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U:\2022\Raporti mujor\2025\03. Mars\Raporti final\"/>
    </mc:Choice>
  </mc:AlternateContent>
  <xr:revisionPtr revIDLastSave="0" documentId="13_ncr:1_{BD06DE57-6DA2-4B28-8FE2-04DE8BAE582E}" xr6:coauthVersionLast="47" xr6:coauthVersionMax="47" xr10:uidLastSave="{00000000-0000-0000-0000-000000000000}"/>
  <bookViews>
    <workbookView xWindow="-110" yWindow="-110" windowWidth="19420" windowHeight="10420" tabRatio="1000" firstSheet="1" activeTab="5" xr2:uid="{00000000-000D-0000-FFFF-FFFF00000000}"/>
  </bookViews>
  <sheets>
    <sheet name="Mozart Reports" sheetId="94" state="veryHidden" r:id="rId1"/>
    <sheet name="Kapaku" sheetId="145" r:id="rId2"/>
    <sheet name="Shënime" sheetId="6" r:id="rId3"/>
    <sheet name="Përmbajtja" sheetId="26" r:id="rId4"/>
    <sheet name="F3" sheetId="159" r:id="rId5"/>
    <sheet name=" F4" sheetId="97" r:id="rId6"/>
    <sheet name="F5" sheetId="68" r:id="rId7"/>
    <sheet name=" F6" sheetId="124" r:id="rId8"/>
    <sheet name=" F7" sheetId="115" r:id="rId9"/>
    <sheet name=" F8" sheetId="96" r:id="rId10"/>
    <sheet name=" F9" sheetId="155" r:id="rId11"/>
    <sheet name="F10" sheetId="146" r:id="rId12"/>
    <sheet name="F11" sheetId="147" r:id="rId13"/>
    <sheet name="F12" sheetId="99" r:id="rId14"/>
    <sheet name="F13" sheetId="125" r:id="rId15"/>
    <sheet name="F14" sheetId="116" r:id="rId16"/>
    <sheet name="F15" sheetId="100" r:id="rId17"/>
    <sheet name="F16" sheetId="101" r:id="rId18"/>
    <sheet name="F17" sheetId="126" r:id="rId19"/>
    <sheet name="F18" sheetId="133" r:id="rId20"/>
    <sheet name="F19" sheetId="102" r:id="rId21"/>
    <sheet name="F20" sheetId="127" r:id="rId22"/>
    <sheet name="F21" sheetId="132" r:id="rId23"/>
    <sheet name="F22" sheetId="103" r:id="rId24"/>
    <sheet name="F23" sheetId="128" r:id="rId25"/>
    <sheet name="Ndarja e tregut KJ" sheetId="104" state="hidden" r:id="rId26"/>
    <sheet name="F24" sheetId="173" r:id="rId27"/>
    <sheet name="F25" sheetId="120" r:id="rId28"/>
    <sheet name=" F26" sheetId="129" r:id="rId29"/>
    <sheet name="F27" sheetId="106" r:id="rId30"/>
    <sheet name="F28" sheetId="130" r:id="rId31"/>
    <sheet name="F29" sheetId="105" r:id="rId32"/>
    <sheet name=" F30" sheetId="131" r:id="rId33"/>
    <sheet name="Sqarime" sheetId="154" r:id="rId34"/>
    <sheet name="F31" sheetId="134" state="hidden" r:id="rId35"/>
    <sheet name="Sheet2" sheetId="161" state="hidden" r:id="rId36"/>
    <sheet name="June" sheetId="162" state="hidden" r:id="rId37"/>
    <sheet name="July" sheetId="163" state="hidden" r:id="rId38"/>
    <sheet name="August" sheetId="164" state="hidden" r:id="rId39"/>
    <sheet name="Sheet1" sheetId="165" state="hidden" r:id="rId40"/>
    <sheet name="Sheet3" sheetId="166" state="hidden" r:id="rId41"/>
    <sheet name="Sheet4" sheetId="167" state="hidden" r:id="rId42"/>
    <sheet name="Sheet5" sheetId="168" state="hidden" r:id="rId43"/>
    <sheet name="Sheet6" sheetId="169" state="hidden" r:id="rId44"/>
    <sheet name="Sheet7" sheetId="170" state="hidden" r:id="rId45"/>
  </sheets>
  <definedNames>
    <definedName name="_Order1" hidden="1">255</definedName>
    <definedName name="_Order2" hidden="1">0</definedName>
    <definedName name="_xlnm.Print_Area" localSheetId="28">' F26'!$A$1:$F$23</definedName>
    <definedName name="_xlnm.Print_Area" localSheetId="32">' F30'!$A$1:$F$23</definedName>
    <definedName name="_xlnm.Print_Area" localSheetId="5">' F4'!$A$1:$F$57</definedName>
    <definedName name="_xlnm.Print_Area" localSheetId="7">' F6'!$A$1:$G$31</definedName>
    <definedName name="_xlnm.Print_Area" localSheetId="8">' F7'!$A$2:$G$56</definedName>
    <definedName name="_xlnm.Print_Area" localSheetId="9">' F8'!$A$1:$G$29</definedName>
    <definedName name="_xlnm.Print_Area" localSheetId="10">' F9'!$A$1:$G$29</definedName>
    <definedName name="_xlnm.Print_Area" localSheetId="11">'F10'!$A$1:$G$29</definedName>
    <definedName name="_xlnm.Print_Area" localSheetId="12">'F11'!$A$1:$G$29</definedName>
    <definedName name="_xlnm.Print_Area" localSheetId="13">'F12'!$A$1:$F$26</definedName>
    <definedName name="_xlnm.Print_Area" localSheetId="14">'F13'!$A$1:$F$27</definedName>
    <definedName name="_xlnm.Print_Area" localSheetId="15">'F14'!$A$1:$F$45</definedName>
    <definedName name="_xlnm.Print_Area" localSheetId="16">'F15'!$A$1:$H$21</definedName>
    <definedName name="_xlnm.Print_Area" localSheetId="17">'F16'!$A$1:$F$23</definedName>
    <definedName name="_xlnm.Print_Area" localSheetId="18">'F17'!$A$1:$H$24</definedName>
    <definedName name="_xlnm.Print_Area" localSheetId="19">'F18'!$A$1:$E$22</definedName>
    <definedName name="_xlnm.Print_Area" localSheetId="20">'F19'!$A$1:$F$23</definedName>
    <definedName name="_xlnm.Print_Area" localSheetId="21">'F20'!$A$1:$F$24</definedName>
    <definedName name="_xlnm.Print_Area" localSheetId="22">'F21'!$A$1:$G$22</definedName>
    <definedName name="_xlnm.Print_Area" localSheetId="23">'F22'!$A$1:$F$23</definedName>
    <definedName name="_xlnm.Print_Area" localSheetId="24">'F23'!$A$1:$F$23</definedName>
    <definedName name="_xlnm.Print_Area" localSheetId="26">'F24'!$A$2:$A$41</definedName>
    <definedName name="_xlnm.Print_Area" localSheetId="27">'F25'!$A$1:$F$23</definedName>
    <definedName name="_xlnm.Print_Area" localSheetId="29">'F27'!$A$1:$F$23</definedName>
    <definedName name="_xlnm.Print_Area" localSheetId="30">'F28'!$A$1:$F$23</definedName>
    <definedName name="_xlnm.Print_Area" localSheetId="31">'F29'!$A$1:$F$23</definedName>
    <definedName name="_xlnm.Print_Area" localSheetId="4">'F3'!$A$1:$E$13</definedName>
    <definedName name="_xlnm.Print_Area" localSheetId="34">'F31'!$A$1:$D$46</definedName>
    <definedName name="_xlnm.Print_Area" localSheetId="6">'F5'!$A$1:$G$33</definedName>
    <definedName name="_xlnm.Print_Area" localSheetId="1">Kapaku!$A$1:$J$41</definedName>
    <definedName name="_xlnm.Print_Area" localSheetId="3">Përmbajtja!$A$1:$I$40</definedName>
    <definedName name="_xlnm.Print_Area" localSheetId="2">Shënime!$A$1:$B$37</definedName>
    <definedName name="_xlnm.Print_Area" localSheetId="33">Sqarime!$A$1:$E$12</definedName>
    <definedName name="Z_CE7EBE67_DCEA_4A6B_A7CE_D3282729E0AF_.wvu.PrintArea" localSheetId="4" hidden="1">'F3'!$B$2:$B$2</definedName>
    <definedName name="Z_CE7EBE67_DCEA_4A6B_A7CE_D3282729E0AF_.wvu.PrintArea" localSheetId="6" hidden="1">'F5'!$B$1:$G$33</definedName>
    <definedName name="Z_CE7EBE67_DCEA_4A6B_A7CE_D3282729E0AF_.wvu.PrintArea" localSheetId="3" hidden="1">Përmbajtja!$A$2:$D$30</definedName>
    <definedName name="Z_CE7EBE67_DCEA_4A6B_A7CE_D3282729E0AF_.wvu.PrintArea" localSheetId="2" hidden="1">Shënime!$A$2:$B$35</definedName>
    <definedName name="Z_CE7EBE67_DCEA_4A6B_A7CE_D3282729E0AF_.wvu.PrintArea" localSheetId="33" hidden="1">Sqarime!$A$2:$C$5</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 i="173" l="1"/>
  <c r="N9" i="173"/>
  <c r="C33" i="97" l="1"/>
  <c r="C13" i="116"/>
  <c r="C30" i="116" l="1"/>
  <c r="C28" i="116"/>
  <c r="C39" i="97"/>
  <c r="C19" i="97"/>
  <c r="C23" i="127"/>
  <c r="E23" i="126"/>
  <c r="D23" i="126"/>
  <c r="C23" i="101" l="1"/>
  <c r="D29" i="147"/>
  <c r="C42" i="116" l="1"/>
  <c r="M11" i="173" l="1"/>
  <c r="M9" i="173"/>
  <c r="C24" i="127" l="1"/>
  <c r="C11" i="68" l="1"/>
  <c r="D20" i="146" l="1"/>
  <c r="D29" i="146"/>
  <c r="C20" i="96"/>
  <c r="D20" i="96"/>
  <c r="D29" i="96" l="1"/>
  <c r="C25" i="99"/>
  <c r="L11" i="173" l="1"/>
  <c r="L9" i="173"/>
  <c r="C23" i="130" l="1"/>
  <c r="D11" i="133"/>
  <c r="D12" i="133"/>
  <c r="D13" i="133"/>
  <c r="D14" i="133"/>
  <c r="D15" i="133"/>
  <c r="D16" i="133"/>
  <c r="D17" i="133"/>
  <c r="D18" i="133"/>
  <c r="D19" i="133"/>
  <c r="D20" i="133"/>
  <c r="D21" i="133"/>
  <c r="D10" i="133"/>
  <c r="K11" i="173"/>
  <c r="K9" i="173"/>
  <c r="J11" i="173" l="1"/>
  <c r="J9" i="173"/>
  <c r="C22" i="133"/>
  <c r="D32" i="97" l="1"/>
  <c r="C25" i="116" l="1"/>
  <c r="I11" i="173" l="1"/>
  <c r="I9" i="173"/>
  <c r="H11" i="173" l="1"/>
  <c r="H9" i="173"/>
  <c r="G11" i="173" l="1"/>
  <c r="G9" i="173"/>
  <c r="F11" i="173" l="1"/>
  <c r="F9" i="173"/>
  <c r="C23" i="129" l="1"/>
  <c r="B23" i="120"/>
  <c r="C23" i="120"/>
  <c r="D23" i="125" l="1"/>
  <c r="D21" i="125"/>
  <c r="D13" i="125"/>
  <c r="D17" i="125"/>
  <c r="D19" i="125"/>
  <c r="E11" i="173" l="1"/>
  <c r="E9" i="173"/>
  <c r="D11" i="173" l="1"/>
  <c r="D9" i="173"/>
  <c r="C9" i="173" l="1"/>
  <c r="C11" i="173"/>
  <c r="D17" i="116"/>
  <c r="D15" i="125"/>
  <c r="D13" i="99"/>
  <c r="D15" i="99"/>
  <c r="E26" i="147"/>
  <c r="B11" i="173" l="1"/>
  <c r="B9" i="173"/>
  <c r="D18" i="130" l="1"/>
  <c r="D19" i="130"/>
  <c r="D22" i="105" l="1"/>
  <c r="D21" i="105"/>
  <c r="D19" i="105"/>
  <c r="D18" i="105"/>
  <c r="D12" i="105"/>
  <c r="D11" i="105"/>
  <c r="E11" i="96"/>
  <c r="E12" i="96"/>
  <c r="E24" i="126" l="1"/>
  <c r="D24" i="126"/>
  <c r="C23" i="106" l="1"/>
  <c r="C15" i="97" l="1"/>
  <c r="C35" i="97" l="1"/>
  <c r="F11" i="100" l="1"/>
  <c r="F12" i="100"/>
  <c r="C23" i="102" l="1"/>
  <c r="B23" i="102" l="1"/>
  <c r="C54" i="115" l="1"/>
  <c r="D54" i="115"/>
  <c r="E21" i="147" l="1"/>
  <c r="E22" i="147"/>
  <c r="E23" i="147"/>
  <c r="E28" i="147"/>
  <c r="C21" i="97" l="1"/>
  <c r="C31" i="115" l="1"/>
  <c r="D31" i="68"/>
  <c r="D22" i="133" l="1"/>
  <c r="C23" i="128"/>
  <c r="D32" i="116" l="1"/>
  <c r="D23" i="116"/>
  <c r="D21" i="116"/>
  <c r="D19" i="116"/>
  <c r="D15" i="116"/>
  <c r="D13" i="116"/>
  <c r="D19" i="99"/>
  <c r="D21" i="99"/>
  <c r="D23" i="99"/>
  <c r="D17" i="99"/>
  <c r="D11" i="102" l="1"/>
  <c r="D12" i="102"/>
  <c r="D13" i="102"/>
  <c r="D14" i="102"/>
  <c r="D15" i="102"/>
  <c r="D16" i="102"/>
  <c r="D17" i="102"/>
  <c r="D18" i="102"/>
  <c r="D19" i="102"/>
  <c r="D20" i="102"/>
  <c r="D21" i="102"/>
  <c r="D22" i="102"/>
  <c r="B23" i="101"/>
  <c r="D29" i="155" l="1"/>
  <c r="G27" i="155" s="1"/>
  <c r="C25" i="125"/>
  <c r="G12" i="96"/>
  <c r="F32" i="116" l="1"/>
  <c r="F15" i="116"/>
  <c r="F19" i="116"/>
  <c r="F17" i="116"/>
  <c r="F21" i="116"/>
  <c r="F23" i="116"/>
  <c r="F17" i="125"/>
  <c r="F15" i="125"/>
  <c r="F19" i="125"/>
  <c r="F21" i="125"/>
  <c r="F11" i="125"/>
  <c r="F23" i="125"/>
  <c r="F13" i="125"/>
  <c r="F13" i="116"/>
  <c r="F23" i="99"/>
  <c r="F21" i="99"/>
  <c r="F13" i="99"/>
  <c r="F19" i="99"/>
  <c r="F17" i="99"/>
  <c r="F15" i="99"/>
  <c r="D11" i="127"/>
  <c r="F25" i="125" l="1"/>
  <c r="D14" i="129" l="1"/>
  <c r="E14" i="146"/>
  <c r="E15" i="146"/>
  <c r="E16" i="146"/>
  <c r="E27" i="155"/>
  <c r="E24" i="155"/>
  <c r="E25" i="155"/>
  <c r="E14" i="155"/>
  <c r="E15" i="155"/>
  <c r="E16" i="155"/>
  <c r="E14" i="96"/>
  <c r="E15" i="96"/>
  <c r="E16" i="96"/>
  <c r="E24" i="96"/>
  <c r="E25" i="96"/>
  <c r="E14" i="68"/>
  <c r="E15" i="68"/>
  <c r="E16" i="68"/>
  <c r="E17" i="68"/>
  <c r="E18" i="68"/>
  <c r="E12" i="68"/>
  <c r="E15" i="124"/>
  <c r="E16" i="124"/>
  <c r="E17" i="124"/>
  <c r="E18" i="124"/>
  <c r="E19" i="124"/>
  <c r="E20" i="124"/>
  <c r="E21" i="124"/>
  <c r="E22" i="124"/>
  <c r="E23" i="124"/>
  <c r="E24" i="124"/>
  <c r="E25" i="124"/>
  <c r="E26" i="124"/>
  <c r="E27" i="124"/>
  <c r="E28" i="124"/>
  <c r="E29" i="124"/>
  <c r="E30" i="124"/>
  <c r="E38" i="115"/>
  <c r="E39" i="115"/>
  <c r="E40" i="115"/>
  <c r="E41" i="115"/>
  <c r="E42" i="115"/>
  <c r="E43" i="115"/>
  <c r="E44" i="115"/>
  <c r="E45" i="115"/>
  <c r="E46" i="115"/>
  <c r="E47" i="115"/>
  <c r="E48" i="115"/>
  <c r="E49" i="115"/>
  <c r="E50" i="115"/>
  <c r="E51" i="115"/>
  <c r="E52" i="115"/>
  <c r="E53" i="115"/>
  <c r="E20" i="115"/>
  <c r="E21" i="115"/>
  <c r="E22" i="115"/>
  <c r="E23" i="115"/>
  <c r="E24" i="115"/>
  <c r="E25" i="115"/>
  <c r="E26" i="115"/>
  <c r="E27" i="115"/>
  <c r="E28" i="115"/>
  <c r="E29" i="115"/>
  <c r="E30" i="115"/>
  <c r="E18" i="115"/>
  <c r="E19" i="115"/>
  <c r="C23" i="103"/>
  <c r="C23" i="131"/>
  <c r="C23" i="105"/>
  <c r="E20" i="68" l="1"/>
  <c r="E21" i="68"/>
  <c r="E22" i="68"/>
  <c r="E23" i="68"/>
  <c r="E24" i="68"/>
  <c r="E25" i="68"/>
  <c r="E26" i="68"/>
  <c r="E27" i="68"/>
  <c r="E28" i="68"/>
  <c r="E29" i="68"/>
  <c r="E30" i="68"/>
  <c r="C41" i="97" l="1"/>
  <c r="G13" i="132" l="1"/>
  <c r="G12" i="132"/>
  <c r="G11" i="132"/>
  <c r="G10" i="132"/>
  <c r="D20" i="147" l="1"/>
  <c r="D20" i="155" l="1"/>
  <c r="E14" i="133" l="1"/>
  <c r="E28" i="155" l="1"/>
  <c r="G21" i="132" l="1"/>
  <c r="G20" i="132"/>
  <c r="G19" i="132"/>
  <c r="G18" i="132"/>
  <c r="G17" i="132"/>
  <c r="G16" i="132"/>
  <c r="G14" i="132"/>
  <c r="G22" i="132" l="1"/>
  <c r="B22" i="133"/>
  <c r="D34" i="115"/>
  <c r="D31" i="115"/>
  <c r="D11" i="115"/>
  <c r="D31" i="124"/>
  <c r="D11" i="124"/>
  <c r="G50" i="115" l="1"/>
  <c r="G52" i="115"/>
  <c r="G49" i="115"/>
  <c r="G51" i="115"/>
  <c r="G53" i="115"/>
  <c r="G26" i="115"/>
  <c r="G30" i="115"/>
  <c r="G25" i="115"/>
  <c r="G27" i="115"/>
  <c r="G28" i="115"/>
  <c r="G29" i="115"/>
  <c r="G26" i="124"/>
  <c r="G28" i="124"/>
  <c r="G30" i="124"/>
  <c r="G27" i="124"/>
  <c r="G25" i="124"/>
  <c r="G29" i="124"/>
  <c r="G28" i="155"/>
  <c r="B42" i="116"/>
  <c r="E32" i="116" s="1"/>
  <c r="B25" i="116"/>
  <c r="B25" i="125"/>
  <c r="B25" i="99"/>
  <c r="C29" i="147"/>
  <c r="C20" i="147"/>
  <c r="C29" i="146"/>
  <c r="C20" i="146"/>
  <c r="C29" i="155"/>
  <c r="C20" i="155"/>
  <c r="C29" i="96"/>
  <c r="F12" i="96" s="1"/>
  <c r="C34" i="115"/>
  <c r="C11" i="115"/>
  <c r="C11" i="124"/>
  <c r="C31" i="124"/>
  <c r="D11" i="68"/>
  <c r="E23" i="116" l="1"/>
  <c r="E17" i="116"/>
  <c r="E13" i="116"/>
  <c r="E15" i="116"/>
  <c r="E19" i="116"/>
  <c r="E21" i="116"/>
  <c r="E23" i="125"/>
  <c r="E21" i="125"/>
  <c r="E17" i="125"/>
  <c r="E19" i="125"/>
  <c r="D25" i="125"/>
  <c r="F49" i="115"/>
  <c r="F51" i="115"/>
  <c r="F53" i="115"/>
  <c r="F50" i="115"/>
  <c r="F52" i="115"/>
  <c r="F28" i="115"/>
  <c r="F27" i="115"/>
  <c r="F25" i="115"/>
  <c r="F29" i="115"/>
  <c r="F26" i="115"/>
  <c r="F30" i="115"/>
  <c r="F26" i="124"/>
  <c r="F30" i="124"/>
  <c r="F25" i="124"/>
  <c r="F27" i="124"/>
  <c r="F29" i="124"/>
  <c r="F28" i="124"/>
  <c r="E20" i="96"/>
  <c r="E11" i="68"/>
  <c r="B23" i="131"/>
  <c r="B23" i="105"/>
  <c r="B23" i="130"/>
  <c r="D23" i="130" s="1"/>
  <c r="B23" i="106"/>
  <c r="B23" i="129"/>
  <c r="D23" i="120"/>
  <c r="B23" i="128"/>
  <c r="B23" i="103"/>
  <c r="C22" i="132"/>
  <c r="D22" i="132"/>
  <c r="E22" i="132"/>
  <c r="F22" i="132"/>
  <c r="B22" i="132"/>
  <c r="B24" i="127"/>
  <c r="D24" i="127" s="1"/>
  <c r="E10" i="133"/>
  <c r="E12" i="133"/>
  <c r="E13" i="133"/>
  <c r="E16" i="133"/>
  <c r="E17" i="133"/>
  <c r="E18" i="133"/>
  <c r="E19" i="133"/>
  <c r="E20" i="133"/>
  <c r="E21" i="133"/>
  <c r="B24" i="126"/>
  <c r="C24" i="126"/>
  <c r="B21" i="100"/>
  <c r="C21" i="100"/>
  <c r="E21" i="100"/>
  <c r="D21" i="100"/>
  <c r="B13" i="100"/>
  <c r="C13" i="100"/>
  <c r="E13" i="100"/>
  <c r="D13" i="100"/>
  <c r="F13" i="100" l="1"/>
  <c r="E22" i="133"/>
  <c r="E11" i="133"/>
  <c r="E12" i="115"/>
  <c r="E17" i="115"/>
  <c r="E12" i="124"/>
  <c r="E13" i="124"/>
  <c r="C31" i="68"/>
  <c r="F28" i="68" l="1"/>
  <c r="F25" i="68"/>
  <c r="F29" i="68"/>
  <c r="F26" i="68"/>
  <c r="F30" i="68"/>
  <c r="F27" i="68"/>
  <c r="G26" i="68"/>
  <c r="G30" i="68"/>
  <c r="G29" i="68"/>
  <c r="G27" i="68"/>
  <c r="G28" i="68"/>
  <c r="G25" i="68"/>
  <c r="G35" i="115"/>
  <c r="F35" i="115"/>
  <c r="E35" i="115"/>
  <c r="B35" i="97" l="1"/>
  <c r="D35" i="97" s="1"/>
  <c r="E29" i="155" l="1"/>
  <c r="H31" i="170" l="1"/>
  <c r="H31" i="169"/>
  <c r="E28" i="96"/>
  <c r="E29" i="96"/>
  <c r="H31" i="168" l="1"/>
  <c r="D23" i="103"/>
  <c r="D25" i="99"/>
  <c r="E29" i="146"/>
  <c r="E31" i="68"/>
  <c r="E54" i="115" l="1"/>
  <c r="B41" i="97"/>
  <c r="B21" i="97"/>
  <c r="B15" i="97"/>
  <c r="D15" i="97" l="1"/>
  <c r="F23" i="103"/>
  <c r="E23" i="103"/>
  <c r="F12" i="103"/>
  <c r="F13" i="103"/>
  <c r="F14" i="103"/>
  <c r="F15" i="103"/>
  <c r="F16" i="103"/>
  <c r="F17" i="103"/>
  <c r="F18" i="103"/>
  <c r="F19" i="103"/>
  <c r="F20" i="103"/>
  <c r="F21" i="103"/>
  <c r="F22" i="103"/>
  <c r="E12" i="103"/>
  <c r="E13" i="103"/>
  <c r="E14" i="103"/>
  <c r="E15" i="103"/>
  <c r="E16" i="103"/>
  <c r="E17" i="103"/>
  <c r="E18" i="103"/>
  <c r="E19" i="103"/>
  <c r="E20" i="103"/>
  <c r="E21" i="103"/>
  <c r="E22" i="103"/>
  <c r="D12" i="103"/>
  <c r="D13" i="103"/>
  <c r="D14" i="103"/>
  <c r="D15" i="103"/>
  <c r="D16" i="103"/>
  <c r="D17" i="103"/>
  <c r="D18" i="103"/>
  <c r="D19" i="103"/>
  <c r="D20" i="103"/>
  <c r="D21" i="103"/>
  <c r="D22" i="103"/>
  <c r="F11" i="103"/>
  <c r="E11" i="103"/>
  <c r="D11" i="103"/>
  <c r="J30" i="167" l="1"/>
  <c r="J30" i="166"/>
  <c r="J29" i="165"/>
  <c r="J32" i="164"/>
  <c r="J29" i="162" l="1"/>
  <c r="K27" i="164"/>
  <c r="J29" i="163"/>
  <c r="J26" i="164"/>
  <c r="J24" i="164"/>
  <c r="J22" i="164"/>
  <c r="J20" i="164"/>
  <c r="J18" i="164"/>
  <c r="J16" i="164"/>
  <c r="J14" i="164"/>
  <c r="J12" i="164"/>
  <c r="J8" i="164"/>
  <c r="J4" i="164"/>
  <c r="J6" i="164"/>
  <c r="J4" i="161"/>
  <c r="J4" i="163"/>
  <c r="J27" i="164" l="1"/>
  <c r="D12" i="130"/>
  <c r="D41" i="97"/>
  <c r="D21" i="97"/>
  <c r="E15" i="125"/>
  <c r="E17" i="99"/>
  <c r="F13" i="147"/>
  <c r="E13" i="146"/>
  <c r="E19" i="155"/>
  <c r="E18" i="96"/>
  <c r="E16" i="115"/>
  <c r="F19" i="68"/>
  <c r="E19" i="68"/>
  <c r="E13" i="97"/>
  <c r="E12" i="97"/>
  <c r="D12" i="97"/>
  <c r="D13" i="97"/>
  <c r="F13" i="97" l="1"/>
  <c r="E15" i="97"/>
  <c r="F12" i="97"/>
  <c r="F15" i="97" l="1"/>
  <c r="D14" i="127"/>
  <c r="D15" i="127"/>
  <c r="D16" i="127"/>
  <c r="D17" i="127"/>
  <c r="D18" i="127"/>
  <c r="D19" i="127"/>
  <c r="D20" i="127"/>
  <c r="D21" i="127"/>
  <c r="D22" i="127"/>
  <c r="D23" i="127"/>
  <c r="D23" i="102"/>
  <c r="E36" i="115"/>
  <c r="E37" i="115"/>
  <c r="E34" i="115"/>
  <c r="E13" i="115"/>
  <c r="E14" i="115"/>
  <c r="J7" i="162" l="1"/>
  <c r="J5" i="162"/>
  <c r="J22" i="163"/>
  <c r="J24" i="163"/>
  <c r="J26" i="163"/>
  <c r="J20" i="163"/>
  <c r="J18" i="163"/>
  <c r="J16" i="163"/>
  <c r="J14" i="163"/>
  <c r="J12" i="163"/>
  <c r="J8" i="163"/>
  <c r="J6" i="163"/>
  <c r="J28" i="163" s="1"/>
  <c r="E12" i="127" l="1"/>
  <c r="E11" i="127"/>
  <c r="F11" i="126"/>
  <c r="H11" i="126"/>
  <c r="G11" i="126"/>
  <c r="E13" i="99"/>
  <c r="E11" i="99"/>
  <c r="F19" i="146"/>
  <c r="F18" i="146"/>
  <c r="F17" i="146"/>
  <c r="F14" i="146"/>
  <c r="F13" i="146"/>
  <c r="F12" i="146"/>
  <c r="F11" i="146"/>
  <c r="D23" i="106" l="1"/>
  <c r="E31" i="124"/>
  <c r="J28" i="161" l="1"/>
  <c r="J26" i="161"/>
  <c r="J27" i="162"/>
  <c r="J25" i="162"/>
  <c r="J23" i="162"/>
  <c r="J21" i="162"/>
  <c r="J19" i="162"/>
  <c r="J17" i="162"/>
  <c r="J15" i="162"/>
  <c r="J13" i="162"/>
  <c r="J11" i="162"/>
  <c r="J9" i="162"/>
  <c r="J6" i="161"/>
  <c r="B11" i="134" l="1"/>
  <c r="C11" i="134"/>
  <c r="B12" i="134" l="1"/>
  <c r="F11" i="131"/>
  <c r="E11" i="131"/>
  <c r="D11" i="131"/>
  <c r="F38" i="116"/>
  <c r="E38" i="116"/>
  <c r="D38" i="116"/>
  <c r="F20" i="68" l="1"/>
  <c r="J8" i="161" l="1"/>
  <c r="J10" i="161"/>
  <c r="J12" i="161"/>
  <c r="J14" i="161"/>
  <c r="J16" i="161"/>
  <c r="J18" i="161"/>
  <c r="J20" i="161"/>
  <c r="J22" i="161"/>
  <c r="J24" i="161"/>
  <c r="D22" i="130" l="1"/>
  <c r="D15" i="130"/>
  <c r="D16" i="130"/>
  <c r="D17" i="130"/>
  <c r="D15" i="129"/>
  <c r="D16" i="129"/>
  <c r="D17" i="129"/>
  <c r="D18" i="129"/>
  <c r="D19" i="129"/>
  <c r="D20" i="129"/>
  <c r="D21" i="129"/>
  <c r="D23" i="129" l="1"/>
  <c r="D22" i="129"/>
  <c r="D13" i="129"/>
  <c r="D12" i="129"/>
  <c r="D11" i="129"/>
  <c r="C28" i="134" l="1"/>
  <c r="D15" i="131"/>
  <c r="B28" i="134"/>
  <c r="F28" i="155"/>
  <c r="F27" i="155"/>
  <c r="G26" i="155"/>
  <c r="F26" i="155"/>
  <c r="E26" i="155"/>
  <c r="G25" i="155"/>
  <c r="F25" i="155"/>
  <c r="G24" i="155"/>
  <c r="F24" i="155"/>
  <c r="G23" i="155"/>
  <c r="F23" i="155"/>
  <c r="E23" i="155"/>
  <c r="G22" i="155"/>
  <c r="F22" i="155"/>
  <c r="E22" i="155"/>
  <c r="G21" i="155"/>
  <c r="F21" i="155"/>
  <c r="E21" i="155"/>
  <c r="E20" i="155"/>
  <c r="G19" i="155"/>
  <c r="F19" i="155"/>
  <c r="G18" i="155"/>
  <c r="F18" i="155"/>
  <c r="E18" i="155"/>
  <c r="G17" i="155"/>
  <c r="F17" i="155"/>
  <c r="E17" i="155"/>
  <c r="G16" i="155"/>
  <c r="F16" i="155"/>
  <c r="G15" i="155"/>
  <c r="F15" i="155"/>
  <c r="G14" i="155"/>
  <c r="F14" i="155"/>
  <c r="G13" i="155"/>
  <c r="F13" i="155"/>
  <c r="E13" i="155"/>
  <c r="G12" i="155"/>
  <c r="F12" i="155"/>
  <c r="E12" i="155"/>
  <c r="G11" i="155"/>
  <c r="F11" i="155"/>
  <c r="E11" i="155"/>
  <c r="B9" i="155"/>
  <c r="D20" i="130"/>
  <c r="D21" i="130"/>
  <c r="G36" i="115"/>
  <c r="H12" i="100"/>
  <c r="H11" i="100"/>
  <c r="H12" i="126"/>
  <c r="H13" i="126"/>
  <c r="H14" i="126"/>
  <c r="H15" i="126"/>
  <c r="H16" i="126"/>
  <c r="H17" i="126"/>
  <c r="H18" i="126"/>
  <c r="H19" i="126"/>
  <c r="H20" i="126"/>
  <c r="H21" i="126"/>
  <c r="H22" i="126"/>
  <c r="H23" i="126"/>
  <c r="H20" i="100"/>
  <c r="H19" i="100"/>
  <c r="F20" i="100"/>
  <c r="F36" i="115"/>
  <c r="B29" i="134"/>
  <c r="C29" i="134"/>
  <c r="D23" i="131"/>
  <c r="F22" i="131"/>
  <c r="E22" i="131"/>
  <c r="D22" i="131"/>
  <c r="F21" i="131"/>
  <c r="E21" i="131"/>
  <c r="D21" i="131"/>
  <c r="F20" i="131"/>
  <c r="E20" i="131"/>
  <c r="D20" i="131"/>
  <c r="F19" i="131"/>
  <c r="E19" i="131"/>
  <c r="D19" i="131"/>
  <c r="F18" i="131"/>
  <c r="E18" i="131"/>
  <c r="D18" i="131"/>
  <c r="F17" i="131"/>
  <c r="E17" i="131"/>
  <c r="D17" i="131"/>
  <c r="F16" i="131"/>
  <c r="E16" i="131"/>
  <c r="D16" i="131"/>
  <c r="F15" i="131"/>
  <c r="E15" i="131"/>
  <c r="F14" i="131"/>
  <c r="E14" i="131"/>
  <c r="D14" i="131"/>
  <c r="F13" i="131"/>
  <c r="E13" i="131"/>
  <c r="D13" i="131"/>
  <c r="F12" i="131"/>
  <c r="E12" i="131"/>
  <c r="D12" i="131"/>
  <c r="D23" i="105"/>
  <c r="F22" i="105"/>
  <c r="E22" i="105"/>
  <c r="F21" i="105"/>
  <c r="E21" i="105"/>
  <c r="F20" i="105"/>
  <c r="E20" i="105"/>
  <c r="D20" i="105"/>
  <c r="F19" i="105"/>
  <c r="E19" i="105"/>
  <c r="F18" i="105"/>
  <c r="E18" i="105"/>
  <c r="F17" i="105"/>
  <c r="E17" i="105"/>
  <c r="D17" i="105"/>
  <c r="F16" i="105"/>
  <c r="E16" i="105"/>
  <c r="D16" i="105"/>
  <c r="F15" i="105"/>
  <c r="E15" i="105"/>
  <c r="D15" i="105"/>
  <c r="F14" i="105"/>
  <c r="E14" i="105"/>
  <c r="D14" i="105"/>
  <c r="F13" i="105"/>
  <c r="E13" i="105"/>
  <c r="D13" i="105"/>
  <c r="F12" i="105"/>
  <c r="E12" i="105"/>
  <c r="F11" i="105"/>
  <c r="E11" i="105"/>
  <c r="F22" i="130"/>
  <c r="E22" i="130"/>
  <c r="F21" i="130"/>
  <c r="E21" i="130"/>
  <c r="F20" i="130"/>
  <c r="E20" i="130"/>
  <c r="F19" i="130"/>
  <c r="E19" i="130"/>
  <c r="F18" i="130"/>
  <c r="E18" i="130"/>
  <c r="F17" i="130"/>
  <c r="E17" i="130"/>
  <c r="F16" i="130"/>
  <c r="E16" i="130"/>
  <c r="F15" i="130"/>
  <c r="E15" i="130"/>
  <c r="F14" i="130"/>
  <c r="E14" i="130"/>
  <c r="D14" i="130"/>
  <c r="F13" i="130"/>
  <c r="E13" i="130"/>
  <c r="D13" i="130"/>
  <c r="F12" i="130"/>
  <c r="E12" i="130"/>
  <c r="F11" i="130"/>
  <c r="E11" i="130"/>
  <c r="D11" i="130"/>
  <c r="F22" i="106"/>
  <c r="E22" i="106"/>
  <c r="D22" i="106"/>
  <c r="F21" i="106"/>
  <c r="E21" i="106"/>
  <c r="D21" i="106"/>
  <c r="F20" i="106"/>
  <c r="E20" i="106"/>
  <c r="D20" i="106"/>
  <c r="F19" i="106"/>
  <c r="E19" i="106"/>
  <c r="D19" i="106"/>
  <c r="F18" i="106"/>
  <c r="E18" i="106"/>
  <c r="D18" i="106"/>
  <c r="F17" i="106"/>
  <c r="E17" i="106"/>
  <c r="D17" i="106"/>
  <c r="F16" i="106"/>
  <c r="E16" i="106"/>
  <c r="D16" i="106"/>
  <c r="F15" i="106"/>
  <c r="E15" i="106"/>
  <c r="D15" i="106"/>
  <c r="F14" i="106"/>
  <c r="E14" i="106"/>
  <c r="D14" i="106"/>
  <c r="F13" i="106"/>
  <c r="E13" i="106"/>
  <c r="D13" i="106"/>
  <c r="F12" i="106"/>
  <c r="E12" i="106"/>
  <c r="D12" i="106"/>
  <c r="F11" i="106"/>
  <c r="E11" i="106"/>
  <c r="D11" i="106"/>
  <c r="F22" i="129"/>
  <c r="E22" i="129"/>
  <c r="F21" i="129"/>
  <c r="E21" i="129"/>
  <c r="F20" i="129"/>
  <c r="E20" i="129"/>
  <c r="F19" i="129"/>
  <c r="E19" i="129"/>
  <c r="F18" i="129"/>
  <c r="E18" i="129"/>
  <c r="F17" i="129"/>
  <c r="E17" i="129"/>
  <c r="F16" i="129"/>
  <c r="E16" i="129"/>
  <c r="F15" i="129"/>
  <c r="E15" i="129"/>
  <c r="F14" i="129"/>
  <c r="E14" i="129"/>
  <c r="F13" i="129"/>
  <c r="E13" i="129"/>
  <c r="F12" i="129"/>
  <c r="E12" i="129"/>
  <c r="F11" i="129"/>
  <c r="E11" i="129"/>
  <c r="F22" i="120"/>
  <c r="E22" i="120"/>
  <c r="D22" i="120"/>
  <c r="F21" i="120"/>
  <c r="E21" i="120"/>
  <c r="D21" i="120"/>
  <c r="F20" i="120"/>
  <c r="E20" i="120"/>
  <c r="D20" i="120"/>
  <c r="F19" i="120"/>
  <c r="E19" i="120"/>
  <c r="D19" i="120"/>
  <c r="F18" i="120"/>
  <c r="E18" i="120"/>
  <c r="D18" i="120"/>
  <c r="F17" i="120"/>
  <c r="E17" i="120"/>
  <c r="D17" i="120"/>
  <c r="F16" i="120"/>
  <c r="E16" i="120"/>
  <c r="D16" i="120"/>
  <c r="F15" i="120"/>
  <c r="E15" i="120"/>
  <c r="D15" i="120"/>
  <c r="F14" i="120"/>
  <c r="E14" i="120"/>
  <c r="D14" i="120"/>
  <c r="F13" i="120"/>
  <c r="E13" i="120"/>
  <c r="D13" i="120"/>
  <c r="F12" i="120"/>
  <c r="E12" i="120"/>
  <c r="D12" i="120"/>
  <c r="F11" i="120"/>
  <c r="E11" i="120"/>
  <c r="D11" i="120"/>
  <c r="D23" i="128"/>
  <c r="F22" i="128"/>
  <c r="E22" i="128"/>
  <c r="D22" i="128"/>
  <c r="F21" i="128"/>
  <c r="E21" i="128"/>
  <c r="D21" i="128"/>
  <c r="F20" i="128"/>
  <c r="E20" i="128"/>
  <c r="D20" i="128"/>
  <c r="F19" i="128"/>
  <c r="E19" i="128"/>
  <c r="D19" i="128"/>
  <c r="F18" i="128"/>
  <c r="E18" i="128"/>
  <c r="D18" i="128"/>
  <c r="F17" i="128"/>
  <c r="E17" i="128"/>
  <c r="D17" i="128"/>
  <c r="F16" i="128"/>
  <c r="E16" i="128"/>
  <c r="D16" i="128"/>
  <c r="F15" i="128"/>
  <c r="E15" i="128"/>
  <c r="D15" i="128"/>
  <c r="F14" i="128"/>
  <c r="E14" i="128"/>
  <c r="D14" i="128"/>
  <c r="F13" i="128"/>
  <c r="E13" i="128"/>
  <c r="D13" i="128"/>
  <c r="F12" i="128"/>
  <c r="E12" i="128"/>
  <c r="D12" i="128"/>
  <c r="F11" i="128"/>
  <c r="E11" i="128"/>
  <c r="D11" i="128"/>
  <c r="E13" i="127"/>
  <c r="F13" i="127"/>
  <c r="E14" i="127"/>
  <c r="F14" i="127"/>
  <c r="E15" i="127"/>
  <c r="F15" i="127"/>
  <c r="E16" i="127"/>
  <c r="F16" i="127"/>
  <c r="E17" i="127"/>
  <c r="F17" i="127"/>
  <c r="E18" i="127"/>
  <c r="F18" i="127"/>
  <c r="E19" i="127"/>
  <c r="F19" i="127"/>
  <c r="E20" i="127"/>
  <c r="F20" i="127"/>
  <c r="E21" i="127"/>
  <c r="F21" i="127"/>
  <c r="E22" i="127"/>
  <c r="F22" i="127"/>
  <c r="E23" i="127"/>
  <c r="F23" i="127"/>
  <c r="F11" i="127"/>
  <c r="F12" i="127"/>
  <c r="D13" i="127"/>
  <c r="D12" i="127"/>
  <c r="F22" i="102"/>
  <c r="E22" i="102"/>
  <c r="F21" i="102"/>
  <c r="E21" i="102"/>
  <c r="F20" i="102"/>
  <c r="E20" i="102"/>
  <c r="F19" i="102"/>
  <c r="E19" i="102"/>
  <c r="F18" i="102"/>
  <c r="E18" i="102"/>
  <c r="F17" i="102"/>
  <c r="E17" i="102"/>
  <c r="F16" i="102"/>
  <c r="E16" i="102"/>
  <c r="F15" i="102"/>
  <c r="E15" i="102"/>
  <c r="F14" i="102"/>
  <c r="E14" i="102"/>
  <c r="F13" i="102"/>
  <c r="E13" i="102"/>
  <c r="F12" i="102"/>
  <c r="E12" i="102"/>
  <c r="F11" i="102"/>
  <c r="E11" i="102"/>
  <c r="G13" i="126"/>
  <c r="G14" i="126"/>
  <c r="G15" i="126"/>
  <c r="G16" i="126"/>
  <c r="G17" i="126"/>
  <c r="G18" i="126"/>
  <c r="G19" i="126"/>
  <c r="G20" i="126"/>
  <c r="G21" i="126"/>
  <c r="G22" i="126"/>
  <c r="G23" i="126"/>
  <c r="G12" i="126"/>
  <c r="F24" i="126"/>
  <c r="F13" i="126"/>
  <c r="F14" i="126"/>
  <c r="F15" i="126"/>
  <c r="F16" i="126"/>
  <c r="F17" i="126"/>
  <c r="F18" i="126"/>
  <c r="F19" i="126"/>
  <c r="F20" i="126"/>
  <c r="F21" i="126"/>
  <c r="F22" i="126"/>
  <c r="F23" i="126"/>
  <c r="F12" i="126"/>
  <c r="E13" i="101"/>
  <c r="F13" i="101"/>
  <c r="E14" i="101"/>
  <c r="F14" i="101"/>
  <c r="E15" i="101"/>
  <c r="F15" i="101"/>
  <c r="E16" i="101"/>
  <c r="F16" i="101"/>
  <c r="E17" i="101"/>
  <c r="F17" i="101"/>
  <c r="E18" i="101"/>
  <c r="F18" i="101"/>
  <c r="E19" i="101"/>
  <c r="F19" i="101"/>
  <c r="E20" i="101"/>
  <c r="F20" i="101"/>
  <c r="E21" i="101"/>
  <c r="F21" i="101"/>
  <c r="E22" i="101"/>
  <c r="F22" i="101"/>
  <c r="E11" i="101"/>
  <c r="F11" i="101"/>
  <c r="F12" i="101"/>
  <c r="E12" i="101"/>
  <c r="D23" i="101"/>
  <c r="D11" i="101"/>
  <c r="D13" i="101"/>
  <c r="D14" i="101"/>
  <c r="D15" i="101"/>
  <c r="D16" i="101"/>
  <c r="D17" i="101"/>
  <c r="D18" i="101"/>
  <c r="D19" i="101"/>
  <c r="D20" i="101"/>
  <c r="D21" i="101"/>
  <c r="D22" i="101"/>
  <c r="D12" i="101"/>
  <c r="G20" i="100"/>
  <c r="G19" i="100"/>
  <c r="G12" i="100"/>
  <c r="G11" i="100"/>
  <c r="F21" i="100"/>
  <c r="F19" i="100"/>
  <c r="E28" i="116"/>
  <c r="F40" i="116"/>
  <c r="E40" i="116"/>
  <c r="F36" i="116"/>
  <c r="E36" i="116"/>
  <c r="F34" i="116"/>
  <c r="E34" i="116"/>
  <c r="F30" i="116"/>
  <c r="F28" i="116"/>
  <c r="D42" i="116"/>
  <c r="D40" i="116"/>
  <c r="D36" i="116"/>
  <c r="D34" i="116"/>
  <c r="D30" i="116"/>
  <c r="D28" i="116"/>
  <c r="D25" i="116"/>
  <c r="F11" i="116"/>
  <c r="E11" i="116"/>
  <c r="D11" i="116"/>
  <c r="E13" i="125"/>
  <c r="E11" i="125"/>
  <c r="D11" i="125"/>
  <c r="D11" i="99"/>
  <c r="E29" i="147"/>
  <c r="G28" i="147"/>
  <c r="F28" i="147"/>
  <c r="G27" i="147"/>
  <c r="F27" i="147"/>
  <c r="G26" i="147"/>
  <c r="F26" i="147"/>
  <c r="G25" i="147"/>
  <c r="F25" i="147"/>
  <c r="G24" i="147"/>
  <c r="F24" i="147"/>
  <c r="G23" i="147"/>
  <c r="F23" i="147"/>
  <c r="G22" i="147"/>
  <c r="F22" i="147"/>
  <c r="G21" i="147"/>
  <c r="F21" i="147"/>
  <c r="E20" i="147"/>
  <c r="G19" i="147"/>
  <c r="F19" i="147"/>
  <c r="E19" i="147"/>
  <c r="G18" i="147"/>
  <c r="F18" i="147"/>
  <c r="E18" i="147"/>
  <c r="G17" i="147"/>
  <c r="F17" i="147"/>
  <c r="E17" i="147"/>
  <c r="G16" i="147"/>
  <c r="F16" i="147"/>
  <c r="G15" i="147"/>
  <c r="F15" i="147"/>
  <c r="G14" i="147"/>
  <c r="F14" i="147"/>
  <c r="G13" i="147"/>
  <c r="E13" i="147"/>
  <c r="G12" i="147"/>
  <c r="F12" i="147"/>
  <c r="E12" i="147"/>
  <c r="G11" i="147"/>
  <c r="F11" i="147"/>
  <c r="E11" i="147"/>
  <c r="G28" i="146"/>
  <c r="F28" i="146"/>
  <c r="E28" i="146"/>
  <c r="G27" i="146"/>
  <c r="F27" i="146"/>
  <c r="G26" i="146"/>
  <c r="F26" i="146"/>
  <c r="G25" i="146"/>
  <c r="F25" i="146"/>
  <c r="G24" i="146"/>
  <c r="F24" i="146"/>
  <c r="G23" i="146"/>
  <c r="F23" i="146"/>
  <c r="E23" i="146"/>
  <c r="G22" i="146"/>
  <c r="F22" i="146"/>
  <c r="E22" i="146"/>
  <c r="G21" i="146"/>
  <c r="F21" i="146"/>
  <c r="E21" i="146"/>
  <c r="E20" i="146"/>
  <c r="G19" i="146"/>
  <c r="E19" i="146"/>
  <c r="G18" i="146"/>
  <c r="E18" i="146"/>
  <c r="G17" i="146"/>
  <c r="E17" i="146"/>
  <c r="G16" i="146"/>
  <c r="F16" i="146"/>
  <c r="G15" i="146"/>
  <c r="F15" i="146"/>
  <c r="G14" i="146"/>
  <c r="G13" i="146"/>
  <c r="G12" i="146"/>
  <c r="E12" i="146"/>
  <c r="G11" i="146"/>
  <c r="E11" i="146"/>
  <c r="F23" i="96"/>
  <c r="G23" i="96"/>
  <c r="F24" i="96"/>
  <c r="G24" i="96"/>
  <c r="F25" i="96"/>
  <c r="G25" i="96"/>
  <c r="F26" i="96"/>
  <c r="G26" i="96"/>
  <c r="F27" i="96"/>
  <c r="G27" i="96"/>
  <c r="F28" i="96"/>
  <c r="G28" i="96"/>
  <c r="G22" i="96"/>
  <c r="F22" i="96"/>
  <c r="G21" i="96"/>
  <c r="F21" i="96"/>
  <c r="F13" i="96"/>
  <c r="G13" i="96"/>
  <c r="F14" i="96"/>
  <c r="G14" i="96"/>
  <c r="F15" i="96"/>
  <c r="G15" i="96"/>
  <c r="F16" i="96"/>
  <c r="G16" i="96"/>
  <c r="F17" i="96"/>
  <c r="G17" i="96"/>
  <c r="F18" i="96"/>
  <c r="G18" i="96"/>
  <c r="F19" i="96"/>
  <c r="G19" i="96"/>
  <c r="G11" i="96"/>
  <c r="F11" i="96"/>
  <c r="E23" i="96"/>
  <c r="E26" i="96"/>
  <c r="E27" i="96"/>
  <c r="E21" i="96"/>
  <c r="E22" i="96"/>
  <c r="E19" i="96"/>
  <c r="E17" i="96"/>
  <c r="E13" i="96"/>
  <c r="F38" i="115"/>
  <c r="G38" i="115"/>
  <c r="F39" i="115"/>
  <c r="G39" i="115"/>
  <c r="F40" i="115"/>
  <c r="G40" i="115"/>
  <c r="F41" i="115"/>
  <c r="G41" i="115"/>
  <c r="F42" i="115"/>
  <c r="G42" i="115"/>
  <c r="F43" i="115"/>
  <c r="G43" i="115"/>
  <c r="F44" i="115"/>
  <c r="G44" i="115"/>
  <c r="F45" i="115"/>
  <c r="G45" i="115"/>
  <c r="F46" i="115"/>
  <c r="G46" i="115"/>
  <c r="F47" i="115"/>
  <c r="G47" i="115"/>
  <c r="F48" i="115"/>
  <c r="G48" i="115"/>
  <c r="G37" i="115"/>
  <c r="F37" i="115"/>
  <c r="G34" i="115"/>
  <c r="F34" i="115"/>
  <c r="G24" i="115"/>
  <c r="G23" i="115"/>
  <c r="G22" i="115"/>
  <c r="G21" i="115"/>
  <c r="G20" i="115"/>
  <c r="G19" i="115"/>
  <c r="G18" i="115"/>
  <c r="G17" i="115"/>
  <c r="G16" i="115"/>
  <c r="G15" i="115"/>
  <c r="G14" i="115"/>
  <c r="G13" i="115"/>
  <c r="G12" i="115"/>
  <c r="G24" i="124"/>
  <c r="F24" i="124"/>
  <c r="G23" i="124"/>
  <c r="F23" i="124"/>
  <c r="G22" i="124"/>
  <c r="F22" i="124"/>
  <c r="G21" i="124"/>
  <c r="F21" i="124"/>
  <c r="G20" i="124"/>
  <c r="F20" i="124"/>
  <c r="G19" i="124"/>
  <c r="F19" i="124"/>
  <c r="G18" i="124"/>
  <c r="F18" i="124"/>
  <c r="G17" i="124"/>
  <c r="F17" i="124"/>
  <c r="G16" i="124"/>
  <c r="F16" i="124"/>
  <c r="G15" i="124"/>
  <c r="F15" i="124"/>
  <c r="G14" i="124"/>
  <c r="F14" i="124"/>
  <c r="E14" i="124"/>
  <c r="G13" i="124"/>
  <c r="F13" i="124"/>
  <c r="G12" i="124"/>
  <c r="F12" i="124"/>
  <c r="E11" i="124"/>
  <c r="G12" i="68"/>
  <c r="G13" i="68"/>
  <c r="G14" i="68"/>
  <c r="G15" i="68"/>
  <c r="G16" i="68"/>
  <c r="G17" i="68"/>
  <c r="G18" i="68"/>
  <c r="G19" i="68"/>
  <c r="G20" i="68"/>
  <c r="G21" i="68"/>
  <c r="G22" i="68"/>
  <c r="G23" i="68"/>
  <c r="G24" i="68"/>
  <c r="F14" i="68"/>
  <c r="F15" i="68"/>
  <c r="F16" i="68"/>
  <c r="F17" i="68"/>
  <c r="F18" i="68"/>
  <c r="F21" i="68"/>
  <c r="F22" i="68"/>
  <c r="F23" i="68"/>
  <c r="F24" i="68"/>
  <c r="F12" i="68"/>
  <c r="F13" i="68"/>
  <c r="E13" i="68"/>
  <c r="E33" i="97"/>
  <c r="E18" i="97"/>
  <c r="B43" i="134"/>
  <c r="B44" i="134"/>
  <c r="C44" i="134"/>
  <c r="B42" i="134"/>
  <c r="C42" i="134"/>
  <c r="B27" i="134"/>
  <c r="C27" i="134"/>
  <c r="C31" i="134"/>
  <c r="B30" i="134"/>
  <c r="C30" i="134"/>
  <c r="B26" i="134"/>
  <c r="C26" i="134"/>
  <c r="C12" i="134"/>
  <c r="D11" i="134"/>
  <c r="F33" i="97"/>
  <c r="F18" i="97"/>
  <c r="A40" i="134"/>
  <c r="A24" i="134"/>
  <c r="A9" i="134"/>
  <c r="A9" i="131"/>
  <c r="A9" i="105"/>
  <c r="A9" i="130"/>
  <c r="A9" i="106"/>
  <c r="A9" i="129"/>
  <c r="A9" i="120"/>
  <c r="A9" i="128"/>
  <c r="A9" i="103"/>
  <c r="A8" i="132"/>
  <c r="A9" i="127"/>
  <c r="A9" i="102"/>
  <c r="A8" i="133"/>
  <c r="A9" i="126"/>
  <c r="A9" i="101"/>
  <c r="A17" i="100"/>
  <c r="A9" i="100"/>
  <c r="A9" i="116"/>
  <c r="A9" i="125"/>
  <c r="A9" i="99"/>
  <c r="B9" i="147"/>
  <c r="B9" i="146"/>
  <c r="B9" i="96"/>
  <c r="B9" i="115"/>
  <c r="B9" i="124"/>
  <c r="B9" i="68"/>
  <c r="A30" i="97"/>
  <c r="F38" i="97"/>
  <c r="D39" i="97"/>
  <c r="D38" i="97"/>
  <c r="D33" i="97"/>
  <c r="D19" i="97"/>
  <c r="D18" i="97"/>
  <c r="B12" i="104"/>
  <c r="B20" i="104" s="1"/>
  <c r="C12" i="104"/>
  <c r="C20" i="104"/>
  <c r="F14" i="104" s="1"/>
  <c r="B13" i="104"/>
  <c r="D13" i="104" s="1"/>
  <c r="C13" i="104"/>
  <c r="B14" i="104"/>
  <c r="D14" i="104"/>
  <c r="C14" i="104"/>
  <c r="B15" i="104"/>
  <c r="C15" i="104"/>
  <c r="D15" i="104" s="1"/>
  <c r="B16" i="104"/>
  <c r="C16" i="104"/>
  <c r="D16" i="104" s="1"/>
  <c r="B17" i="104"/>
  <c r="C17" i="104"/>
  <c r="B18" i="104"/>
  <c r="C18" i="104"/>
  <c r="B19" i="104"/>
  <c r="C19" i="104"/>
  <c r="B23" i="104"/>
  <c r="B31" i="104" s="1"/>
  <c r="C23" i="104"/>
  <c r="C31" i="104" s="1"/>
  <c r="B24" i="104"/>
  <c r="C24" i="104"/>
  <c r="D24" i="104" s="1"/>
  <c r="B25" i="104"/>
  <c r="C25" i="104"/>
  <c r="D25" i="104" s="1"/>
  <c r="B26" i="104"/>
  <c r="C26" i="104"/>
  <c r="D26" i="104" s="1"/>
  <c r="B27" i="104"/>
  <c r="D27" i="104" s="1"/>
  <c r="C27" i="104"/>
  <c r="B28" i="104"/>
  <c r="C28" i="104"/>
  <c r="D28" i="104" s="1"/>
  <c r="B29" i="104"/>
  <c r="C29" i="104"/>
  <c r="D29" i="104"/>
  <c r="B30" i="104"/>
  <c r="C30" i="104"/>
  <c r="C43" i="134"/>
  <c r="B31" i="134"/>
  <c r="E30" i="116"/>
  <c r="D12" i="104"/>
  <c r="E32" i="97"/>
  <c r="F17" i="104" l="1"/>
  <c r="F15" i="104"/>
  <c r="F29" i="104"/>
  <c r="F12" i="104"/>
  <c r="D18" i="104"/>
  <c r="D31" i="104"/>
  <c r="F30" i="104"/>
  <c r="F27" i="104"/>
  <c r="F31" i="104"/>
  <c r="F23" i="104"/>
  <c r="F25" i="104"/>
  <c r="E15" i="104"/>
  <c r="E16" i="104"/>
  <c r="E12" i="104"/>
  <c r="E20" i="104"/>
  <c r="E18" i="104"/>
  <c r="E25" i="104"/>
  <c r="F24" i="104"/>
  <c r="E29" i="104"/>
  <c r="E28" i="104"/>
  <c r="E31" i="104"/>
  <c r="E26" i="104"/>
  <c r="E27" i="104"/>
  <c r="E30" i="104"/>
  <c r="F26" i="104"/>
  <c r="E24" i="104"/>
  <c r="E19" i="104"/>
  <c r="E17" i="104"/>
  <c r="E14" i="104"/>
  <c r="D17" i="104"/>
  <c r="F16" i="104"/>
  <c r="F18" i="104"/>
  <c r="F13" i="104"/>
  <c r="E23" i="104"/>
  <c r="D19" i="104"/>
  <c r="D20" i="104"/>
  <c r="F20" i="104"/>
  <c r="E13" i="104"/>
  <c r="D23" i="104"/>
  <c r="D30" i="104"/>
  <c r="F19" i="104"/>
  <c r="F28" i="104"/>
  <c r="E25" i="125"/>
  <c r="G31" i="124"/>
  <c r="F31" i="124"/>
  <c r="F54" i="115"/>
  <c r="G13" i="100"/>
  <c r="F39" i="97"/>
  <c r="F41" i="97" s="1"/>
  <c r="F31" i="68"/>
  <c r="F23" i="129"/>
  <c r="E23" i="101"/>
  <c r="E38" i="97"/>
  <c r="E23" i="129"/>
  <c r="E23" i="120"/>
  <c r="F23" i="101"/>
  <c r="D28" i="134"/>
  <c r="G31" i="68"/>
  <c r="D30" i="134"/>
  <c r="D31" i="134"/>
  <c r="G20" i="146"/>
  <c r="G29" i="96"/>
  <c r="F19" i="97"/>
  <c r="F23" i="120"/>
  <c r="F23" i="102"/>
  <c r="H21" i="100"/>
  <c r="F42" i="116"/>
  <c r="F25" i="116"/>
  <c r="G29" i="155"/>
  <c r="G11" i="115"/>
  <c r="G11" i="68"/>
  <c r="E23" i="131"/>
  <c r="G24" i="126"/>
  <c r="G21" i="100"/>
  <c r="D26" i="134"/>
  <c r="F20" i="147"/>
  <c r="F29" i="146"/>
  <c r="F20" i="155"/>
  <c r="F29" i="155"/>
  <c r="F29" i="96"/>
  <c r="E19" i="97"/>
  <c r="D43" i="134"/>
  <c r="H24" i="126"/>
  <c r="D27" i="134"/>
  <c r="G29" i="147"/>
  <c r="F20" i="146"/>
  <c r="C13" i="134"/>
  <c r="E35" i="97"/>
  <c r="F23" i="131"/>
  <c r="F23" i="105"/>
  <c r="F23" i="130"/>
  <c r="F23" i="106"/>
  <c r="F23" i="128"/>
  <c r="F24" i="127"/>
  <c r="H13" i="100"/>
  <c r="D42" i="134"/>
  <c r="D44" i="134"/>
  <c r="G20" i="147"/>
  <c r="G29" i="146"/>
  <c r="G20" i="155"/>
  <c r="G20" i="96"/>
  <c r="G54" i="115"/>
  <c r="G31" i="115"/>
  <c r="G11" i="124"/>
  <c r="D12" i="134"/>
  <c r="E23" i="105"/>
  <c r="E23" i="130"/>
  <c r="E23" i="106"/>
  <c r="E23" i="128"/>
  <c r="E24" i="127"/>
  <c r="E23" i="102"/>
  <c r="E42" i="116"/>
  <c r="E25" i="116"/>
  <c r="D29" i="134"/>
  <c r="F29" i="147"/>
  <c r="F20" i="96"/>
  <c r="F11" i="124"/>
  <c r="F11" i="68"/>
  <c r="E39" i="97"/>
  <c r="B13" i="134"/>
  <c r="F32" i="97"/>
  <c r="F35" i="97" s="1"/>
  <c r="E41" i="97" l="1"/>
  <c r="D13" i="134"/>
  <c r="F11" i="99" l="1"/>
  <c r="E23" i="99"/>
  <c r="E19" i="99"/>
  <c r="E15" i="99"/>
  <c r="E21" i="99"/>
  <c r="E25" i="99" l="1"/>
  <c r="F25" i="99"/>
  <c r="E11" i="115" l="1"/>
  <c r="E31" i="115" l="1"/>
  <c r="F18" i="115"/>
  <c r="F23" i="115"/>
  <c r="F19" i="115"/>
  <c r="F15" i="115"/>
  <c r="F14" i="115"/>
  <c r="F22" i="115"/>
  <c r="F21" i="115"/>
  <c r="F17" i="115"/>
  <c r="F13" i="115"/>
  <c r="F24" i="115"/>
  <c r="F20" i="115"/>
  <c r="F16" i="115"/>
  <c r="F12" i="115"/>
  <c r="F31" i="115" l="1"/>
  <c r="F11" i="115"/>
</calcChain>
</file>

<file path=xl/sharedStrings.xml><?xml version="1.0" encoding="utf-8"?>
<sst xmlns="http://schemas.openxmlformats.org/spreadsheetml/2006/main" count="1668" uniqueCount="504">
  <si>
    <t>Copyright</t>
  </si>
  <si>
    <t>Enquiries</t>
  </si>
  <si>
    <t>For more information about the statistics in this publication:</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</si>
  <si>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</si>
  <si>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</si>
  <si>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</si>
  <si>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</si>
  <si>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</si>
  <si>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</si>
  <si>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</si>
  <si>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</si>
  <si>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</si>
  <si>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</si>
  <si>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</si>
  <si>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</si>
  <si>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</si>
  <si>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</si>
  <si>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</si>
  <si>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</si>
  <si>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</si>
  <si>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</si>
  <si>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</si>
  <si>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</si>
  <si>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</si>
  <si>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</si>
  <si>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</si>
  <si>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</si>
  <si>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</si>
  <si>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</si>
  <si>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</si>
  <si>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</si>
  <si>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</si>
  <si>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</si>
  <si>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Insig</t>
  </si>
  <si>
    <t>Insurance company</t>
  </si>
  <si>
    <t>Sigal</t>
  </si>
  <si>
    <t>Sigma</t>
  </si>
  <si>
    <t xml:space="preserve">Atlantik </t>
  </si>
  <si>
    <t>Interalbanian</t>
  </si>
  <si>
    <t>Albsig</t>
  </si>
  <si>
    <t>Intersig</t>
  </si>
  <si>
    <t>Eurosig</t>
  </si>
  <si>
    <t>Gross written premiums and claims paid in Green Card insurance</t>
  </si>
  <si>
    <t>Përmbajta</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</si>
  <si>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</si>
  <si>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</si>
  <si>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</si>
  <si>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</si>
  <si>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</si>
  <si>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</si>
  <si>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</si>
  <si>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</si>
  <si>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</si>
  <si>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</si>
  <si>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</si>
  <si>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</si>
  <si>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</si>
  <si>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</si>
  <si>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</si>
  <si>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</si>
  <si>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</si>
  <si>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</si>
  <si>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</si>
  <si>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</si>
  <si>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</si>
  <si>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</si>
  <si>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</si>
  <si>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</si>
  <si>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</si>
  <si>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</si>
  <si>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</si>
  <si>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</si>
  <si>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</si>
  <si>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</si>
  <si>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</si>
  <si>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Aktiviteti i Jo Jetës</t>
  </si>
  <si>
    <t>Non Life Insurance</t>
  </si>
  <si>
    <t>Faqe 9</t>
  </si>
  <si>
    <t xml:space="preserve"> Gross written premiums according to insurance classes</t>
  </si>
  <si>
    <t>Faqe 10</t>
  </si>
  <si>
    <t>Faqe 11</t>
  </si>
  <si>
    <t>Faqe 12</t>
  </si>
  <si>
    <t>Faqe 13</t>
  </si>
  <si>
    <t>Faqe 14</t>
  </si>
  <si>
    <t>Faqe 16</t>
  </si>
  <si>
    <t>Faqe 17</t>
  </si>
  <si>
    <t>Faqe 18</t>
  </si>
  <si>
    <t>Faqe 19</t>
  </si>
  <si>
    <t xml:space="preserve"> Market share - DMTPL</t>
  </si>
  <si>
    <t>Faqe 20</t>
  </si>
  <si>
    <t xml:space="preserve"> Ecuria mujore - MTPL e brendëshme</t>
  </si>
  <si>
    <t>Faqe 21</t>
  </si>
  <si>
    <t>Faqe 22</t>
  </si>
  <si>
    <t>Faqe 23</t>
  </si>
  <si>
    <t>Faqe 24</t>
  </si>
  <si>
    <t>Faqe 25</t>
  </si>
  <si>
    <t>Faqe 26</t>
  </si>
  <si>
    <t xml:space="preserve"> Market share - Accident and Health</t>
  </si>
  <si>
    <t>Shënime</t>
  </si>
  <si>
    <t>Numri i Kontratave dhe Dëmeve të Paguara në Sigurimin e Jo-Jetës</t>
  </si>
  <si>
    <r>
      <t xml:space="preserve">  * </t>
    </r>
    <r>
      <rPr>
        <sz val="10"/>
        <color indexed="63"/>
        <rFont val="Times New Roman"/>
        <family val="1"/>
      </rPr>
      <t>MTPL e brendshme</t>
    </r>
    <r>
      <rPr>
        <i/>
        <sz val="10"/>
        <color indexed="63"/>
        <rFont val="Times New Roman"/>
        <family val="1"/>
      </rPr>
      <t xml:space="preserve"> / DMTPL</t>
    </r>
  </si>
  <si>
    <r>
      <t xml:space="preserve">  * </t>
    </r>
    <r>
      <rPr>
        <sz val="10"/>
        <color indexed="63"/>
        <rFont val="Times New Roman"/>
        <family val="1"/>
      </rPr>
      <t>Kufitare</t>
    </r>
    <r>
      <rPr>
        <i/>
        <sz val="10"/>
        <color indexed="63"/>
        <rFont val="Times New Roman"/>
        <family val="1"/>
      </rPr>
      <t xml:space="preserve"> / Border</t>
    </r>
  </si>
  <si>
    <t>Në fund të këtij publikimi do të gjeni shënime sqaruese mbi burimin e të dhënave.</t>
  </si>
  <si>
    <t xml:space="preserve">A set of explanatory notes on the source of data is provided at the end of the publication. </t>
  </si>
  <si>
    <t>Buletini Statistikor</t>
  </si>
  <si>
    <t>Statistics</t>
  </si>
  <si>
    <t xml:space="preserve"> Numri i kontratave dhe dëmeve të paguara </t>
  </si>
  <si>
    <t xml:space="preserve"> DMTPL portfolio track</t>
  </si>
  <si>
    <t>Shënime sqaruese</t>
  </si>
  <si>
    <t>Primet e Shkruara Bruto në Sigurimin e Jo-Jetës</t>
  </si>
  <si>
    <t>Source of data and basis of preparation</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</si>
  <si>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</si>
  <si>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</si>
  <si>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</si>
  <si>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</si>
  <si>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</si>
  <si>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</si>
  <si>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</si>
  <si>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</si>
  <si>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</si>
  <si>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</si>
  <si>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Total</t>
  </si>
  <si>
    <t>Vlera                     (në mijë lekë)</t>
  </si>
  <si>
    <r>
      <t xml:space="preserve">Sigurime të detyrueshme  </t>
    </r>
    <r>
      <rPr>
        <i/>
        <sz val="10"/>
        <color indexed="63"/>
        <rFont val="Times New Roman"/>
        <family val="1"/>
      </rPr>
      <t>Compulsory Insurance</t>
    </r>
  </si>
  <si>
    <r>
      <t xml:space="preserve">Sigurime vullnetare </t>
    </r>
    <r>
      <rPr>
        <i/>
        <sz val="10"/>
        <color indexed="63"/>
        <rFont val="Times New Roman"/>
        <family val="1"/>
      </rPr>
      <t>Voluntary Insurance</t>
    </r>
  </si>
  <si>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</si>
  <si>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</si>
  <si>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</si>
  <si>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</si>
  <si>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</si>
  <si>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</si>
  <si>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</si>
  <si>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</si>
  <si>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 xml:space="preserve"> Paid Claims in Non Life Insurance</t>
  </si>
  <si>
    <t>Gross Written Premiums and Paid Claims</t>
  </si>
  <si>
    <t>Number of Policies and  Paid Claims</t>
  </si>
  <si>
    <t xml:space="preserve"> Market share - motor insurance (Analytic)</t>
  </si>
  <si>
    <t xml:space="preserve"> Ndarja e tregut - sigurimi motorrik (Analitik)</t>
  </si>
  <si>
    <t xml:space="preserve"> Paid Claims according to insurance classes</t>
  </si>
  <si>
    <t>Burimi i të dhënave dhe baza e përgatitjes</t>
  </si>
  <si>
    <t xml:space="preserve"> Primet e shkruara bruto sipas klasave të sigurimit</t>
  </si>
  <si>
    <t xml:space="preserve"> Primet e shkruara bruto sipas grupeve kryesore  </t>
  </si>
  <si>
    <t xml:space="preserve"> Primet e shkruara bruto </t>
  </si>
  <si>
    <t xml:space="preserve"> Dëmet e paguara  </t>
  </si>
  <si>
    <t xml:space="preserve"> Ndarja e tregut - sigurimi motorrik </t>
  </si>
  <si>
    <t xml:space="preserve"> Ndarja e tregut - MTPL e brendëshme  </t>
  </si>
  <si>
    <t xml:space="preserve"> Number of policies and  paid claims</t>
  </si>
  <si>
    <t xml:space="preserve"> Chart - gross written premiums and  paid claims</t>
  </si>
  <si>
    <t xml:space="preserve">   </t>
  </si>
  <si>
    <t>Paid Claims in Accident and Health Insurance</t>
  </si>
  <si>
    <r>
      <t xml:space="preserve">Primet e Shkruara Bruto / </t>
    </r>
    <r>
      <rPr>
        <i/>
        <sz val="10"/>
        <rFont val="Times New Roman"/>
        <family val="1"/>
      </rPr>
      <t>Gross Written Premiums</t>
    </r>
  </si>
  <si>
    <r>
      <t xml:space="preserve"> Dëmet e Paguara / </t>
    </r>
    <r>
      <rPr>
        <i/>
        <sz val="10"/>
        <rFont val="Times New Roman"/>
        <family val="1"/>
      </rPr>
      <t>Paid Claims</t>
    </r>
  </si>
  <si>
    <r>
      <t xml:space="preserve">Sigurimi i sëmundjeve                               </t>
    </r>
    <r>
      <rPr>
        <i/>
        <sz val="10"/>
        <color indexed="63"/>
        <rFont val="Times New Roman"/>
        <family val="1"/>
      </rPr>
      <t>Sickness insurance</t>
    </r>
  </si>
  <si>
    <r>
      <t>Sigurimi i anijeve</t>
    </r>
    <r>
      <rPr>
        <i/>
        <sz val="10"/>
        <color indexed="63"/>
        <rFont val="Times New Roman"/>
        <family val="1"/>
      </rPr>
      <t xml:space="preserve">                                            Insurance of vessels in see and inland navigation</t>
    </r>
  </si>
  <si>
    <r>
      <t>Sigurimi dëmtime të tjera në pronë</t>
    </r>
    <r>
      <rPr>
        <i/>
        <sz val="10"/>
        <color indexed="63"/>
        <rFont val="Times New Roman"/>
        <family val="1"/>
      </rPr>
      <t xml:space="preserve">  Insurance against other damage and loss property</t>
    </r>
  </si>
  <si>
    <r>
      <t xml:space="preserve">Sigurimi i kreditit </t>
    </r>
    <r>
      <rPr>
        <i/>
        <sz val="10"/>
        <color indexed="63"/>
        <rFont val="Times New Roman"/>
        <family val="1"/>
      </rPr>
      <t xml:space="preserve">                                             Credit insurance</t>
    </r>
  </si>
  <si>
    <r>
      <t>Sigurimi i pergjegjesive civile te pergjithshme</t>
    </r>
    <r>
      <rPr>
        <i/>
        <sz val="10"/>
        <color indexed="63"/>
        <rFont val="Times New Roman"/>
        <family val="1"/>
      </rPr>
      <t xml:space="preserve">                                         General liability insurance</t>
    </r>
  </si>
  <si>
    <r>
      <t>Sigurimi i pergjegjesive civile te pergjithshme</t>
    </r>
    <r>
      <rPr>
        <i/>
        <sz val="10"/>
        <color indexed="63"/>
        <rFont val="Times New Roman"/>
        <family val="1"/>
      </rPr>
      <t xml:space="preserve">                                        General liability insurance</t>
    </r>
  </si>
  <si>
    <r>
      <t xml:space="preserve">Përgjegjësi motorrike ndaj palëve të treta  </t>
    </r>
    <r>
      <rPr>
        <i/>
        <sz val="10"/>
        <color indexed="63"/>
        <rFont val="Times New Roman"/>
        <family val="1"/>
      </rPr>
      <t>Motor third party liability</t>
    </r>
  </si>
  <si>
    <r>
      <t xml:space="preserve">Përgjegjësi motorrike ndaj palëve të treta  </t>
    </r>
    <r>
      <rPr>
        <i/>
        <sz val="10"/>
        <color indexed="63"/>
        <rFont val="Times New Roman"/>
        <family val="1"/>
      </rPr>
      <t xml:space="preserve"> Motor third party liability</t>
    </r>
  </si>
  <si>
    <r>
      <t>Sigurimi nga zjarri dhe forcat e natyrës</t>
    </r>
    <r>
      <rPr>
        <i/>
        <sz val="10"/>
        <color indexed="63"/>
        <rFont val="Times New Roman"/>
        <family val="1"/>
      </rPr>
      <t xml:space="preserve">  Insurance against fire and natural forces</t>
    </r>
  </si>
  <si>
    <t>Number of Policies and Paid Claims in Non Life Insurance</t>
  </si>
  <si>
    <t>Primet e Shkruara Bruto në Sigurimin e Jetës</t>
  </si>
  <si>
    <r>
      <t>Kufitare</t>
    </r>
    <r>
      <rPr>
        <b/>
        <i/>
        <sz val="10"/>
        <color indexed="63"/>
        <rFont val="Times New Roman"/>
        <family val="1"/>
      </rPr>
      <t xml:space="preserve">     </t>
    </r>
    <r>
      <rPr>
        <i/>
        <sz val="10"/>
        <color indexed="63"/>
        <rFont val="Times New Roman"/>
        <family val="1"/>
      </rPr>
      <t>Border</t>
    </r>
  </si>
  <si>
    <t>No. of policies (in items)</t>
  </si>
  <si>
    <t>Nr. i kontratave</t>
  </si>
  <si>
    <r>
      <t xml:space="preserve">Aktiviteti i Jetës / </t>
    </r>
    <r>
      <rPr>
        <i/>
        <sz val="10"/>
        <rFont val="Times New Roman"/>
        <family val="1"/>
      </rPr>
      <t xml:space="preserve">Life Insurance </t>
    </r>
  </si>
  <si>
    <r>
      <t>Aktiviteti i Jetës /</t>
    </r>
    <r>
      <rPr>
        <i/>
        <sz val="10"/>
        <rFont val="Times New Roman"/>
        <family val="1"/>
      </rPr>
      <t xml:space="preserve"> Life Insurance </t>
    </r>
  </si>
  <si>
    <r>
      <t xml:space="preserve">Sigurimi i aksidenteve                                    </t>
    </r>
    <r>
      <rPr>
        <i/>
        <sz val="10"/>
        <color indexed="63"/>
        <rFont val="Times New Roman"/>
        <family val="1"/>
      </rPr>
      <t>Accidents insurance</t>
    </r>
  </si>
  <si>
    <t>Marinë, aviacion dhe transport (klasa 4,5,6 dhe 7)</t>
  </si>
  <si>
    <t>Marine, aviation and transport (classes 4,5,6 and 7)</t>
  </si>
  <si>
    <r>
      <t>Kasko</t>
    </r>
    <r>
      <rPr>
        <b/>
        <i/>
        <sz val="10"/>
        <color indexed="63"/>
        <rFont val="Times New Roman"/>
        <family val="1"/>
      </rPr>
      <t xml:space="preserve">                 </t>
    </r>
    <r>
      <rPr>
        <i/>
        <sz val="10"/>
        <color indexed="63"/>
        <rFont val="Times New Roman"/>
        <family val="1"/>
      </rPr>
      <t>Casco</t>
    </r>
  </si>
  <si>
    <r>
      <t>Pesha specifike (në %) e sigurimeve vullnetare kundrejt totalit sipas kompanive</t>
    </r>
    <r>
      <rPr>
        <b/>
        <sz val="8"/>
        <color indexed="63"/>
        <rFont val="Times New Roman"/>
        <family val="1"/>
      </rPr>
      <t xml:space="preserve"> </t>
    </r>
    <r>
      <rPr>
        <b/>
        <i/>
        <sz val="8"/>
        <color indexed="63"/>
        <rFont val="Times New Roman"/>
        <family val="1"/>
      </rPr>
      <t xml:space="preserve">                                                                 </t>
    </r>
    <r>
      <rPr>
        <i/>
        <sz val="8"/>
        <color indexed="63"/>
        <rFont val="Times New Roman"/>
        <family val="1"/>
      </rPr>
      <t>Voluntary Insurance</t>
    </r>
    <r>
      <rPr>
        <b/>
        <i/>
        <sz val="8"/>
        <color indexed="63"/>
        <rFont val="Times New Roman"/>
        <family val="1"/>
      </rPr>
      <t xml:space="preserve"> </t>
    </r>
    <r>
      <rPr>
        <i/>
        <sz val="8"/>
        <color indexed="63"/>
        <rFont val="Times New Roman"/>
        <family val="1"/>
      </rPr>
      <t xml:space="preserve">Share( in %) against company's total </t>
    </r>
  </si>
  <si>
    <r>
      <t>Sigurimi i përgjegjësive civile të avionëve</t>
    </r>
    <r>
      <rPr>
        <i/>
        <sz val="10"/>
        <color indexed="63"/>
        <rFont val="Times New Roman"/>
        <family val="1"/>
      </rPr>
      <t xml:space="preserve">  Aircraft liability</t>
    </r>
  </si>
  <si>
    <t>Gross Written Premiums in Life Insurance</t>
  </si>
  <si>
    <t>Type of insurance</t>
  </si>
  <si>
    <t>Dëmet e Paguara në Sigurimin e Jetës</t>
  </si>
  <si>
    <t>Paid Claims in Life Insurance</t>
  </si>
  <si>
    <t>Gross Written Premiums in Non Life Insurance</t>
  </si>
  <si>
    <t>Gross Written Premiums and  Paid Claims by Life Insurance Companies</t>
  </si>
  <si>
    <t>Ndarja e Tregut në Sigurimet e Detyrueshme dhe Vullnetare të Jo-Jetës</t>
  </si>
  <si>
    <t xml:space="preserve">Market Share: Compulsory and Voluntary Insurance </t>
  </si>
  <si>
    <t>Primet e Shkruara Bruto në Sigurimin Motorrik</t>
  </si>
  <si>
    <t>Gross Written Premiums in Motor Insurance</t>
  </si>
  <si>
    <t>Dëmet e Paguara në Sigurimin Motorrik</t>
  </si>
  <si>
    <t>Paid Claims in Motor Insurance</t>
  </si>
  <si>
    <t>Ndarja e Tregut në Sigurimet Motorrike</t>
  </si>
  <si>
    <t>Market Share: Motor Insurance</t>
  </si>
  <si>
    <t>Gross Written Premiums in DMTPL Insurance</t>
  </si>
  <si>
    <t>Paid Claims in DMTPL Insurance</t>
  </si>
  <si>
    <t>Ecuria e Portofolit DMTPL</t>
  </si>
  <si>
    <t xml:space="preserve">DMTPL Portfolio Track </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</si>
  <si>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</si>
  <si>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</si>
  <si>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</si>
  <si>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</si>
  <si>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 xml:space="preserve"> Primet e shkruara bruto dhe Dëmet e paguara</t>
  </si>
  <si>
    <t xml:space="preserve"> Ndarja e tregut - sigurimet e detyrueshme dhe vullnetare të jo-jetës</t>
  </si>
  <si>
    <t>Gross Written Premiums by Non Life Insurance Companies</t>
  </si>
  <si>
    <r>
      <rPr>
        <b/>
        <sz val="10"/>
        <color indexed="63"/>
        <rFont val="Times New Roman"/>
        <family val="1"/>
      </rPr>
      <t>Motorrike</t>
    </r>
    <r>
      <rPr>
        <i/>
        <sz val="10"/>
        <color indexed="63"/>
        <rFont val="Times New Roman"/>
        <family val="1"/>
      </rPr>
      <t xml:space="preserve"> / Motor insurance</t>
    </r>
  </si>
  <si>
    <r>
      <rPr>
        <b/>
        <sz val="10"/>
        <color indexed="63"/>
        <rFont val="Times New Roman"/>
        <family val="1"/>
      </rPr>
      <t>Krediti dhe garancia</t>
    </r>
    <r>
      <rPr>
        <i/>
        <sz val="10"/>
        <color indexed="63"/>
        <rFont val="Times New Roman"/>
        <family val="1"/>
      </rPr>
      <t xml:space="preserve"> / Credit and suretyship</t>
    </r>
  </si>
  <si>
    <r>
      <t xml:space="preserve">  *</t>
    </r>
    <r>
      <rPr>
        <b/>
        <i/>
        <sz val="10"/>
        <color indexed="63"/>
        <rFont val="Times New Roman"/>
        <family val="1"/>
      </rPr>
      <t xml:space="preserve"> </t>
    </r>
    <r>
      <rPr>
        <b/>
        <sz val="10"/>
        <color indexed="63"/>
        <rFont val="Times New Roman"/>
        <family val="1"/>
      </rPr>
      <t>MTPL e brendshme</t>
    </r>
    <r>
      <rPr>
        <i/>
        <sz val="10"/>
        <color indexed="63"/>
        <rFont val="Times New Roman"/>
        <family val="1"/>
      </rPr>
      <t xml:space="preserve"> / DMTPL</t>
    </r>
  </si>
  <si>
    <r>
      <t xml:space="preserve">  * </t>
    </r>
    <r>
      <rPr>
        <b/>
        <sz val="10"/>
        <color indexed="63"/>
        <rFont val="Times New Roman"/>
        <family val="1"/>
      </rPr>
      <t>Kufitare</t>
    </r>
    <r>
      <rPr>
        <i/>
        <sz val="10"/>
        <color indexed="63"/>
        <rFont val="Times New Roman"/>
        <family val="1"/>
      </rPr>
      <t xml:space="preserve"> / Border</t>
    </r>
  </si>
  <si>
    <t xml:space="preserve">  </t>
  </si>
  <si>
    <t>Dëmi Mesatar i Paguar në Sigurimin Jetës dhe  Jo-Jetës</t>
  </si>
  <si>
    <t>Average Claim in Life and Non Life Insurance</t>
  </si>
  <si>
    <r>
      <rPr>
        <b/>
        <sz val="10"/>
        <rFont val="Times New Roman"/>
        <family val="1"/>
      </rPr>
      <t>Aktiviteti i Jo-Jetës</t>
    </r>
    <r>
      <rPr>
        <sz val="10"/>
        <rFont val="Times New Roman"/>
        <family val="1"/>
      </rPr>
      <t xml:space="preserve"> / </t>
    </r>
    <r>
      <rPr>
        <i/>
        <sz val="10"/>
        <rFont val="Times New Roman"/>
        <family val="1"/>
      </rPr>
      <t xml:space="preserve">Non-Life Insurance </t>
    </r>
  </si>
  <si>
    <t>Dëmi Mesatar i Paguar në grupet e Sigurimit të Jo-Jetës</t>
  </si>
  <si>
    <t>Average Claim in  Non Life Insurance</t>
  </si>
  <si>
    <r>
      <rPr>
        <b/>
        <sz val="10"/>
        <color indexed="63"/>
        <rFont val="Times New Roman"/>
        <family val="1"/>
      </rPr>
      <t>Sigurimi i përgjegjësive civile të përgjithshme</t>
    </r>
    <r>
      <rPr>
        <b/>
        <i/>
        <sz val="10"/>
        <color indexed="63"/>
        <rFont val="Times New Roman"/>
        <family val="1"/>
      </rPr>
      <t xml:space="preserve">  </t>
    </r>
    <r>
      <rPr>
        <i/>
        <sz val="10"/>
        <color indexed="63"/>
        <rFont val="Times New Roman"/>
        <family val="1"/>
      </rPr>
      <t xml:space="preserve">                                       General liability insurance</t>
    </r>
  </si>
  <si>
    <t>Dëmi Mesatar i Paguar në sigurimin Motorrik</t>
  </si>
  <si>
    <t>Average Claim in Motor Insurance</t>
  </si>
  <si>
    <t xml:space="preserve"> </t>
  </si>
  <si>
    <t xml:space="preserve">Numri </t>
  </si>
  <si>
    <t xml:space="preserve"> Number</t>
  </si>
  <si>
    <t>Claims Paid  and Number of Claims Paid from Non Life Insurance Companies</t>
  </si>
  <si>
    <t>Pjesa ndaj Totalit ( në %)</t>
  </si>
  <si>
    <t>Share in total value (in %)</t>
  </si>
  <si>
    <t>Number</t>
  </si>
  <si>
    <t>Change in value (in %)</t>
  </si>
  <si>
    <t>Ndryshimi i vlerës (në %)</t>
  </si>
  <si>
    <t xml:space="preserve">Ndryshimi i </t>
  </si>
  <si>
    <t>vlerës (në %)</t>
  </si>
  <si>
    <t>Change in value</t>
  </si>
  <si>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</si>
  <si>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</si>
  <si>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</si>
  <si>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</si>
  <si>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</si>
  <si>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</si>
  <si>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</si>
  <si>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 xml:space="preserve">Veprimtaria e risigurimit / </t>
    </r>
    <r>
      <rPr>
        <i/>
        <sz val="10"/>
        <color indexed="63"/>
        <rFont val="Times New Roman"/>
        <family val="1"/>
      </rPr>
      <t>Reinsurance accepted</t>
    </r>
  </si>
  <si>
    <r>
      <rPr>
        <b/>
        <sz val="10"/>
        <rFont val="Times New Roman"/>
        <family val="1"/>
      </rPr>
      <t xml:space="preserve">Aktiviteti i Jetës </t>
    </r>
    <r>
      <rPr>
        <sz val="10"/>
        <rFont val="Times New Roman"/>
        <family val="1"/>
      </rPr>
      <t xml:space="preserve">/ </t>
    </r>
    <r>
      <rPr>
        <i/>
        <sz val="10"/>
        <rFont val="Times New Roman"/>
        <family val="1"/>
      </rPr>
      <t xml:space="preserve">Life Insurance </t>
    </r>
  </si>
  <si>
    <r>
      <rPr>
        <b/>
        <sz val="10"/>
        <color indexed="63"/>
        <rFont val="Times New Roman"/>
        <family val="1"/>
      </rPr>
      <t xml:space="preserve">Pronë të tjera </t>
    </r>
    <r>
      <rPr>
        <i/>
        <sz val="10"/>
        <color indexed="63"/>
        <rFont val="Times New Roman"/>
        <family val="1"/>
      </rPr>
      <t>/ Property and others Insurance</t>
    </r>
  </si>
  <si>
    <r>
      <t xml:space="preserve">  *</t>
    </r>
    <r>
      <rPr>
        <b/>
        <sz val="10"/>
        <color indexed="63"/>
        <rFont val="Times New Roman"/>
        <family val="1"/>
      </rPr>
      <t xml:space="preserve"> Kasko / </t>
    </r>
    <r>
      <rPr>
        <i/>
        <sz val="10"/>
        <color indexed="63"/>
        <rFont val="Times New Roman"/>
        <family val="1"/>
      </rPr>
      <t>Casco</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</si>
  <si>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</si>
  <si>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</si>
  <si>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t>Tregu i Sigurimeve</t>
  </si>
  <si>
    <t>Primet e Shkruara Bruto në Sigurimin Zjarri, forcat e natyres dhe dëmtimet e tjera në pronë</t>
  </si>
  <si>
    <t>Gross Written Premiums in Fire and natural forces and other damage and loss in property</t>
  </si>
  <si>
    <t xml:space="preserve"> Ndarja e tregut -Zjarri, forcat e natyres dhe dëmtimet e tjera në pronë</t>
  </si>
  <si>
    <t xml:space="preserve">Paid claims -Fire and natural forces and other damage and loss in property </t>
  </si>
  <si>
    <t xml:space="preserve"> Market share - -Fire and natural forces and other damage and loss in property </t>
  </si>
  <si>
    <t>Dëmet e Paguara në Sigurimin Zjarri, forcat e natyres dhe dëmtimet e tjera në pronë</t>
  </si>
  <si>
    <t>Paid Claims in Fire and natural forces and other damage and loss in property insurance</t>
  </si>
  <si>
    <r>
      <t xml:space="preserve">Sigurimi i kreditit </t>
    </r>
    <r>
      <rPr>
        <i/>
        <sz val="10"/>
        <color indexed="63"/>
        <rFont val="Times New Roman"/>
        <family val="1"/>
      </rPr>
      <t xml:space="preserve">                                                         Credit insurance</t>
    </r>
  </si>
  <si>
    <r>
      <t>Sigurimi i përgjegjësive civile të anijeve</t>
    </r>
    <r>
      <rPr>
        <i/>
        <sz val="10"/>
        <color indexed="63"/>
        <rFont val="Times New Roman"/>
        <family val="1"/>
      </rPr>
      <t xml:space="preserve">                      Liability for ships</t>
    </r>
  </si>
  <si>
    <t>TOTAL (A+B+C+D)</t>
  </si>
  <si>
    <t>A</t>
  </si>
  <si>
    <t>B</t>
  </si>
  <si>
    <t>C</t>
  </si>
  <si>
    <t>D</t>
  </si>
  <si>
    <t>Ndarja e tregut nw sigurimet e detyrueshme dhe vullnetare tw jo-jetws</t>
  </si>
  <si>
    <t>Motorike, klasat e tjera (klasa 3)</t>
  </si>
  <si>
    <r>
      <t>MTPL e brendshme</t>
    </r>
    <r>
      <rPr>
        <b/>
        <i/>
        <sz val="10"/>
        <color indexed="63"/>
        <rFont val="Times New Roman"/>
        <family val="1"/>
      </rPr>
      <t xml:space="preserve"> </t>
    </r>
    <r>
      <rPr>
        <i/>
        <sz val="10"/>
        <color indexed="63"/>
        <rFont val="Times New Roman"/>
        <family val="1"/>
      </rPr>
      <t>DMTPL</t>
    </r>
  </si>
  <si>
    <r>
      <t>Aktiviteti i Jo-Jetës /</t>
    </r>
    <r>
      <rPr>
        <i/>
        <sz val="10"/>
        <rFont val="Times New Roman"/>
        <family val="1"/>
      </rPr>
      <t xml:space="preserve"> Non Life Insurance </t>
    </r>
  </si>
  <si>
    <t>Zhvillime kryesore</t>
  </si>
  <si>
    <t>Vlera (në Euro)</t>
  </si>
  <si>
    <t>Value (in Euro)</t>
  </si>
  <si>
    <t>Illyria</t>
  </si>
  <si>
    <t>SigKos</t>
  </si>
  <si>
    <t>Sigma VIG</t>
  </si>
  <si>
    <t>Siguria</t>
  </si>
  <si>
    <t>BKS</t>
  </si>
  <si>
    <t>Ilyria Life</t>
  </si>
  <si>
    <t>Sigal Kosova Life</t>
  </si>
  <si>
    <t>Kompania e sigurimit</t>
  </si>
  <si>
    <t>Kosova e Re</t>
  </si>
  <si>
    <t>Sigal UGA</t>
  </si>
  <si>
    <t xml:space="preserve">BKS- </t>
  </si>
  <si>
    <t>Vlera  (në Euro)</t>
  </si>
  <si>
    <t>Value   (in Euro)</t>
  </si>
  <si>
    <r>
      <t xml:space="preserve">Kompania e sigurimit                     </t>
    </r>
    <r>
      <rPr>
        <i/>
        <sz val="11"/>
        <color indexed="63"/>
        <rFont val="Times New Roman"/>
        <family val="1"/>
      </rPr>
      <t>Insurance company</t>
    </r>
  </si>
  <si>
    <r>
      <t xml:space="preserve">Kompania  e sigurimit                   </t>
    </r>
    <r>
      <rPr>
        <i/>
        <sz val="11"/>
        <color indexed="63"/>
        <rFont val="Times New Roman"/>
        <family val="1"/>
      </rPr>
      <t>Insurance company</t>
    </r>
  </si>
  <si>
    <t xml:space="preserve">M Tpl+  </t>
  </si>
  <si>
    <t>(në Euro / in Euro)</t>
  </si>
  <si>
    <t>Primet e Shkruara Bruto në Sigurimin M Tpl+</t>
  </si>
  <si>
    <t>Gross Written Premiums M Tpl+</t>
  </si>
  <si>
    <t>Dëmet e Paguara në Sigurimin M Tpl+</t>
  </si>
  <si>
    <t>Paid Claims M Tpl+</t>
  </si>
  <si>
    <t xml:space="preserve">  * M TPL+ / M TPL+</t>
  </si>
  <si>
    <t xml:space="preserve">  * M TPL+ / M Tpl+</t>
  </si>
  <si>
    <t>Numri i Dëmeve të Paguara në Sigurimin e Jo-Jetës</t>
  </si>
  <si>
    <t>Numri i Policave në Sigurimin e Jo-Jetës</t>
  </si>
  <si>
    <t>Number of Policies in Non Life Insurance</t>
  </si>
  <si>
    <t>Mallrat Transport</t>
  </si>
  <si>
    <t>Ndërkohë që BQK përpiqet të sigurojë cilësinë e këtij publikimi, BQK nuk mban përgjegjësi për saktësinë, apo valutën e përdorur në materialin e përfshirë në këtë publikim, si dhe nuk mbart detyrim ligjor për ndonjë humbje apo dëm të mundshëm si pasojë e përdorimit apo referimit në këtë publikim.</t>
  </si>
  <si>
    <t>www.bqk-kos.org</t>
  </si>
  <si>
    <t>Rruga “Garribaldi”, Nr.33</t>
  </si>
  <si>
    <t>While CBK endeavours to ensure the quality of this Publication, CBK does not accept any responsibility for the accuracy, completeness or currency of the material included in this Publication, and will not be liable for any loss or damage arising out of any use of, or reliance on, this Publication.</t>
  </si>
  <si>
    <t xml:space="preserve"> Dëmet e paguara sipas kompanive të sigurimit - Tpl+  </t>
  </si>
  <si>
    <t xml:space="preserve"> Tpl+ paid claims</t>
  </si>
  <si>
    <t xml:space="preserve"> Ndarja e tregut - Tpl+</t>
  </si>
  <si>
    <t xml:space="preserve"> Market share - Tpl+</t>
  </si>
  <si>
    <t xml:space="preserve"> Dëmet e paguara sipas KS-ve  - Zjarri, forcat e natyres dhe dëmtimet e tjera në pronë</t>
  </si>
  <si>
    <t xml:space="preserve"> Dëmet e paguara sipas kompanive të sigurimit - MTPL e brendëshme  </t>
  </si>
  <si>
    <t xml:space="preserve"> Dëmet e paguara bruto sipas klasave të sigurimit</t>
  </si>
  <si>
    <t xml:space="preserve"> Demet e paguara bruto sipas grupeve kryesore  </t>
  </si>
  <si>
    <t>Ndarja e Tregut dhe dëmet e paguara sipas kompanive të Jetës</t>
  </si>
  <si>
    <t>Ndarja e Tregut dhe dëmet e paguara sipas kompanive të Jo Jetës</t>
  </si>
  <si>
    <t xml:space="preserve"> Dëmet e paguara sipas kompanive të sigurimit  - sigurimi motorrik </t>
  </si>
  <si>
    <t xml:space="preserve"> Dëmet e paguara sipas kompanive të sigurimit  - Aksidentet dhe Shëndeti </t>
  </si>
  <si>
    <t>Scardian</t>
  </si>
  <si>
    <r>
      <t xml:space="preserve">  * </t>
    </r>
    <r>
      <rPr>
        <sz val="10"/>
        <rFont val="Times New Roman"/>
        <family val="1"/>
      </rPr>
      <t>Kufitare</t>
    </r>
    <r>
      <rPr>
        <i/>
        <sz val="10"/>
        <rFont val="Times New Roman"/>
        <family val="1"/>
      </rPr>
      <t xml:space="preserve"> / Border</t>
    </r>
  </si>
  <si>
    <r>
      <t xml:space="preserve">Përgjegjësi motorrike ndaj palëve të treta  </t>
    </r>
    <r>
      <rPr>
        <b/>
        <i/>
        <sz val="10"/>
        <color indexed="63"/>
        <rFont val="Times New Roman"/>
        <family val="1"/>
      </rPr>
      <t>Motor third party liability</t>
    </r>
  </si>
  <si>
    <t>Primet e Shkruara Bruto dhe Dëmet e Paguara nga Kompanitë e Sigurimit të Jetës</t>
  </si>
  <si>
    <t>Primet e Shkruara Bruto nga Kompanitë e Sigurimit të Jo-Jetës</t>
  </si>
  <si>
    <t>Dëmet e Paguara dhe Numri i Dëmeve të Paguara nga Kompanitë e Sigurimit të Jo-Jetës</t>
  </si>
  <si>
    <t>Sigurim Jete/Vdekje</t>
  </si>
  <si>
    <t>Jeta e debitorit/Debtor's life</t>
  </si>
  <si>
    <t>Prisig</t>
  </si>
  <si>
    <t>Vlera (në euro)</t>
  </si>
  <si>
    <t>Value (in euro)</t>
  </si>
  <si>
    <t xml:space="preserve">Elsig </t>
  </si>
  <si>
    <t>Elsig</t>
  </si>
  <si>
    <t>Dukagjini</t>
  </si>
  <si>
    <r>
      <rPr>
        <b/>
        <sz val="10"/>
        <color indexed="63"/>
        <rFont val="Times New Roman"/>
        <family val="1"/>
      </rPr>
      <t xml:space="preserve">Aksidendet dhe shëndeti   </t>
    </r>
    <r>
      <rPr>
        <i/>
        <sz val="10"/>
        <color indexed="63"/>
        <rFont val="Times New Roman"/>
        <family val="1"/>
      </rPr>
      <t>Accidents and Health Insurance</t>
    </r>
  </si>
  <si>
    <t>Të dhënat e përdorura në këtë publikim bazohen në raportimet e vetë kompanive të sigurimit BQK-Departamenti i mbikqyrjes së sigurimeve, sipas formatit të përcaktuar në Udhëzimin për Format e reja të raportimeve financiare  të kompanive të sigurimit - Miratuar me vendimin e Bordit të BQK-së nr. 213/019, datë 14.01.2013 dhe Rregullores mbi raportimin e siguruesve ne BQK neni 4 paragrafi i tretë datë 01.Korrik.2016</t>
  </si>
  <si>
    <t xml:space="preserve">Numri i policave te shkruara </t>
  </si>
  <si>
    <t xml:space="preserve">Numri i dëmeve të paguara </t>
  </si>
  <si>
    <t>Faqe 29</t>
  </si>
  <si>
    <t>Faqe 30</t>
  </si>
  <si>
    <r>
      <t xml:space="preserve">Dëme të Paguara Bruto / </t>
    </r>
    <r>
      <rPr>
        <i/>
        <sz val="11"/>
        <color indexed="49"/>
        <rFont val="Times New Roman"/>
        <family val="1"/>
      </rPr>
      <t>Gross  Paid Claims</t>
    </r>
  </si>
  <si>
    <r>
      <t xml:space="preserve">Numri i Kontratave </t>
    </r>
    <r>
      <rPr>
        <b/>
        <i/>
        <sz val="11"/>
        <color indexed="49"/>
        <rFont val="Times New Roman"/>
        <family val="1"/>
      </rPr>
      <t xml:space="preserve">/ </t>
    </r>
    <r>
      <rPr>
        <i/>
        <sz val="11"/>
        <color indexed="49"/>
        <rFont val="Times New Roman"/>
        <family val="1"/>
      </rPr>
      <t>Number of Policies</t>
    </r>
  </si>
  <si>
    <r>
      <t xml:space="preserve">Numri i Dëmeve të Paguara / </t>
    </r>
    <r>
      <rPr>
        <i/>
        <sz val="11"/>
        <color indexed="49"/>
        <rFont val="Times New Roman"/>
        <family val="1"/>
      </rPr>
      <t>Number of  Paid Claims</t>
    </r>
  </si>
  <si>
    <r>
      <t xml:space="preserve">Primi i Shkruar Bruto </t>
    </r>
    <r>
      <rPr>
        <b/>
        <i/>
        <sz val="11"/>
        <color indexed="49"/>
        <rFont val="Times New Roman"/>
        <family val="1"/>
      </rPr>
      <t xml:space="preserve">/ </t>
    </r>
    <r>
      <rPr>
        <i/>
        <sz val="11"/>
        <color indexed="49"/>
        <rFont val="Times New Roman"/>
        <family val="1"/>
      </rPr>
      <t xml:space="preserve">Gross Written Premiums </t>
    </r>
  </si>
  <si>
    <r>
      <t xml:space="preserve">Primi i Shkruar Bruto / </t>
    </r>
    <r>
      <rPr>
        <i/>
        <sz val="11"/>
        <color indexed="49"/>
        <rFont val="Times New Roman"/>
        <family val="1"/>
      </rPr>
      <t xml:space="preserve">Gross Written Premiums </t>
    </r>
  </si>
  <si>
    <r>
      <t xml:space="preserve">Dëme të paguara Bruto / </t>
    </r>
    <r>
      <rPr>
        <i/>
        <sz val="11"/>
        <color indexed="49"/>
        <rFont val="Times New Roman"/>
        <family val="1"/>
      </rPr>
      <t>Gross Paid Claims</t>
    </r>
  </si>
  <si>
    <r>
      <t>Numri i kontratave</t>
    </r>
    <r>
      <rPr>
        <b/>
        <i/>
        <sz val="11"/>
        <color indexed="49"/>
        <rFont val="Times New Roman"/>
        <family val="1"/>
      </rPr>
      <t xml:space="preserve"> /</t>
    </r>
    <r>
      <rPr>
        <i/>
        <sz val="11"/>
        <color indexed="49"/>
        <rFont val="Times New Roman"/>
        <family val="1"/>
      </rPr>
      <t xml:space="preserve"> Number of policies ( in items) </t>
    </r>
  </si>
  <si>
    <r>
      <t>Numri i dëmeve të paguara</t>
    </r>
    <r>
      <rPr>
        <b/>
        <i/>
        <sz val="11"/>
        <color indexed="49"/>
        <rFont val="Times New Roman"/>
        <family val="1"/>
      </rPr>
      <t xml:space="preserve"> / </t>
    </r>
    <r>
      <rPr>
        <i/>
        <sz val="11"/>
        <color indexed="49"/>
        <rFont val="Times New Roman"/>
        <family val="1"/>
      </rPr>
      <t>Number of  Paid  Claims (in items)</t>
    </r>
  </si>
  <si>
    <r>
      <t xml:space="preserve">Dëme të paguara Bruto / </t>
    </r>
    <r>
      <rPr>
        <i/>
        <sz val="11"/>
        <color indexed="49"/>
        <rFont val="Times New Roman"/>
        <family val="1"/>
      </rPr>
      <t>Gross  Paid Claims</t>
    </r>
  </si>
  <si>
    <r>
      <t xml:space="preserve">Numri i Policave </t>
    </r>
    <r>
      <rPr>
        <b/>
        <i/>
        <sz val="11"/>
        <color indexed="49"/>
        <rFont val="Times New Roman"/>
        <family val="1"/>
      </rPr>
      <t>/ Number of Policies</t>
    </r>
    <r>
      <rPr>
        <i/>
        <sz val="11"/>
        <color indexed="49"/>
        <rFont val="Times New Roman"/>
        <family val="1"/>
      </rPr>
      <t xml:space="preserve"> </t>
    </r>
  </si>
  <si>
    <r>
      <t xml:space="preserve">Numei i Dëmeve të paguara Bruto / </t>
    </r>
    <r>
      <rPr>
        <i/>
        <sz val="11"/>
        <color indexed="49"/>
        <rFont val="Times New Roman"/>
        <family val="1"/>
      </rPr>
      <t>Gross  Paid Claims</t>
    </r>
  </si>
  <si>
    <r>
      <t xml:space="preserve">Nr i Kontratave  / </t>
    </r>
    <r>
      <rPr>
        <i/>
        <sz val="11"/>
        <color indexed="49"/>
        <rFont val="Times New Roman"/>
        <family val="1"/>
      </rPr>
      <t>Number of  policies</t>
    </r>
  </si>
  <si>
    <r>
      <t>Nr i Dëmeve të paguara  /</t>
    </r>
    <r>
      <rPr>
        <i/>
        <sz val="11"/>
        <color indexed="49"/>
        <rFont val="Times New Roman"/>
        <family val="1"/>
      </rPr>
      <t xml:space="preserve"> Number of  Paid Claims</t>
    </r>
  </si>
  <si>
    <r>
      <t xml:space="preserve">Dëme të paguara Bruto dhe Numri i Dëmeve / </t>
    </r>
    <r>
      <rPr>
        <i/>
        <sz val="11"/>
        <color indexed="49"/>
        <rFont val="Times New Roman"/>
        <family val="1"/>
      </rPr>
      <t>Gross Claims Paid and Number of Claims Paid</t>
    </r>
  </si>
  <si>
    <r>
      <t xml:space="preserve">Sigurimet e detyrueshme dhe vullnetare / </t>
    </r>
    <r>
      <rPr>
        <i/>
        <sz val="11"/>
        <color indexed="49"/>
        <rFont val="Times New Roman"/>
        <family val="1"/>
      </rPr>
      <t xml:space="preserve">Compulsory and voluntary insurance </t>
    </r>
  </si>
  <si>
    <r>
      <t xml:space="preserve">Primi i Shkruar Bruto </t>
    </r>
    <r>
      <rPr>
        <i/>
        <sz val="11"/>
        <color indexed="49"/>
        <rFont val="Times New Roman"/>
        <family val="1"/>
      </rPr>
      <t xml:space="preserve">/ Gross written Premiums </t>
    </r>
  </si>
  <si>
    <r>
      <t xml:space="preserve">Dëme të Paguara Bruto / </t>
    </r>
    <r>
      <rPr>
        <i/>
        <sz val="11"/>
        <color indexed="49"/>
        <rFont val="Times New Roman"/>
        <family val="1"/>
      </rPr>
      <t>Gross Paid Claims</t>
    </r>
  </si>
  <si>
    <r>
      <t xml:space="preserve">Primi i Shkruar Bruto </t>
    </r>
    <r>
      <rPr>
        <i/>
        <sz val="11"/>
        <color indexed="49"/>
        <rFont val="Times New Roman"/>
        <family val="1"/>
      </rPr>
      <t xml:space="preserve">/ Gross Written Premiums </t>
    </r>
  </si>
  <si>
    <r>
      <t xml:space="preserve"> Dëmi Mesatar / </t>
    </r>
    <r>
      <rPr>
        <i/>
        <sz val="11"/>
        <color indexed="49"/>
        <rFont val="Times New Roman"/>
        <family val="1"/>
      </rPr>
      <t>Average Claim</t>
    </r>
    <r>
      <rPr>
        <b/>
        <sz val="11"/>
        <color indexed="49"/>
        <rFont val="Times New Roman"/>
        <family val="1"/>
      </rPr>
      <t xml:space="preserve"> </t>
    </r>
  </si>
  <si>
    <r>
      <t xml:space="preserve"> Dëmi Mesatar / </t>
    </r>
    <r>
      <rPr>
        <i/>
        <sz val="11"/>
        <color indexed="49"/>
        <rFont val="Times New Roman"/>
        <family val="1"/>
      </rPr>
      <t xml:space="preserve">Average Claim </t>
    </r>
  </si>
  <si>
    <t xml:space="preserve">Dukagjini </t>
  </si>
  <si>
    <t xml:space="preserve">DEPARTAMENTI I MBIKQYRJES SË SIGURIMEVE-DRA </t>
  </si>
  <si>
    <r>
      <t>Sigurimi i mbijetesës/</t>
    </r>
    <r>
      <rPr>
        <i/>
        <sz val="10"/>
        <color indexed="63"/>
        <rFont val="Times New Roman"/>
        <family val="1"/>
      </rPr>
      <t>Pure endowment insurance</t>
    </r>
  </si>
  <si>
    <r>
      <t>Jeta e studentit /</t>
    </r>
    <r>
      <rPr>
        <i/>
        <sz val="10"/>
        <color indexed="63"/>
        <rFont val="Times New Roman"/>
        <family val="1"/>
      </rPr>
      <t xml:space="preserve"> Student's life</t>
    </r>
  </si>
  <si>
    <r>
      <t xml:space="preserve">Jeta e nxënësit dhe studentit / </t>
    </r>
    <r>
      <rPr>
        <i/>
        <sz val="10"/>
        <color indexed="63"/>
        <rFont val="Times New Roman"/>
        <family val="1"/>
      </rPr>
      <t>Pupil and student's life</t>
    </r>
  </si>
  <si>
    <r>
      <t>Jetë me kursim /</t>
    </r>
    <r>
      <rPr>
        <i/>
        <sz val="10"/>
        <color indexed="63"/>
        <rFont val="Times New Roman"/>
        <family val="1"/>
      </rPr>
      <t xml:space="preserve"> Life with savings</t>
    </r>
  </si>
  <si>
    <r>
      <t>Jeta e depozitorit /</t>
    </r>
    <r>
      <rPr>
        <i/>
        <sz val="10"/>
        <color indexed="63"/>
        <rFont val="Times New Roman"/>
        <family val="1"/>
      </rPr>
      <t xml:space="preserve"> Depositor's life</t>
    </r>
  </si>
  <si>
    <r>
      <t>Flexi plani /</t>
    </r>
    <r>
      <rPr>
        <i/>
        <sz val="10"/>
        <color indexed="63"/>
        <rFont val="Times New Roman"/>
        <family val="1"/>
      </rPr>
      <t xml:space="preserve"> Flexi plan</t>
    </r>
  </si>
  <si>
    <r>
      <t>Plani i pagesave "cash"/</t>
    </r>
    <r>
      <rPr>
        <i/>
        <sz val="10"/>
        <color indexed="63"/>
        <rFont val="Times New Roman"/>
        <family val="1"/>
      </rPr>
      <t xml:space="preserve"> Cash plan</t>
    </r>
  </si>
  <si>
    <r>
      <t xml:space="preserve">Jeta dhe aksidentet e sportistëve / </t>
    </r>
    <r>
      <rPr>
        <i/>
        <sz val="10"/>
        <color indexed="63"/>
        <rFont val="Times New Roman"/>
        <family val="1"/>
      </rPr>
      <t>Sportman's life and accidents</t>
    </r>
  </si>
  <si>
    <r>
      <t xml:space="preserve">Të tjera / </t>
    </r>
    <r>
      <rPr>
        <i/>
        <sz val="10"/>
        <color indexed="63"/>
        <rFont val="Times New Roman"/>
        <family val="1"/>
      </rPr>
      <t>Other</t>
    </r>
  </si>
  <si>
    <r>
      <t xml:space="preserve">Sigurim anuitie / </t>
    </r>
    <r>
      <rPr>
        <i/>
        <sz val="10"/>
        <color indexed="63"/>
        <rFont val="Times New Roman"/>
        <family val="1"/>
      </rPr>
      <t>Annuity insurance</t>
    </r>
  </si>
  <si>
    <r>
      <t xml:space="preserve">Sigurim i Martesë - Lindjes / </t>
    </r>
    <r>
      <rPr>
        <b/>
        <i/>
        <sz val="10"/>
        <color indexed="63"/>
        <rFont val="Times New Roman"/>
        <family val="1"/>
      </rPr>
      <t>Marriage - Birth</t>
    </r>
  </si>
  <si>
    <r>
      <t>Martesa/</t>
    </r>
    <r>
      <rPr>
        <i/>
        <sz val="10"/>
        <color indexed="63"/>
        <rFont val="Times New Roman"/>
        <family val="1"/>
      </rPr>
      <t>Marriage - Birth</t>
    </r>
  </si>
  <si>
    <r>
      <t>Lindja /</t>
    </r>
    <r>
      <rPr>
        <i/>
        <sz val="10"/>
        <color indexed="63"/>
        <rFont val="Times New Roman"/>
        <family val="1"/>
      </rPr>
      <t xml:space="preserve"> Birth</t>
    </r>
  </si>
  <si>
    <r>
      <t>Sigurim jete i lidhur me fonde të investimit (unit linked) /</t>
    </r>
    <r>
      <rPr>
        <b/>
        <i/>
        <sz val="10"/>
        <color indexed="63"/>
        <rFont val="Times New Roman"/>
        <family val="1"/>
      </rPr>
      <t xml:space="preserve"> Insurance connected to Investment Funds (Unit Linked)</t>
    </r>
  </si>
  <si>
    <r>
      <t>Adminstrimi i fondeve kolektive/</t>
    </r>
    <r>
      <rPr>
        <b/>
        <i/>
        <sz val="10"/>
        <color indexed="63"/>
        <rFont val="Times New Roman"/>
        <family val="1"/>
      </rPr>
      <t>Administration of Collective Funds</t>
    </r>
  </si>
  <si>
    <t xml:space="preserve">  * Kufitare (SK,FK,MOU) / Border(Border,KF, MOU)</t>
  </si>
  <si>
    <r>
      <t xml:space="preserve">                       DMTPL Nr i kontratave /</t>
    </r>
    <r>
      <rPr>
        <b/>
        <i/>
        <sz val="9"/>
        <rFont val="Times New Roman CE"/>
      </rPr>
      <t xml:space="preserve"> </t>
    </r>
    <r>
      <rPr>
        <i/>
        <sz val="9"/>
        <rFont val="Times New Roman CE"/>
      </rPr>
      <t>DMTPL No. of policies</t>
    </r>
  </si>
  <si>
    <r>
      <t xml:space="preserve">  * </t>
    </r>
    <r>
      <rPr>
        <sz val="10"/>
        <rFont val="Times New Roman"/>
        <family val="1"/>
      </rPr>
      <t>Kufitare,FG,MoU</t>
    </r>
    <r>
      <rPr>
        <i/>
        <sz val="10"/>
        <rFont val="Times New Roman"/>
        <family val="1"/>
      </rPr>
      <t xml:space="preserve"> / Border,KF,MoU</t>
    </r>
  </si>
  <si>
    <t>Nr.Policave</t>
  </si>
  <si>
    <t>No.of Policies</t>
  </si>
  <si>
    <t>Nr.Dëmeve</t>
  </si>
  <si>
    <t>No.of Claims</t>
  </si>
  <si>
    <t>Nr.</t>
  </si>
  <si>
    <t>Main features</t>
  </si>
  <si>
    <r>
      <t>Jeta e kombinuar/</t>
    </r>
    <r>
      <rPr>
        <i/>
        <sz val="10"/>
        <rFont val="Times New Roman"/>
        <family val="1"/>
      </rPr>
      <t>Combined life</t>
    </r>
  </si>
  <si>
    <r>
      <t>Jetë dhe shëndet në udhëtim/</t>
    </r>
    <r>
      <rPr>
        <i/>
        <sz val="10"/>
        <rFont val="Times New Roman"/>
        <family val="1"/>
      </rPr>
      <t>Life and health in travel</t>
    </r>
  </si>
  <si>
    <r>
      <t>Jetë në grup/</t>
    </r>
    <r>
      <rPr>
        <i/>
        <sz val="10"/>
        <rFont val="Times New Roman"/>
        <family val="1"/>
      </rPr>
      <t>Group life</t>
    </r>
  </si>
  <si>
    <r>
      <t>Jeta e studentit /</t>
    </r>
    <r>
      <rPr>
        <i/>
        <sz val="10"/>
        <rFont val="Times New Roman"/>
        <family val="1"/>
      </rPr>
      <t xml:space="preserve"> Student's life</t>
    </r>
  </si>
  <si>
    <t>19/`18-1</t>
  </si>
  <si>
    <t>Kompania</t>
  </si>
  <si>
    <t>Polica nje vjeqare</t>
  </si>
  <si>
    <t>Polica Afatshkurte</t>
  </si>
  <si>
    <t>Polica pa TVSH</t>
  </si>
  <si>
    <t>Polica Total</t>
  </si>
  <si>
    <t>TVSH</t>
  </si>
  <si>
    <t>SubTotal</t>
  </si>
  <si>
    <t>Kthime</t>
  </si>
  <si>
    <t>Kthime (Pa TVSH)</t>
  </si>
  <si>
    <t>Bruto premia</t>
  </si>
  <si>
    <t>Bruto Premia (Pa TVSH)</t>
  </si>
  <si>
    <t>Anulime</t>
  </si>
  <si>
    <t>Zevendesime</t>
  </si>
  <si>
    <t>Vlera (1V)</t>
  </si>
  <si>
    <t>Vlera (ASH)</t>
  </si>
  <si>
    <t>Vlera (Pa TVSH)</t>
  </si>
  <si>
    <t>Premia</t>
  </si>
  <si>
    <t>Vlera e kthyer</t>
  </si>
  <si>
    <t>Diff</t>
  </si>
  <si>
    <t xml:space="preserve">Siguria </t>
  </si>
  <si>
    <t xml:space="preserve">Sigma </t>
  </si>
  <si>
    <t>SIGAL-Uniqa</t>
  </si>
  <si>
    <t xml:space="preserve">Kosova e Re </t>
  </si>
  <si>
    <t xml:space="preserve">Insig </t>
  </si>
  <si>
    <t>Nr. Kontratave</t>
  </si>
  <si>
    <t>Nr I kontratave</t>
  </si>
  <si>
    <t>Requests for other uses of the information in this publication should be directed to CBK Insurance Supervision Departament.</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</si>
  <si>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</si>
  <si>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</si>
  <si>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</si>
  <si>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</si>
  <si>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</si>
  <si>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</si>
  <si>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</si>
  <si>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</si>
  <si>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</si>
  <si>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</si>
  <si>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</si>
  <si>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</si>
  <si>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</si>
  <si>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</si>
  <si>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</si>
  <si>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</si>
  <si>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</si>
  <si>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</si>
  <si>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</si>
  <si>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</si>
  <si>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</si>
  <si>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</si>
  <si>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</si>
  <si>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</si>
  <si>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</si>
  <si>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Page 29</t>
  </si>
  <si>
    <t>Page 30</t>
  </si>
  <si>
    <t xml:space="preserve">Data in this publication are sourced from statistical returns submitted to CBK  by authorised Insurance companies, under the Guideline of annual and periodic statutory reporting of insurance and reinsurance companies - Approved by the Board of the CBK under decision no. 213/019, date 14 January 2013, and regulation on reporting of insurers to CBK. </t>
  </si>
  <si>
    <t>Maj</t>
  </si>
  <si>
    <t>Qershor</t>
  </si>
  <si>
    <t>Korrik</t>
  </si>
  <si>
    <t>Numri i kontratave</t>
  </si>
  <si>
    <t xml:space="preserve">1.Në klasën e sigurimit "Mallrat në Transport" është përfshirë në grupin e sigurimit Motorik në bazë të Udhëzimit nr. 213/019, datë 14.01.2013 Format e reja të raportimeve financiare.
</t>
  </si>
  <si>
    <t xml:space="preserve">1.The insurance class Goods in transport are included in the class of motor insurance. This is done according to the Regulation on reporting of insures to the CBK documents for the annual and periodic statutory reporting of insurance and reinsurance companies". </t>
  </si>
  <si>
    <t>Dëmet e Paguara në Sigurimin MTPL e Brendshme</t>
  </si>
  <si>
    <t>Insurance Supervision Department - DRA (Division for Reporting and Analysis)</t>
  </si>
  <si>
    <t>Street “Garribaldi”, No.33</t>
  </si>
  <si>
    <t>Prishtinë, Republic of Kosovo</t>
  </si>
  <si>
    <t>Departamenti i Mbikëqyrjes së Sigurimeve - DRA (Divisioni për Raportim dhe Analiza)</t>
  </si>
  <si>
    <t>Prishtinë, Republika e Kosovës</t>
  </si>
  <si>
    <t xml:space="preserve">The material in this publication is copyright. You may download, display, print or reproduce material in this publication in unaltered form for your personal, non-commercial use or within your organisation, with proper attribution given to the Central Bank of Republic of Kosovo (CBK), Insurance Supervision Department (ISD) - Division for Reporting and Analysis (DRA). All rights are reserved.
</t>
  </si>
  <si>
    <t>Materiali në këtë publikim është pronësi e BQK-së. Ju mund ta shkarkoni, printoni apo riprodhoni këtë material në një formë të patjetërsuar, për qëllime personale jo komerciale ose brenda organizatës tuaj, duke cituar Banka Qendrore e Republikës së Kosovës (Departamenti i Mbikëqyrjes së Sigurimeve (DMS) - Divizioni për Raportim dhe Analiza (DRA)). Të gjitha të drejtat janë të rezervuara.
Kërkesat për përdorimin tjetër të këtij informacioni të publikuar duhet të adresohen në BQK, Departamentin e Mbikëqyrjes së Sigurimeve.</t>
  </si>
  <si>
    <t>info@bqk-kos.org</t>
  </si>
  <si>
    <t>webfaqja:</t>
  </si>
  <si>
    <t>e-mail:</t>
  </si>
  <si>
    <t>adresa:</t>
  </si>
  <si>
    <t>website:</t>
  </si>
  <si>
    <t>address:</t>
  </si>
  <si>
    <t>Primet e Shkruara Bruto në Sigurimin MTPL e Brendshme</t>
  </si>
  <si>
    <t>Nëntor/November</t>
  </si>
  <si>
    <t>Janar/January</t>
  </si>
  <si>
    <t>Shkurt/February</t>
  </si>
  <si>
    <t>Mars/March</t>
  </si>
  <si>
    <t>Prill/April</t>
  </si>
  <si>
    <t>Maj/May</t>
  </si>
  <si>
    <t>Qershor/June</t>
  </si>
  <si>
    <r>
      <t xml:space="preserve">TPL e Brendshme / </t>
    </r>
    <r>
      <rPr>
        <i/>
        <sz val="8"/>
        <rFont val="Times New Roman CE"/>
      </rPr>
      <t>DMTPL</t>
    </r>
  </si>
  <si>
    <r>
      <t xml:space="preserve">Nr i kontratave / </t>
    </r>
    <r>
      <rPr>
        <i/>
        <sz val="8"/>
        <color indexed="63"/>
        <rFont val="Times New Roman CE"/>
      </rPr>
      <t>No of policies</t>
    </r>
  </si>
  <si>
    <r>
      <rPr>
        <b/>
        <sz val="8"/>
        <color indexed="63"/>
        <rFont val="Times New Roman CE"/>
      </rPr>
      <t xml:space="preserve">Ritmi i ndryshimit ( në %)  / </t>
    </r>
    <r>
      <rPr>
        <i/>
        <sz val="8"/>
        <color indexed="63"/>
        <rFont val="Times New Roman CE"/>
      </rPr>
      <t>Change (in %)</t>
    </r>
  </si>
  <si>
    <r>
      <t xml:space="preserve">Primet e shkruara bruto / </t>
    </r>
    <r>
      <rPr>
        <i/>
        <sz val="8"/>
        <color indexed="63"/>
        <rFont val="Times New Roman CE"/>
      </rPr>
      <t>Gross written premiums</t>
    </r>
  </si>
  <si>
    <r>
      <rPr>
        <b/>
        <sz val="8"/>
        <color indexed="63"/>
        <rFont val="Times New Roman CE"/>
      </rPr>
      <t xml:space="preserve">Ritmi i ndryshimit ( në %) / </t>
    </r>
    <r>
      <rPr>
        <i/>
        <sz val="8"/>
        <color indexed="63"/>
        <rFont val="Times New Roman CE"/>
      </rPr>
      <t>Change (in %)</t>
    </r>
  </si>
  <si>
    <t>Gusht/August</t>
  </si>
  <si>
    <t>Shtator/September</t>
  </si>
  <si>
    <t>Tetor/October</t>
  </si>
  <si>
    <t>Korrik/July</t>
  </si>
  <si>
    <r>
      <t>Sigurimi mallra në transport</t>
    </r>
    <r>
      <rPr>
        <i/>
        <sz val="10"/>
        <color indexed="63"/>
        <rFont val="Times New Roman"/>
        <family val="1"/>
      </rPr>
      <t xml:space="preserve">                      
Goods- in- transit insurance</t>
    </r>
  </si>
  <si>
    <r>
      <t>Sigurimi i përgjegjësive civile të anijeve</t>
    </r>
    <r>
      <rPr>
        <i/>
        <sz val="10"/>
        <color indexed="63"/>
        <rFont val="Times New Roman"/>
        <family val="1"/>
      </rPr>
      <t xml:space="preserve">  
Liability for ships</t>
    </r>
  </si>
  <si>
    <r>
      <t>Sigurimi dëmtime të tjera në pronë</t>
    </r>
    <r>
      <rPr>
        <i/>
        <sz val="10"/>
        <color indexed="63"/>
        <rFont val="Times New Roman"/>
        <family val="1"/>
      </rPr>
      <t xml:space="preserve">  
Insurance against other damage and loss property</t>
    </r>
  </si>
  <si>
    <r>
      <t>Sigurimi nga zjarri dhe forcat e natyrës</t>
    </r>
    <r>
      <rPr>
        <i/>
        <sz val="10"/>
        <color indexed="63"/>
        <rFont val="Times New Roman"/>
        <family val="1"/>
      </rPr>
      <t xml:space="preserve"> 
Insurance against fire and natural forces</t>
    </r>
  </si>
  <si>
    <r>
      <t>Sigurimi mallra në transport</t>
    </r>
    <r>
      <rPr>
        <i/>
        <sz val="10"/>
        <color indexed="63"/>
        <rFont val="Times New Roman"/>
        <family val="1"/>
      </rPr>
      <t xml:space="preserve">                     
Goods- in- transit insurance</t>
    </r>
  </si>
  <si>
    <r>
      <t xml:space="preserve">Sigurimi i sëmundjeve                              
</t>
    </r>
    <r>
      <rPr>
        <i/>
        <sz val="10"/>
        <color indexed="63"/>
        <rFont val="Times New Roman"/>
        <family val="1"/>
      </rPr>
      <t>Sickness insurance</t>
    </r>
  </si>
  <si>
    <r>
      <t>Sigurimi i përgjegjësive civile të avionëve</t>
    </r>
    <r>
      <rPr>
        <i/>
        <sz val="10"/>
        <color indexed="63"/>
        <rFont val="Times New Roman"/>
        <family val="1"/>
      </rPr>
      <t xml:space="preserve">  
Aircraft liability</t>
    </r>
  </si>
  <si>
    <r>
      <t>Sigurimi i garancive</t>
    </r>
    <r>
      <rPr>
        <i/>
        <sz val="10"/>
        <color indexed="63"/>
        <rFont val="Times New Roman"/>
        <family val="1"/>
      </rPr>
      <t xml:space="preserve">                                           
Suretyship</t>
    </r>
  </si>
  <si>
    <r>
      <t>Sigurimi nga zjarri dhe forcat e natyrës</t>
    </r>
    <r>
      <rPr>
        <i/>
        <sz val="10"/>
        <color indexed="63"/>
        <rFont val="Times New Roman"/>
        <family val="1"/>
      </rPr>
      <t xml:space="preserve">  
Insurance against fire and natural forces</t>
    </r>
  </si>
  <si>
    <r>
      <t>Sigurimi i anijeve</t>
    </r>
    <r>
      <rPr>
        <i/>
        <sz val="10"/>
        <color indexed="63"/>
        <rFont val="Times New Roman"/>
        <family val="1"/>
      </rPr>
      <t xml:space="preserve">                                            
Insurance of vessels in see and inland navigation</t>
    </r>
  </si>
  <si>
    <t>`</t>
  </si>
  <si>
    <r>
      <t xml:space="preserve">Sigurimi i aksidenteve                                    
</t>
    </r>
    <r>
      <rPr>
        <i/>
        <sz val="10"/>
        <color indexed="63"/>
        <rFont val="Times New Roman"/>
        <family val="1"/>
      </rPr>
      <t>Accidents insurance</t>
    </r>
  </si>
  <si>
    <t>\</t>
  </si>
  <si>
    <t>Dhjetor/December</t>
  </si>
  <si>
    <t>25/`24-1</t>
  </si>
  <si>
    <r>
      <t xml:space="preserve">Sigurimi i kreditit </t>
    </r>
    <r>
      <rPr>
        <i/>
        <sz val="10"/>
        <color indexed="63"/>
        <rFont val="Times New Roman"/>
        <family val="1"/>
      </rPr>
      <t xml:space="preserve">                                             
Credit insurance</t>
    </r>
  </si>
  <si>
    <t>Janar - Mars 2025</t>
  </si>
  <si>
    <t>January - March 2025</t>
  </si>
  <si>
    <t>Publikuar_Prill 2025</t>
  </si>
  <si>
    <t>Published_April 2025</t>
  </si>
  <si>
    <t>Janar-Mars/January-March</t>
  </si>
  <si>
    <t>Gjatë periudhës Janar-Mars 2025 tregu i sigurimeve ka pasur një rritje prej vetëm 5.12% krahasuar me periudhën e njëjtë të vitit 2024. Volumi i primeve të shkruara bruto në krahasim me periudhën paraprake është rritur për 2,074,915 euro më shumë duke arritur gjithsej shumën prej 42,602,012 euro.</t>
  </si>
  <si>
    <t>Numri i kontratave arriti në 389,669 duke shënuar një rënie për 18.09% krahasuar me periudhën e njëjtë Janar-Mars të vitit 2024.</t>
  </si>
  <si>
    <t>Volumi i primeve të shkruara bruto në veprimtarinë e Jo-Jetës arriti shumën 40,463,011 euro duke shënuar një rritje në masën prej 5.01% krahasuar me periudhën Janar-Mars 2024.</t>
  </si>
  <si>
    <t>Numri i kontratave në sigurimin e Jo-Jetës arriti në 358,875 duke shënuar një rënie në masën prej 20.16% krahasuar me periudhën e njëjtë Janar-Mars 2024.</t>
  </si>
  <si>
    <t>Volumi i primeve të shkruara bruto në veprimtarinë e Jetës arriti shumën 2,139,001 euro duke shënuar një rritje në masën prej 7.20% krahasuar me periudhën e njëjtë të vitit paraprak.</t>
  </si>
  <si>
    <t>Numri i kontratave në sigurimin e Jetës arriti në 30,794 duke shënuar një rritje prej 17.43% më shumë krahasuar me periudhën e njejtë Janar-Mars 2024.</t>
  </si>
  <si>
    <t>Gjatë periudhës Janar-Mars 2025, janë paguar gjithsej 21,612,473 euro dëme ose 22.07% më shumë se gjatë periudhës së njëjtë Janar-Mars 2024.</t>
  </si>
  <si>
    <t>Numri i dëmeve të paguara gjatë periudhës Janar-Mars 2025 në krahasim me periudhën e njëjtë të vitit paraprak është rritur për 2,563 dëme duke arritur në 61,178 nga të cilat 61,013 dëme janë paguar nga kompanitë e sigurimit të Jo-Jetës dhe 165 nga kompanitë e sigurimit të jetës.</t>
  </si>
  <si>
    <t xml:space="preserve">During the period of January-March 2025 the insurance market experienced an increase by only 5.12% compared to January-March 2024. Gross insurance premiums amount to euro 42,602,012 increasing by euro 2,074,915 comparing with same period of the previous year. </t>
  </si>
  <si>
    <t>The number of insurance policies reached 389,669 which indicates a decrease of 18.09% more compared to the same period of January-March 2024.</t>
  </si>
  <si>
    <t>Gross insurance premiums in Non-Life insurance business reached the value of euro 40,463,011 which indicate an increase by 5.01% compared with January-March 2024.</t>
  </si>
  <si>
    <t>The number of Non-Life insurance policies reached 358,875 which are 20.16% less than in the same period of January-March 2024.</t>
  </si>
  <si>
    <t>Gross insurance premiums in Life insurance business reached the value of euro 2,139,001 which indicate an increase by 7.20% more compared to the same period of last year, respectively January-March 2024.</t>
  </si>
  <si>
    <t>The number of Life insurance policies reached 30,794 which indicate an increase by 17.43% more compared to the same period of January-March 2024.</t>
  </si>
  <si>
    <t xml:space="preserve">During the period of January-March 2025, the paid claims are in the amount to euro 21,612,473 or 22.07% more than in the same period of January-March 2024.
</t>
  </si>
  <si>
    <t xml:space="preserve">During the period of January-March 2025 compared to the same period of last year there is an increase of 2,563 in the number of paid claims, which reached the number of 61,178 paid claims. The Non-Life insurers paid 61,013 claims and Life insurers paid 165 claims. </t>
  </si>
  <si>
    <t>2. Në kuadër të aktivitetit jo-jetë për periudhën raportuese Janar-Mars 2025 janë të përfshira edhe të dhënat e siguruesit “Insig” Sh.A., i cili nga data 26 prill 2019 i është nënshtruar procesit të likuidimit, si dhe të dhënat e siguruesit "Kosova e Re" Sh.A. i cili po ashtu i është nënshtruar procesit të likuidimit nga data 24 shtator 2021. Vetëm pjesa e dëmeve të paguara është përditësuar me të dhënat e periudhës së fundit të raportuara nga likuidatori i siguruesit në likuidim "Insig" Sh.A. dhe siguruesit tjetër në likuidim "Kosova e Re" Sh.A.</t>
  </si>
  <si>
    <t>2. In the activity of non-life for the reporting period January-March 2025 are included the data of the insurer “Insig” Sh.A., whom as of 26 april 2019 has entered into liquidation process, and also the data of the insurer "Kosova e Re" Sh.A., which also has entered into liquidation process from 24 september 2021. Meanwhile, only the part related to paid claims has been updated with the current reporting period based on the data reported by the liquidator of insurer in liquidation "Insig" Sh.A. and the other insurer in liquidation "Kosova e Re" Sh.A.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</si>
</sst>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L_e_k_-;\-* #,##0.00_L_e_k_-;_-* &quot;-&quot;??_L_e_k_-;_-@_-"/>
    <numFmt numFmtId="165" formatCode="_-* #,##0.00_-;\-* #,##0.00_-;_-* &quot;-&quot;??_-;_-@_-"/>
    <numFmt numFmtId="166" formatCode="_-* #,##0_-;\-* #,##0_-;_-* &quot;-&quot;??_-;_-@_-"/>
    <numFmt numFmtId="167" formatCode="0.00_);[Red]\(0.00\)"/>
    <numFmt numFmtId="168" formatCode="_(* #,##0_);_(* \(#,##0\);_(* &quot;-&quot;??_);_(@_)"/>
    <numFmt numFmtId="169" formatCode="_(* #,##0.00_);_(* \(\ #,##0.00\ \);_(* &quot;-&quot;??_);_(\ @_ \)"/>
    <numFmt numFmtId="170" formatCode="0.0000_);[Red]\(0.0000\)"/>
    <numFmt numFmtId="171" formatCode="#,##0.00\ [$€-1];[Red]\-#,##0.00\ [$€-1]"/>
    <numFmt numFmtId="172" formatCode="#,##0\ [$€-1];[Red]\-#,##0\ [$€-1]"/>
    <numFmt numFmtId="173" formatCode="0.0%"/>
  </numFmts>
  <fonts count="109">
    <font>
      <sz val="10"/>
      <name val="Arial"/>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sz val="8"/>
      <name val="Trebuchet MS"/>
      <family val="2"/>
    </font>
    <font>
      <sz val="10"/>
      <name val="Trebuchet MS"/>
      <family val="2"/>
    </font>
    <font>
      <u/>
      <sz val="10"/>
      <color indexed="12"/>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i/>
      <sz val="10"/>
      <name val="Times New Roman"/>
      <family val="1"/>
    </font>
    <font>
      <b/>
      <sz val="9"/>
      <color indexed="58"/>
      <name val="Trebuchet MS"/>
      <family val="2"/>
    </font>
    <font>
      <b/>
      <sz val="12"/>
      <color indexed="58"/>
      <name val="Trebuchet MS"/>
      <family val="2"/>
    </font>
    <font>
      <sz val="9"/>
      <name val="Trebuchet MS"/>
      <family val="2"/>
    </font>
    <font>
      <b/>
      <i/>
      <sz val="10"/>
      <color indexed="63"/>
      <name val="Times New Roman"/>
      <family val="1"/>
    </font>
    <font>
      <b/>
      <sz val="9"/>
      <color indexed="10"/>
      <name val="Trebuchet MS"/>
      <family val="2"/>
    </font>
    <font>
      <b/>
      <sz val="9"/>
      <name val="Trebuchet MS"/>
      <family val="2"/>
    </font>
    <font>
      <sz val="8"/>
      <name val="Arial"/>
      <family val="2"/>
    </font>
    <font>
      <i/>
      <sz val="12"/>
      <name val="Times New Roman CE"/>
    </font>
    <font>
      <sz val="10"/>
      <name val="Arial"/>
      <family val="2"/>
    </font>
    <font>
      <sz val="10"/>
      <name val="Tempus Sans ITC"/>
      <family val="5"/>
    </font>
    <font>
      <b/>
      <i/>
      <sz val="9"/>
      <name val="Times New Roman"/>
      <family val="1"/>
    </font>
    <font>
      <sz val="10"/>
      <name val="Tahoma"/>
      <family val="2"/>
    </font>
    <font>
      <b/>
      <sz val="14"/>
      <color indexed="58"/>
      <name val="Trebuchet MS"/>
      <family val="2"/>
    </font>
    <font>
      <b/>
      <sz val="12"/>
      <name val="Times New Roman"/>
      <family val="1"/>
    </font>
    <font>
      <sz val="36"/>
      <color indexed="58"/>
      <name val="Microsoft JhengHei"/>
      <family val="2"/>
    </font>
    <font>
      <sz val="10"/>
      <name val="Microsoft Yi Baiti"/>
      <family val="4"/>
    </font>
    <font>
      <b/>
      <sz val="9"/>
      <color indexed="58"/>
      <name val="Microsoft Yi Baiti"/>
      <family val="4"/>
    </font>
    <font>
      <b/>
      <sz val="12"/>
      <color indexed="58"/>
      <name val="Microsoft Yi Baiti"/>
      <family val="4"/>
    </font>
    <font>
      <sz val="9"/>
      <name val="Microsoft Yi Baiti"/>
      <family val="4"/>
    </font>
    <font>
      <sz val="10"/>
      <color indexed="10"/>
      <name val="Times New Roman"/>
      <family val="1"/>
    </font>
    <font>
      <b/>
      <sz val="16"/>
      <color indexed="58"/>
      <name val="Times New Roman"/>
      <family val="1"/>
    </font>
    <font>
      <sz val="36"/>
      <color indexed="58"/>
      <name val="Times New Roman"/>
      <family val="1"/>
    </font>
    <font>
      <u/>
      <sz val="10"/>
      <color indexed="12"/>
      <name val="Times New Roman"/>
      <family val="1"/>
    </font>
    <font>
      <b/>
      <sz val="36"/>
      <color indexed="58"/>
      <name val="Times New Roman"/>
      <family val="1"/>
    </font>
    <font>
      <b/>
      <sz val="8.5"/>
      <name val="Times New Roman"/>
      <family val="1"/>
    </font>
    <font>
      <sz val="24"/>
      <color indexed="63"/>
      <name val="Times New Roman"/>
      <family val="1"/>
    </font>
    <font>
      <sz val="10"/>
      <color indexed="58"/>
      <name val="Times New Roman"/>
      <family val="1"/>
    </font>
    <font>
      <sz val="10"/>
      <name val="Arial"/>
      <family val="2"/>
    </font>
    <font>
      <i/>
      <sz val="9"/>
      <name val="Times New Roman CE"/>
    </font>
    <font>
      <b/>
      <i/>
      <sz val="9"/>
      <name val="Times New Roman CE"/>
    </font>
    <font>
      <b/>
      <sz val="12"/>
      <name val="Times New Roman CE"/>
    </font>
    <font>
      <sz val="10"/>
      <name val="Times New Roman CE"/>
    </font>
    <font>
      <sz val="9"/>
      <name val="Times New Roman CE"/>
    </font>
    <font>
      <i/>
      <sz val="9"/>
      <color indexed="63"/>
      <name val="Times New Roman CE"/>
    </font>
    <font>
      <sz val="9"/>
      <color indexed="63"/>
      <name val="Times New Roman CE"/>
    </font>
    <font>
      <b/>
      <sz val="9"/>
      <name val="Times New Roman CE"/>
    </font>
    <font>
      <b/>
      <sz val="11"/>
      <color indexed="49"/>
      <name val="Times New Roman"/>
      <family val="1"/>
    </font>
    <font>
      <i/>
      <sz val="11"/>
      <color indexed="49"/>
      <name val="Times New Roman"/>
      <family val="1"/>
    </font>
    <font>
      <b/>
      <i/>
      <sz val="11"/>
      <color indexed="49"/>
      <name val="Times New Roman"/>
      <family val="1"/>
    </font>
    <font>
      <b/>
      <sz val="8"/>
      <name val="Times New Roman CE"/>
    </font>
    <font>
      <sz val="11"/>
      <color theme="1"/>
      <name val="Calibri"/>
      <family val="2"/>
      <scheme val="minor"/>
    </font>
    <font>
      <sz val="9"/>
      <color rgb="FFFF0000"/>
      <name val="Times New Roman"/>
      <family val="1"/>
    </font>
    <font>
      <sz val="10"/>
      <color rgb="FFFF0000"/>
      <name val="Arial"/>
      <family val="2"/>
    </font>
    <font>
      <sz val="10"/>
      <color rgb="FFFF0000"/>
      <name val="Times New Roman"/>
      <family val="1"/>
    </font>
    <font>
      <sz val="36"/>
      <color theme="4"/>
      <name val="Times New Roman"/>
      <family val="1"/>
    </font>
    <font>
      <sz val="10"/>
      <color theme="4"/>
      <name val="Times New Roman"/>
      <family val="1"/>
    </font>
    <font>
      <b/>
      <sz val="10"/>
      <color theme="4"/>
      <name val="Times New Roman"/>
      <family val="1"/>
    </font>
    <font>
      <b/>
      <sz val="11"/>
      <color theme="4"/>
      <name val="Times New Roman"/>
      <family val="1"/>
    </font>
    <font>
      <sz val="9"/>
      <color theme="1"/>
      <name val="Trebuchet MS"/>
      <family val="2"/>
    </font>
    <font>
      <b/>
      <sz val="10"/>
      <color rgb="FFFF0000"/>
      <name val="Arial"/>
      <family val="2"/>
    </font>
    <font>
      <sz val="12"/>
      <name val="Times New Roman"/>
      <family val="1"/>
    </font>
    <font>
      <sz val="10"/>
      <color rgb="FFFF0000"/>
      <name val="Times New Roman CE"/>
      <family val="1"/>
      <charset val="238"/>
    </font>
    <font>
      <b/>
      <sz val="9"/>
      <color rgb="FFFF0000"/>
      <name val="Times New Roman"/>
      <family val="1"/>
    </font>
    <font>
      <i/>
      <sz val="8"/>
      <name val="Times New Roman CE"/>
    </font>
    <font>
      <sz val="8"/>
      <name val="Times New Roman CE"/>
    </font>
    <font>
      <b/>
      <sz val="8"/>
      <color indexed="63"/>
      <name val="Times New Roman CE"/>
    </font>
    <font>
      <i/>
      <sz val="8"/>
      <color indexed="63"/>
      <name val="Times New Roman CE"/>
    </font>
    <font>
      <sz val="8"/>
      <color indexed="63"/>
      <name val="Times New Roman CE"/>
    </font>
    <font>
      <sz val="10"/>
      <name val="Mangal"/>
      <family val="2"/>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rgb="FF92D050"/>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6" tint="0.79998168889431442"/>
        <bgColor indexed="64"/>
      </patternFill>
    </fill>
    <fill>
      <patternFill patternType="solid">
        <fgColor theme="9" tint="0.79998168889431442"/>
        <bgColor indexed="64"/>
      </patternFill>
    </fill>
  </fills>
  <borders count="67">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right/>
      <top/>
      <bottom style="dotted">
        <color indexed="55"/>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right/>
      <top style="hair">
        <color indexed="64"/>
      </top>
      <bottom style="hair">
        <color indexed="64"/>
      </bottom>
      <diagonal/>
    </border>
    <border>
      <left/>
      <right/>
      <top style="dotted">
        <color indexed="22"/>
      </top>
      <bottom style="hair">
        <color indexed="64"/>
      </bottom>
      <diagonal/>
    </border>
    <border>
      <left/>
      <right/>
      <top style="medium">
        <color indexed="55"/>
      </top>
      <bottom style="medium">
        <color indexed="55"/>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style="thick">
        <color indexed="22"/>
      </left>
      <right/>
      <top/>
      <bottom/>
      <diagonal/>
    </border>
    <border>
      <left/>
      <right/>
      <top style="medium">
        <color indexed="22"/>
      </top>
      <bottom style="thin">
        <color indexed="22"/>
      </bottom>
      <diagonal/>
    </border>
    <border>
      <left/>
      <right/>
      <top style="medium">
        <color indexed="22"/>
      </top>
      <bottom style="medium">
        <color indexed="22"/>
      </bottom>
      <diagonal/>
    </border>
    <border>
      <left/>
      <right/>
      <top/>
      <bottom style="medium">
        <color indexed="22"/>
      </bottom>
      <diagonal/>
    </border>
    <border>
      <left/>
      <right style="thick">
        <color indexed="22"/>
      </right>
      <top/>
      <bottom/>
      <diagonal/>
    </border>
    <border>
      <left/>
      <right style="double">
        <color indexed="64"/>
      </right>
      <top style="medium">
        <color indexed="22"/>
      </top>
      <bottom style="medium">
        <color indexed="22"/>
      </bottom>
      <diagonal/>
    </border>
    <border>
      <left style="hair">
        <color indexed="64"/>
      </left>
      <right/>
      <top/>
      <bottom style="hair">
        <color indexed="64"/>
      </bottom>
      <diagonal/>
    </border>
    <border>
      <left/>
      <right/>
      <top/>
      <bottom style="hair">
        <color indexed="64"/>
      </bottom>
      <diagonal/>
    </border>
    <border>
      <left/>
      <right style="thin">
        <color indexed="9"/>
      </right>
      <top/>
      <bottom style="hair">
        <color indexed="64"/>
      </bottom>
      <diagonal/>
    </border>
    <border>
      <left style="thin">
        <color theme="0"/>
      </left>
      <right style="thin">
        <color theme="0"/>
      </right>
      <top style="dotted">
        <color indexed="22"/>
      </top>
      <bottom style="dotted">
        <color indexed="22"/>
      </bottom>
      <diagonal/>
    </border>
    <border>
      <left style="thin">
        <color theme="0"/>
      </left>
      <right style="thin">
        <color theme="0"/>
      </right>
      <top style="dotted">
        <color indexed="22"/>
      </top>
      <bottom/>
      <diagonal/>
    </border>
    <border>
      <left style="thin">
        <color theme="0"/>
      </left>
      <right style="thin">
        <color theme="0"/>
      </right>
      <top style="thin">
        <color indexed="55"/>
      </top>
      <bottom/>
      <diagonal/>
    </border>
    <border>
      <left style="thin">
        <color theme="0"/>
      </left>
      <right style="thin">
        <color theme="0"/>
      </right>
      <top style="medium">
        <color indexed="22"/>
      </top>
      <bottom style="thin">
        <color indexed="22"/>
      </bottom>
      <diagonal/>
    </border>
    <border>
      <left/>
      <right/>
      <top style="thick">
        <color theme="0" tint="-0.24994659260841701"/>
      </top>
      <bottom style="thick">
        <color theme="0" tint="-0.24994659260841701"/>
      </bottom>
      <diagonal/>
    </border>
    <border>
      <left style="thin">
        <color theme="0"/>
      </left>
      <right style="thin">
        <color theme="0"/>
      </right>
      <top style="thick">
        <color theme="0" tint="-0.24994659260841701"/>
      </top>
      <bottom style="thick">
        <color theme="0" tint="-0.24994659260841701"/>
      </bottom>
      <diagonal/>
    </border>
    <border>
      <left/>
      <right/>
      <top style="medium">
        <color theme="0" tint="-0.34998626667073579"/>
      </top>
      <bottom style="medium">
        <color theme="0" tint="-0.34998626667073579"/>
      </bottom>
      <diagonal/>
    </border>
    <border>
      <left/>
      <right/>
      <top style="medium">
        <color theme="0" tint="-0.24994659260841701"/>
      </top>
      <bottom style="medium">
        <color theme="0" tint="-0.24994659260841701"/>
      </bottom>
      <diagonal/>
    </border>
    <border>
      <left/>
      <right/>
      <top style="medium">
        <color theme="0" tint="-0.14996795556505021"/>
      </top>
      <bottom style="medium">
        <color theme="0" tint="-0.14996795556505021"/>
      </bottom>
      <diagonal/>
    </border>
    <border>
      <left style="thin">
        <color theme="0"/>
      </left>
      <right/>
      <top style="medium">
        <color theme="0" tint="-0.24994659260841701"/>
      </top>
      <bottom style="medium">
        <color theme="0" tint="-0.24994659260841701"/>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medium">
        <color theme="0" tint="-0.24994659260841701"/>
      </top>
      <bottom style="medium">
        <color theme="0" tint="-0.24994659260841701"/>
      </bottom>
      <diagonal/>
    </border>
    <border>
      <left/>
      <right style="thin">
        <color theme="0"/>
      </right>
      <top style="medium">
        <color theme="0" tint="-0.24994659260841701"/>
      </top>
      <bottom style="medium">
        <color theme="0" tint="-0.24994659260841701"/>
      </bottom>
      <diagonal/>
    </border>
    <border>
      <left style="thin">
        <color theme="0"/>
      </left>
      <right/>
      <top/>
      <bottom/>
      <diagonal/>
    </border>
    <border>
      <left/>
      <right style="thin">
        <color theme="0"/>
      </right>
      <top/>
      <bottom/>
      <diagonal/>
    </border>
    <border>
      <left style="thin">
        <color indexed="9"/>
      </left>
      <right/>
      <top style="medium">
        <color theme="0" tint="-0.24994659260841701"/>
      </top>
      <bottom/>
      <diagonal/>
    </border>
    <border>
      <left style="thin">
        <color indexed="9"/>
      </left>
      <right/>
      <top/>
      <bottom style="medium">
        <color theme="0" tint="-0.24994659260841701"/>
      </bottom>
      <diagonal/>
    </border>
    <border>
      <left style="hair">
        <color indexed="64"/>
      </left>
      <right style="hair">
        <color indexed="64"/>
      </right>
      <top/>
      <bottom style="medium">
        <color theme="0" tint="-0.24994659260841701"/>
      </bottom>
      <diagonal/>
    </border>
    <border>
      <left/>
      <right/>
      <top/>
      <bottom style="medium">
        <color theme="0" tint="-0.24994659260841701"/>
      </bottom>
      <diagonal/>
    </border>
    <border>
      <left style="thin">
        <color indexed="9"/>
      </left>
      <right style="thin">
        <color indexed="9"/>
      </right>
      <top style="medium">
        <color theme="0" tint="-0.24994659260841701"/>
      </top>
      <bottom/>
      <diagonal/>
    </border>
    <border>
      <left style="thin">
        <color indexed="9"/>
      </left>
      <right style="thin">
        <color indexed="9"/>
      </right>
      <top style="medium">
        <color theme="0" tint="-0.24994659260841701"/>
      </top>
      <bottom style="medium">
        <color theme="0" tint="-0.24994659260841701"/>
      </bottom>
      <diagonal/>
    </border>
    <border>
      <left/>
      <right style="thin">
        <color indexed="9"/>
      </right>
      <top style="medium">
        <color theme="0" tint="-0.24994659260841701"/>
      </top>
      <bottom style="medium">
        <color theme="0" tint="-0.24994659260841701"/>
      </bottom>
      <diagonal/>
    </border>
    <border>
      <left style="hair">
        <color indexed="64"/>
      </left>
      <right/>
      <top style="medium">
        <color theme="0" tint="-0.24994659260841701"/>
      </top>
      <bottom/>
      <diagonal/>
    </border>
    <border>
      <left/>
      <right/>
      <top style="medium">
        <color theme="0" tint="-0.24994659260841701"/>
      </top>
      <bottom/>
      <diagonal/>
    </border>
    <border>
      <left/>
      <right style="thin">
        <color indexed="9"/>
      </right>
      <top style="medium">
        <color theme="0" tint="-0.24994659260841701"/>
      </top>
      <bottom/>
      <diagonal/>
    </border>
    <border>
      <left/>
      <right/>
      <top style="medium">
        <color theme="0" tint="-0.24994659260841701"/>
      </top>
      <bottom style="medium">
        <color indexed="22"/>
      </bottom>
      <diagonal/>
    </border>
    <border>
      <left style="thin">
        <color theme="0"/>
      </left>
      <right style="thick">
        <color indexed="22"/>
      </right>
      <top/>
      <bottom/>
      <diagonal/>
    </border>
    <border>
      <left style="thick">
        <color indexed="22"/>
      </left>
      <right style="thin">
        <color theme="0"/>
      </right>
      <top/>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57">
    <xf numFmtId="0" fontId="0" fillId="0" borderId="0"/>
    <xf numFmtId="0" fontId="10" fillId="0" borderId="1">
      <alignment horizontal="left" wrapText="1" indent="2"/>
    </xf>
    <xf numFmtId="165"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9" fontId="61"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43" fontId="90" fillId="0" borderId="0" applyFont="0" applyFill="0" applyBorder="0" applyAlignment="0" applyProtection="0"/>
    <xf numFmtId="165"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0" fontId="58" fillId="0" borderId="0"/>
    <xf numFmtId="0" fontId="2" fillId="0" borderId="0"/>
    <xf numFmtId="0" fontId="61" fillId="0" borderId="0"/>
    <xf numFmtId="0" fontId="90" fillId="0" borderId="0"/>
    <xf numFmtId="0" fontId="2" fillId="0" borderId="0"/>
    <xf numFmtId="0" fontId="25" fillId="0" borderId="0"/>
    <xf numFmtId="0" fontId="2" fillId="0" borderId="0"/>
    <xf numFmtId="0" fontId="25" fillId="0" borderId="0"/>
    <xf numFmtId="0" fontId="2" fillId="0" borderId="0"/>
    <xf numFmtId="0" fontId="14" fillId="0" borderId="0"/>
    <xf numFmtId="0" fontId="2" fillId="0" borderId="0"/>
    <xf numFmtId="0" fontId="6" fillId="0" borderId="0"/>
    <xf numFmtId="0" fontId="16" fillId="0" borderId="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08" fillId="0" borderId="0" applyBorder="0" applyAlignment="0" applyProtection="0"/>
    <xf numFmtId="0" fontId="108" fillId="0" borderId="0" applyBorder="0" applyAlignment="0" applyProtection="0"/>
    <xf numFmtId="0" fontId="108" fillId="0" borderId="0" applyBorder="0" applyAlignment="0" applyProtection="0"/>
    <xf numFmtId="0" fontId="108" fillId="0" borderId="0" applyBorder="0" applyAlignment="0" applyProtection="0"/>
    <xf numFmtId="43" fontId="1" fillId="0" borderId="0" applyFont="0" applyFill="0" applyBorder="0" applyAlignment="0" applyProtection="0"/>
    <xf numFmtId="0" fontId="1" fillId="0" borderId="0"/>
    <xf numFmtId="0" fontId="108" fillId="0" borderId="0" applyBorder="0" applyAlignment="0" applyProtection="0"/>
  </cellStyleXfs>
  <cellXfs count="554">
    <xf numFmtId="0" fontId="0" fillId="0" borderId="0" xfId="0"/>
    <xf numFmtId="0" fontId="8" fillId="2" borderId="0" xfId="0" applyFont="1" applyFill="1"/>
    <xf numFmtId="0" fontId="22" fillId="2" borderId="0" xfId="0" applyFont="1" applyFill="1"/>
    <xf numFmtId="0" fontId="18" fillId="2" borderId="0" xfId="0" applyFont="1" applyFill="1"/>
    <xf numFmtId="0" fontId="20" fillId="3" borderId="0" xfId="0" applyFont="1" applyFill="1" applyAlignment="1">
      <alignment horizontal="center"/>
    </xf>
    <xf numFmtId="0" fontId="22" fillId="3" borderId="0" xfId="0" applyFont="1" applyFill="1" applyAlignment="1">
      <alignment horizontal="center"/>
    </xf>
    <xf numFmtId="0" fontId="12" fillId="0" borderId="0" xfId="41" applyFont="1"/>
    <xf numFmtId="0" fontId="12" fillId="2" borderId="0" xfId="41" applyFont="1" applyFill="1"/>
    <xf numFmtId="0" fontId="24" fillId="2" borderId="0" xfId="41" applyFont="1" applyFill="1" applyAlignment="1">
      <alignment vertical="center" wrapText="1"/>
    </xf>
    <xf numFmtId="0" fontId="0" fillId="2" borderId="0" xfId="0" applyFill="1"/>
    <xf numFmtId="0" fontId="21" fillId="3" borderId="0" xfId="0" applyFont="1" applyFill="1"/>
    <xf numFmtId="0" fontId="22" fillId="3" borderId="0" xfId="0" applyFont="1" applyFill="1"/>
    <xf numFmtId="0" fontId="20" fillId="2" borderId="0" xfId="0" applyFont="1" applyFill="1" applyAlignment="1">
      <alignment horizontal="center"/>
    </xf>
    <xf numFmtId="0" fontId="20" fillId="3" borderId="0" xfId="0" applyFont="1" applyFill="1"/>
    <xf numFmtId="0" fontId="19" fillId="2" borderId="0" xfId="0" applyFont="1" applyFill="1"/>
    <xf numFmtId="0" fontId="34" fillId="4" borderId="0" xfId="0" applyFont="1" applyFill="1" applyAlignment="1">
      <alignment horizontal="center"/>
    </xf>
    <xf numFmtId="0" fontId="35" fillId="4" borderId="0" xfId="0" applyFont="1" applyFill="1" applyAlignment="1">
      <alignment horizontal="center"/>
    </xf>
    <xf numFmtId="0" fontId="20" fillId="2" borderId="0" xfId="0" applyFont="1" applyFill="1" applyAlignment="1">
      <alignment horizontal="right"/>
    </xf>
    <xf numFmtId="0" fontId="30" fillId="2" borderId="0" xfId="0" applyFont="1" applyFill="1"/>
    <xf numFmtId="0" fontId="17" fillId="2" borderId="0" xfId="41" applyFont="1" applyFill="1" applyAlignment="1">
      <alignment vertical="center" wrapText="1"/>
    </xf>
    <xf numFmtId="0" fontId="36" fillId="4" borderId="0" xfId="0" applyFont="1" applyFill="1" applyAlignment="1">
      <alignment horizontal="center"/>
    </xf>
    <xf numFmtId="0" fontId="26" fillId="2" borderId="2" xfId="0" applyFont="1" applyFill="1" applyBorder="1"/>
    <xf numFmtId="0" fontId="26" fillId="2" borderId="3" xfId="0" applyFont="1" applyFill="1" applyBorder="1"/>
    <xf numFmtId="166" fontId="20" fillId="3" borderId="0" xfId="0" applyNumberFormat="1" applyFont="1" applyFill="1" applyAlignment="1">
      <alignment horizontal="right"/>
    </xf>
    <xf numFmtId="10" fontId="20" fillId="3" borderId="0" xfId="45" applyNumberFormat="1" applyFont="1" applyFill="1" applyBorder="1" applyAlignment="1">
      <alignment horizontal="center"/>
    </xf>
    <xf numFmtId="10" fontId="20" fillId="3" borderId="0" xfId="45" applyNumberFormat="1" applyFont="1" applyFill="1" applyBorder="1" applyAlignment="1">
      <alignment horizontal="right"/>
    </xf>
    <xf numFmtId="10" fontId="22" fillId="2" borderId="2" xfId="45" applyNumberFormat="1" applyFont="1" applyFill="1" applyBorder="1"/>
    <xf numFmtId="10" fontId="22" fillId="2" borderId="2" xfId="45" applyNumberFormat="1" applyFont="1" applyFill="1" applyBorder="1" applyAlignment="1">
      <alignment horizontal="center"/>
    </xf>
    <xf numFmtId="10" fontId="22" fillId="2" borderId="3" xfId="45" applyNumberFormat="1" applyFont="1" applyFill="1" applyBorder="1"/>
    <xf numFmtId="10" fontId="22" fillId="2" borderId="3" xfId="45" applyNumberFormat="1" applyFont="1" applyFill="1" applyBorder="1" applyAlignment="1">
      <alignment horizontal="center"/>
    </xf>
    <xf numFmtId="166" fontId="22" fillId="2" borderId="2" xfId="2" applyNumberFormat="1" applyFont="1" applyFill="1" applyBorder="1"/>
    <xf numFmtId="0" fontId="5" fillId="2" borderId="0" xfId="0" applyFont="1" applyFill="1"/>
    <xf numFmtId="0" fontId="8" fillId="2" borderId="0" xfId="0" applyFont="1" applyFill="1" applyAlignment="1">
      <alignment horizontal="justify" wrapText="1"/>
    </xf>
    <xf numFmtId="0" fontId="8" fillId="2" borderId="0" xfId="0" applyFont="1" applyFill="1" applyAlignment="1">
      <alignment wrapText="1"/>
    </xf>
    <xf numFmtId="0" fontId="8" fillId="2" borderId="0" xfId="0" applyFont="1" applyFill="1" applyAlignment="1">
      <alignment horizontal="justify"/>
    </xf>
    <xf numFmtId="0" fontId="8" fillId="2" borderId="0" xfId="0" applyFont="1" applyFill="1" applyAlignment="1">
      <alignment horizontal="left"/>
    </xf>
    <xf numFmtId="0" fontId="7" fillId="2" borderId="0" xfId="43" applyFont="1" applyFill="1" applyAlignment="1">
      <alignment horizontal="left"/>
    </xf>
    <xf numFmtId="0" fontId="7" fillId="2" borderId="0" xfId="43" applyFont="1" applyFill="1"/>
    <xf numFmtId="0" fontId="4" fillId="2" borderId="0" xfId="31" applyFill="1" applyAlignment="1" applyProtection="1">
      <alignment vertical="top" wrapText="1"/>
    </xf>
    <xf numFmtId="0" fontId="9" fillId="2" borderId="0" xfId="31" applyFont="1" applyFill="1" applyAlignment="1" applyProtection="1"/>
    <xf numFmtId="0" fontId="33" fillId="2" borderId="0" xfId="0" applyFont="1" applyFill="1"/>
    <xf numFmtId="0" fontId="52" fillId="2" borderId="0" xfId="0" applyFont="1" applyFill="1" applyAlignment="1">
      <alignment horizontal="left" vertical="top" wrapText="1"/>
    </xf>
    <xf numFmtId="0" fontId="52" fillId="2" borderId="0" xfId="0" applyFont="1" applyFill="1" applyAlignment="1">
      <alignment horizontal="left" wrapText="1"/>
    </xf>
    <xf numFmtId="0" fontId="52" fillId="2" borderId="0" xfId="0" applyFont="1" applyFill="1" applyAlignment="1">
      <alignment horizontal="left"/>
    </xf>
    <xf numFmtId="0" fontId="52" fillId="2" borderId="0" xfId="0" applyFont="1" applyFill="1" applyAlignment="1">
      <alignment horizontal="justify" wrapText="1"/>
    </xf>
    <xf numFmtId="0" fontId="52" fillId="2" borderId="0" xfId="0" applyFont="1" applyFill="1" applyAlignment="1">
      <alignment wrapText="1"/>
    </xf>
    <xf numFmtId="0" fontId="52" fillId="2" borderId="0" xfId="0" applyFont="1" applyFill="1" applyAlignment="1">
      <alignment horizontal="justify"/>
    </xf>
    <xf numFmtId="0" fontId="44" fillId="2" borderId="0" xfId="0" applyFont="1" applyFill="1" applyAlignment="1">
      <alignment horizontal="left"/>
    </xf>
    <xf numFmtId="0" fontId="50" fillId="2" borderId="0" xfId="0" applyFont="1" applyFill="1" applyAlignment="1">
      <alignment horizontal="left"/>
    </xf>
    <xf numFmtId="0" fontId="52" fillId="2" borderId="0" xfId="0" applyFont="1" applyFill="1"/>
    <xf numFmtId="0" fontId="54" fillId="2" borderId="0" xfId="0" applyFont="1" applyFill="1" applyAlignment="1">
      <alignment horizontal="left"/>
    </xf>
    <xf numFmtId="0" fontId="44" fillId="2" borderId="0" xfId="0" applyFont="1" applyFill="1"/>
    <xf numFmtId="166" fontId="45" fillId="2" borderId="4" xfId="2" applyNumberFormat="1" applyFont="1" applyFill="1" applyBorder="1" applyAlignment="1">
      <alignment horizontal="right" wrapText="1"/>
    </xf>
    <xf numFmtId="0" fontId="8" fillId="6" borderId="0" xfId="0" applyFont="1" applyFill="1"/>
    <xf numFmtId="0" fontId="11" fillId="6" borderId="0" xfId="41" applyFont="1" applyFill="1" applyAlignment="1" applyProtection="1">
      <alignment horizontal="center" vertical="center" wrapText="1"/>
      <protection locked="0"/>
    </xf>
    <xf numFmtId="0" fontId="12" fillId="2" borderId="0" xfId="41" applyFont="1" applyFill="1" applyProtection="1">
      <protection locked="0"/>
    </xf>
    <xf numFmtId="0" fontId="12" fillId="0" borderId="0" xfId="41" applyFont="1" applyProtection="1">
      <protection locked="0"/>
    </xf>
    <xf numFmtId="0" fontId="46" fillId="2" borderId="0" xfId="0" applyFont="1" applyFill="1" applyAlignment="1" applyProtection="1">
      <alignment horizontal="center"/>
      <protection locked="0"/>
    </xf>
    <xf numFmtId="0" fontId="18" fillId="2" borderId="0" xfId="0" applyFont="1" applyFill="1" applyProtection="1">
      <protection locked="0"/>
    </xf>
    <xf numFmtId="0" fontId="19" fillId="2" borderId="0" xfId="0" applyFont="1" applyFill="1" applyProtection="1">
      <protection locked="0"/>
    </xf>
    <xf numFmtId="0" fontId="30" fillId="2" borderId="0" xfId="0" applyFont="1" applyFill="1" applyAlignment="1" applyProtection="1">
      <alignment horizontal="left"/>
      <protection locked="0"/>
    </xf>
    <xf numFmtId="0" fontId="20" fillId="2" borderId="0" xfId="0" applyFont="1" applyFill="1" applyAlignment="1" applyProtection="1">
      <alignment horizontal="right"/>
      <protection locked="0"/>
    </xf>
    <xf numFmtId="0" fontId="20" fillId="2" borderId="0" xfId="0" applyFont="1" applyFill="1" applyAlignment="1" applyProtection="1">
      <alignment horizontal="center"/>
      <protection locked="0"/>
    </xf>
    <xf numFmtId="166" fontId="18" fillId="2" borderId="0" xfId="2" applyNumberFormat="1" applyFont="1" applyFill="1" applyProtection="1">
      <protection locked="0"/>
    </xf>
    <xf numFmtId="0" fontId="5" fillId="5" borderId="5" xfId="0" applyFont="1" applyFill="1" applyBorder="1" applyProtection="1">
      <protection locked="0"/>
    </xf>
    <xf numFmtId="0" fontId="18" fillId="6" borderId="0" xfId="0" applyFont="1" applyFill="1" applyProtection="1">
      <protection locked="0"/>
    </xf>
    <xf numFmtId="167" fontId="5" fillId="5" borderId="6" xfId="45" applyNumberFormat="1" applyFont="1" applyFill="1" applyBorder="1" applyAlignment="1" applyProtection="1">
      <alignment horizontal="left" wrapText="1"/>
      <protection locked="0"/>
    </xf>
    <xf numFmtId="0" fontId="5" fillId="5" borderId="7" xfId="0" applyFont="1" applyFill="1" applyBorder="1" applyAlignment="1" applyProtection="1">
      <alignment wrapText="1"/>
      <protection locked="0"/>
    </xf>
    <xf numFmtId="0" fontId="22" fillId="2" borderId="0" xfId="0" applyFont="1" applyFill="1" applyProtection="1">
      <protection locked="0"/>
    </xf>
    <xf numFmtId="165" fontId="18" fillId="6" borderId="0" xfId="2" applyFont="1" applyFill="1" applyProtection="1">
      <protection locked="0"/>
    </xf>
    <xf numFmtId="0" fontId="38" fillId="2" borderId="0" xfId="0" applyFont="1" applyFill="1" applyProtection="1">
      <protection locked="0"/>
    </xf>
    <xf numFmtId="166" fontId="38" fillId="2" borderId="0" xfId="0" applyNumberFormat="1" applyFont="1" applyFill="1" applyProtection="1">
      <protection locked="0"/>
    </xf>
    <xf numFmtId="165" fontId="38" fillId="2" borderId="0" xfId="2" applyFont="1" applyFill="1" applyBorder="1" applyAlignment="1" applyProtection="1">
      <alignment horizontal="right"/>
      <protection locked="0"/>
    </xf>
    <xf numFmtId="0" fontId="29" fillId="2" borderId="0" xfId="41" applyFont="1" applyFill="1" applyAlignment="1" applyProtection="1">
      <alignment vertical="center" wrapText="1"/>
      <protection locked="0"/>
    </xf>
    <xf numFmtId="0" fontId="24" fillId="2" borderId="0" xfId="41" applyFont="1" applyFill="1" applyAlignment="1" applyProtection="1">
      <alignment horizontal="left" vertical="center" wrapText="1"/>
      <protection locked="0"/>
    </xf>
    <xf numFmtId="0" fontId="24" fillId="2" borderId="0" xfId="41" applyFont="1" applyFill="1" applyAlignment="1" applyProtection="1">
      <alignment vertical="center" wrapText="1"/>
      <protection locked="0"/>
    </xf>
    <xf numFmtId="0" fontId="13" fillId="2" borderId="0" xfId="41" applyFont="1" applyFill="1" applyAlignment="1" applyProtection="1">
      <alignment horizontal="left" vertical="center"/>
      <protection locked="0"/>
    </xf>
    <xf numFmtId="0" fontId="20" fillId="2" borderId="0" xfId="0" applyFont="1" applyFill="1" applyProtection="1">
      <protection locked="0"/>
    </xf>
    <xf numFmtId="166" fontId="38" fillId="2" borderId="0" xfId="2" applyNumberFormat="1" applyFont="1" applyFill="1" applyBorder="1" applyProtection="1">
      <protection locked="0"/>
    </xf>
    <xf numFmtId="165" fontId="38" fillId="2" borderId="0" xfId="2" applyFont="1" applyFill="1" applyBorder="1" applyProtection="1">
      <protection locked="0"/>
    </xf>
    <xf numFmtId="165" fontId="5" fillId="5" borderId="5" xfId="2" applyFont="1" applyFill="1" applyBorder="1" applyAlignment="1" applyProtection="1">
      <alignment horizontal="right" wrapText="1"/>
    </xf>
    <xf numFmtId="166" fontId="5" fillId="5" borderId="6" xfId="2" applyNumberFormat="1" applyFont="1" applyFill="1" applyBorder="1" applyAlignment="1" applyProtection="1">
      <alignment horizontal="right" wrapText="1"/>
    </xf>
    <xf numFmtId="167" fontId="5" fillId="5" borderId="6" xfId="45" applyNumberFormat="1" applyFont="1" applyFill="1" applyBorder="1" applyAlignment="1" applyProtection="1">
      <alignment horizontal="right" wrapText="1"/>
    </xf>
    <xf numFmtId="165" fontId="5" fillId="5" borderId="6" xfId="2" applyFont="1" applyFill="1" applyBorder="1" applyAlignment="1" applyProtection="1">
      <alignment horizontal="right" wrapText="1"/>
    </xf>
    <xf numFmtId="166" fontId="41" fillId="5" borderId="0" xfId="2" applyNumberFormat="1" applyFont="1" applyFill="1" applyBorder="1" applyAlignment="1" applyProtection="1">
      <alignment horizontal="right" wrapText="1"/>
    </xf>
    <xf numFmtId="0" fontId="40" fillId="2" borderId="0" xfId="0" applyFont="1" applyFill="1" applyAlignment="1" applyProtection="1">
      <alignment horizontal="center"/>
      <protection locked="0"/>
    </xf>
    <xf numFmtId="0" fontId="37" fillId="2" borderId="0" xfId="0" applyFont="1" applyFill="1" applyAlignment="1" applyProtection="1">
      <alignment horizontal="left"/>
      <protection locked="0"/>
    </xf>
    <xf numFmtId="0" fontId="43" fillId="5" borderId="0" xfId="0" applyFont="1" applyFill="1" applyProtection="1">
      <protection locked="0"/>
    </xf>
    <xf numFmtId="0" fontId="23" fillId="5" borderId="0" xfId="0" applyFont="1" applyFill="1" applyAlignment="1" applyProtection="1">
      <alignment horizontal="right"/>
      <protection locked="0"/>
    </xf>
    <xf numFmtId="0" fontId="23" fillId="5" borderId="0" xfId="0" applyFont="1" applyFill="1" applyAlignment="1" applyProtection="1">
      <alignment horizontal="left"/>
      <protection locked="0"/>
    </xf>
    <xf numFmtId="0" fontId="33" fillId="5" borderId="0" xfId="0" applyFont="1" applyFill="1" applyAlignment="1" applyProtection="1">
      <alignment horizontal="right"/>
      <protection locked="0"/>
    </xf>
    <xf numFmtId="0" fontId="44" fillId="2" borderId="0" xfId="0" applyFont="1" applyFill="1" applyAlignment="1" applyProtection="1">
      <alignment horizontal="left"/>
      <protection locked="0"/>
    </xf>
    <xf numFmtId="166" fontId="41" fillId="5" borderId="0" xfId="2" applyNumberFormat="1" applyFont="1" applyFill="1" applyBorder="1" applyAlignment="1" applyProtection="1">
      <protection locked="0"/>
    </xf>
    <xf numFmtId="167" fontId="41" fillId="5" borderId="0" xfId="45" applyNumberFormat="1" applyFont="1" applyFill="1" applyBorder="1" applyAlignment="1" applyProtection="1">
      <alignment horizontal="center"/>
      <protection locked="0"/>
    </xf>
    <xf numFmtId="167" fontId="41" fillId="5" borderId="0" xfId="45" applyNumberFormat="1" applyFont="1" applyFill="1" applyBorder="1" applyAlignment="1" applyProtection="1">
      <alignment horizontal="right"/>
      <protection locked="0"/>
    </xf>
    <xf numFmtId="0" fontId="44" fillId="2" borderId="0" xfId="0" applyFont="1" applyFill="1" applyAlignment="1" applyProtection="1">
      <alignment horizontal="left" wrapText="1"/>
      <protection locked="0"/>
    </xf>
    <xf numFmtId="166" fontId="45" fillId="2" borderId="0" xfId="2" applyNumberFormat="1" applyFont="1" applyFill="1" applyBorder="1" applyAlignment="1" applyProtection="1">
      <protection locked="0"/>
    </xf>
    <xf numFmtId="0" fontId="36" fillId="2" borderId="0" xfId="0" applyFont="1" applyFill="1" applyAlignment="1" applyProtection="1">
      <alignment horizontal="left"/>
      <protection locked="0"/>
    </xf>
    <xf numFmtId="166" fontId="38" fillId="2" borderId="0" xfId="2" applyNumberFormat="1" applyFont="1" applyFill="1" applyBorder="1" applyAlignment="1" applyProtection="1">
      <protection locked="0"/>
    </xf>
    <xf numFmtId="167" fontId="38" fillId="2" borderId="0" xfId="45" applyNumberFormat="1" applyFont="1" applyFill="1" applyBorder="1" applyAlignment="1" applyProtection="1">
      <alignment horizontal="center"/>
      <protection locked="0"/>
    </xf>
    <xf numFmtId="167" fontId="38" fillId="2" borderId="0" xfId="45" applyNumberFormat="1" applyFont="1" applyFill="1" applyBorder="1" applyAlignment="1" applyProtection="1">
      <alignment horizontal="right"/>
      <protection locked="0"/>
    </xf>
    <xf numFmtId="0" fontId="23" fillId="2" borderId="0" xfId="0" applyFont="1" applyFill="1" applyProtection="1">
      <protection locked="0"/>
    </xf>
    <xf numFmtId="0" fontId="0" fillId="2" borderId="0" xfId="0" applyFill="1" applyProtection="1">
      <protection locked="0"/>
    </xf>
    <xf numFmtId="0" fontId="0" fillId="6" borderId="0" xfId="0" applyFill="1" applyProtection="1">
      <protection locked="0"/>
    </xf>
    <xf numFmtId="166" fontId="5" fillId="7" borderId="6" xfId="2" applyNumberFormat="1" applyFont="1" applyFill="1" applyBorder="1" applyAlignment="1" applyProtection="1">
      <alignment horizontal="right" wrapText="1"/>
    </xf>
    <xf numFmtId="166" fontId="44" fillId="2" borderId="0" xfId="2" applyNumberFormat="1" applyFont="1" applyFill="1" applyBorder="1" applyAlignment="1" applyProtection="1">
      <alignment horizontal="right" wrapText="1"/>
    </xf>
    <xf numFmtId="0" fontId="15" fillId="2" borderId="0" xfId="41" applyFont="1" applyFill="1" applyProtection="1">
      <protection locked="0"/>
    </xf>
    <xf numFmtId="0" fontId="15" fillId="0" borderId="0" xfId="41" applyFont="1" applyProtection="1">
      <protection locked="0"/>
    </xf>
    <xf numFmtId="0" fontId="47" fillId="2" borderId="3" xfId="0" applyFont="1" applyFill="1" applyBorder="1" applyAlignment="1" applyProtection="1">
      <alignment horizontal="center" vertical="center"/>
      <protection locked="0"/>
    </xf>
    <xf numFmtId="0" fontId="44" fillId="2" borderId="8" xfId="0" applyFont="1" applyFill="1" applyBorder="1" applyAlignment="1" applyProtection="1">
      <alignment wrapText="1"/>
      <protection locked="0"/>
    </xf>
    <xf numFmtId="0" fontId="47" fillId="2" borderId="9" xfId="0" applyFont="1" applyFill="1" applyBorder="1" applyAlignment="1" applyProtection="1">
      <alignment horizontal="center" vertical="center"/>
      <protection locked="0"/>
    </xf>
    <xf numFmtId="0" fontId="44" fillId="2" borderId="9" xfId="0" applyFont="1" applyFill="1" applyBorder="1" applyAlignment="1" applyProtection="1">
      <alignment wrapText="1"/>
      <protection locked="0"/>
    </xf>
    <xf numFmtId="0" fontId="36" fillId="2" borderId="9" xfId="0" applyFont="1" applyFill="1" applyBorder="1" applyAlignment="1" applyProtection="1">
      <alignment wrapText="1"/>
      <protection locked="0"/>
    </xf>
    <xf numFmtId="0" fontId="47" fillId="2" borderId="0" xfId="0" applyFont="1" applyFill="1" applyAlignment="1" applyProtection="1">
      <alignment horizontal="center" vertical="center"/>
      <protection locked="0"/>
    </xf>
    <xf numFmtId="0" fontId="44" fillId="2" borderId="10" xfId="0" applyFont="1" applyFill="1" applyBorder="1" applyAlignment="1" applyProtection="1">
      <alignment wrapText="1"/>
      <protection locked="0"/>
    </xf>
    <xf numFmtId="166" fontId="44" fillId="2" borderId="3" xfId="2" applyNumberFormat="1" applyFont="1" applyFill="1" applyBorder="1" applyAlignment="1" applyProtection="1">
      <alignment horizontal="right" wrapText="1"/>
    </xf>
    <xf numFmtId="166" fontId="44" fillId="2" borderId="9" xfId="2" applyNumberFormat="1" applyFont="1" applyFill="1" applyBorder="1" applyAlignment="1" applyProtection="1">
      <alignment horizontal="right" wrapText="1"/>
    </xf>
    <xf numFmtId="167" fontId="44" fillId="2" borderId="9" xfId="45" applyNumberFormat="1" applyFont="1" applyFill="1" applyBorder="1" applyAlignment="1" applyProtection="1">
      <alignment horizontal="right" wrapText="1"/>
    </xf>
    <xf numFmtId="166" fontId="44" fillId="6" borderId="9" xfId="2" applyNumberFormat="1" applyFont="1" applyFill="1" applyBorder="1" applyAlignment="1" applyProtection="1">
      <alignment horizontal="right" wrapText="1"/>
    </xf>
    <xf numFmtId="167" fontId="44" fillId="2" borderId="0" xfId="45" applyNumberFormat="1" applyFont="1" applyFill="1" applyBorder="1" applyAlignment="1" applyProtection="1">
      <alignment horizontal="right" wrapText="1"/>
    </xf>
    <xf numFmtId="0" fontId="47" fillId="6" borderId="9" xfId="0" applyFont="1" applyFill="1" applyBorder="1" applyAlignment="1" applyProtection="1">
      <alignment horizontal="center" vertical="center"/>
      <protection locked="0"/>
    </xf>
    <xf numFmtId="0" fontId="44" fillId="6" borderId="9" xfId="0" applyFont="1" applyFill="1" applyBorder="1" applyAlignment="1" applyProtection="1">
      <alignment wrapText="1"/>
      <protection locked="0"/>
    </xf>
    <xf numFmtId="166" fontId="44" fillId="6" borderId="3" xfId="2" applyNumberFormat="1" applyFont="1" applyFill="1" applyBorder="1" applyAlignment="1" applyProtection="1">
      <alignment horizontal="right" wrapText="1"/>
    </xf>
    <xf numFmtId="167" fontId="44" fillId="2" borderId="3" xfId="45" applyNumberFormat="1" applyFont="1" applyFill="1" applyBorder="1" applyAlignment="1" applyProtection="1">
      <alignment horizontal="right" wrapText="1"/>
    </xf>
    <xf numFmtId="0" fontId="26" fillId="2" borderId="11" xfId="0" applyFont="1" applyFill="1" applyBorder="1" applyProtection="1">
      <protection locked="0"/>
    </xf>
    <xf numFmtId="0" fontId="26" fillId="2" borderId="12" xfId="0" applyFont="1" applyFill="1" applyBorder="1" applyProtection="1">
      <protection locked="0"/>
    </xf>
    <xf numFmtId="0" fontId="22" fillId="2" borderId="13" xfId="0" applyFont="1" applyFill="1" applyBorder="1" applyProtection="1">
      <protection locked="0"/>
    </xf>
    <xf numFmtId="167" fontId="44" fillId="6" borderId="0" xfId="45" applyNumberFormat="1" applyFont="1" applyFill="1" applyBorder="1" applyAlignment="1" applyProtection="1">
      <alignment horizontal="right" wrapText="1"/>
    </xf>
    <xf numFmtId="166" fontId="44" fillId="2" borderId="12" xfId="2" applyNumberFormat="1" applyFont="1" applyFill="1" applyBorder="1" applyAlignment="1" applyProtection="1">
      <alignment horizontal="right" wrapText="1"/>
    </xf>
    <xf numFmtId="167" fontId="44" fillId="2" borderId="12" xfId="45" applyNumberFormat="1" applyFont="1" applyFill="1" applyBorder="1" applyAlignment="1" applyProtection="1">
      <alignment horizontal="right" wrapText="1"/>
    </xf>
    <xf numFmtId="167" fontId="44" fillId="6" borderId="12" xfId="45" applyNumberFormat="1" applyFont="1" applyFill="1" applyBorder="1" applyAlignment="1" applyProtection="1">
      <alignment horizontal="right" wrapText="1"/>
    </xf>
    <xf numFmtId="166" fontId="44" fillId="2" borderId="13" xfId="2" applyNumberFormat="1" applyFont="1" applyFill="1" applyBorder="1" applyAlignment="1" applyProtection="1">
      <alignment horizontal="right" wrapText="1"/>
    </xf>
    <xf numFmtId="167" fontId="44" fillId="2" borderId="13" xfId="45" applyNumberFormat="1" applyFont="1" applyFill="1" applyBorder="1" applyAlignment="1" applyProtection="1">
      <alignment horizontal="right" wrapText="1"/>
    </xf>
    <xf numFmtId="167" fontId="44" fillId="6" borderId="13" xfId="45" applyNumberFormat="1" applyFont="1" applyFill="1" applyBorder="1" applyAlignment="1" applyProtection="1">
      <alignment horizontal="right" wrapText="1"/>
    </xf>
    <xf numFmtId="166" fontId="44" fillId="6" borderId="12" xfId="2" applyNumberFormat="1" applyFont="1" applyFill="1" applyBorder="1" applyAlignment="1" applyProtection="1">
      <alignment horizontal="right" wrapText="1"/>
    </xf>
    <xf numFmtId="166" fontId="23" fillId="2" borderId="0" xfId="0" applyNumberFormat="1" applyFont="1" applyFill="1" applyProtection="1">
      <protection locked="0"/>
    </xf>
    <xf numFmtId="0" fontId="38" fillId="6" borderId="0" xfId="0" applyFont="1" applyFill="1" applyAlignment="1" applyProtection="1">
      <alignment horizontal="center"/>
      <protection locked="0"/>
    </xf>
    <xf numFmtId="166" fontId="38" fillId="6" borderId="0" xfId="2" applyNumberFormat="1" applyFont="1" applyFill="1" applyBorder="1" applyAlignment="1" applyProtection="1">
      <alignment horizontal="right"/>
      <protection locked="0"/>
    </xf>
    <xf numFmtId="167" fontId="38" fillId="6" borderId="0" xfId="45" applyNumberFormat="1" applyFont="1" applyFill="1" applyBorder="1" applyAlignment="1" applyProtection="1">
      <alignment horizontal="right"/>
      <protection locked="0"/>
    </xf>
    <xf numFmtId="166" fontId="45" fillId="2" borderId="9" xfId="2" applyNumberFormat="1" applyFont="1" applyFill="1" applyBorder="1" applyAlignment="1" applyProtection="1">
      <alignment horizontal="right" wrapText="1"/>
    </xf>
    <xf numFmtId="167" fontId="45" fillId="2" borderId="9" xfId="45" applyNumberFormat="1" applyFont="1" applyFill="1" applyBorder="1" applyAlignment="1" applyProtection="1">
      <alignment horizontal="right" wrapText="1"/>
    </xf>
    <xf numFmtId="166" fontId="45" fillId="6" borderId="9" xfId="2" applyNumberFormat="1" applyFont="1" applyFill="1" applyBorder="1" applyAlignment="1" applyProtection="1">
      <alignment horizontal="right" wrapText="1"/>
    </xf>
    <xf numFmtId="0" fontId="0" fillId="0" borderId="0" xfId="0" applyProtection="1">
      <protection locked="0"/>
    </xf>
    <xf numFmtId="166" fontId="44" fillId="2" borderId="10" xfId="2" applyNumberFormat="1" applyFont="1" applyFill="1" applyBorder="1" applyAlignment="1" applyProtection="1">
      <alignment horizontal="right" wrapText="1"/>
    </xf>
    <xf numFmtId="165" fontId="22" fillId="2" borderId="0" xfId="2" applyFont="1" applyFill="1" applyBorder="1" applyProtection="1">
      <protection locked="0"/>
    </xf>
    <xf numFmtId="0" fontId="18" fillId="2" borderId="0" xfId="0" applyFont="1" applyFill="1" applyAlignment="1" applyProtection="1">
      <alignment horizontal="center"/>
      <protection locked="0"/>
    </xf>
    <xf numFmtId="166" fontId="22" fillId="2" borderId="0" xfId="2" applyNumberFormat="1" applyFont="1" applyFill="1" applyBorder="1" applyProtection="1">
      <protection locked="0"/>
    </xf>
    <xf numFmtId="0" fontId="30" fillId="2" borderId="0" xfId="0" applyFont="1" applyFill="1" applyProtection="1">
      <protection locked="0"/>
    </xf>
    <xf numFmtId="166" fontId="45" fillId="0" borderId="9" xfId="2" applyNumberFormat="1" applyFont="1" applyFill="1" applyBorder="1" applyAlignment="1" applyProtection="1">
      <alignment horizontal="right" wrapText="1"/>
    </xf>
    <xf numFmtId="0" fontId="5" fillId="5" borderId="0" xfId="0" applyFont="1" applyFill="1" applyProtection="1">
      <protection locked="0"/>
    </xf>
    <xf numFmtId="0" fontId="36" fillId="2" borderId="9" xfId="0" applyFont="1" applyFill="1" applyBorder="1" applyAlignment="1" applyProtection="1">
      <alignment horizontal="left" wrapText="1"/>
      <protection locked="0"/>
    </xf>
    <xf numFmtId="166" fontId="41" fillId="5" borderId="5" xfId="2" applyNumberFormat="1" applyFont="1" applyFill="1" applyBorder="1" applyAlignment="1" applyProtection="1">
      <alignment horizontal="right" wrapText="1"/>
    </xf>
    <xf numFmtId="167" fontId="41" fillId="5" borderId="5" xfId="2" applyNumberFormat="1" applyFont="1" applyFill="1" applyBorder="1" applyAlignment="1" applyProtection="1">
      <alignment horizontal="right" wrapText="1"/>
    </xf>
    <xf numFmtId="167" fontId="41" fillId="5" borderId="0" xfId="2" applyNumberFormat="1" applyFont="1" applyFill="1" applyBorder="1" applyAlignment="1" applyProtection="1">
      <alignment horizontal="right" wrapText="1"/>
    </xf>
    <xf numFmtId="0" fontId="59" fillId="2" borderId="0" xfId="0" applyFont="1" applyFill="1"/>
    <xf numFmtId="167" fontId="44" fillId="6" borderId="3" xfId="45" applyNumberFormat="1" applyFont="1" applyFill="1" applyBorder="1" applyAlignment="1" applyProtection="1">
      <alignment horizontal="right" wrapText="1"/>
    </xf>
    <xf numFmtId="166" fontId="22" fillId="2" borderId="0" xfId="0" applyNumberFormat="1" applyFont="1" applyFill="1" applyProtection="1">
      <protection locked="0"/>
    </xf>
    <xf numFmtId="3" fontId="22" fillId="2" borderId="0" xfId="0" applyNumberFormat="1" applyFont="1" applyFill="1" applyProtection="1">
      <protection locked="0"/>
    </xf>
    <xf numFmtId="166" fontId="45" fillId="2" borderId="10" xfId="2" applyNumberFormat="1" applyFont="1" applyFill="1" applyBorder="1" applyAlignment="1" applyProtection="1">
      <alignment horizontal="right" wrapText="1"/>
    </xf>
    <xf numFmtId="165" fontId="18" fillId="2" borderId="0" xfId="2" applyFont="1" applyFill="1" applyBorder="1" applyProtection="1">
      <protection locked="0"/>
    </xf>
    <xf numFmtId="165" fontId="23" fillId="2" borderId="0" xfId="2" applyFont="1" applyFill="1" applyProtection="1">
      <protection locked="0"/>
    </xf>
    <xf numFmtId="0" fontId="62" fillId="2" borderId="0" xfId="0" applyFont="1" applyFill="1" applyAlignment="1">
      <alignment horizontal="left"/>
    </xf>
    <xf numFmtId="166" fontId="23" fillId="2" borderId="0" xfId="2" applyNumberFormat="1" applyFont="1" applyFill="1" applyProtection="1">
      <protection locked="0"/>
    </xf>
    <xf numFmtId="0" fontId="55" fillId="2" borderId="0" xfId="0" applyFont="1" applyFill="1" applyAlignment="1">
      <alignment horizontal="left" vertical="top" wrapText="1"/>
    </xf>
    <xf numFmtId="167" fontId="5" fillId="6" borderId="6" xfId="45" applyNumberFormat="1" applyFont="1" applyFill="1" applyBorder="1" applyAlignment="1" applyProtection="1">
      <alignment horizontal="right" wrapText="1"/>
    </xf>
    <xf numFmtId="166" fontId="44" fillId="6" borderId="13" xfId="2" applyNumberFormat="1" applyFont="1" applyFill="1" applyBorder="1" applyAlignment="1" applyProtection="1">
      <alignment horizontal="right" wrapText="1"/>
    </xf>
    <xf numFmtId="0" fontId="62" fillId="6" borderId="0" xfId="0" applyFont="1" applyFill="1" applyAlignment="1">
      <alignment vertical="center"/>
    </xf>
    <xf numFmtId="0" fontId="50" fillId="6" borderId="0" xfId="0" applyFont="1" applyFill="1" applyAlignment="1">
      <alignment vertical="center"/>
    </xf>
    <xf numFmtId="0" fontId="44" fillId="2" borderId="9" xfId="32" applyFont="1" applyFill="1" applyBorder="1" applyAlignment="1" applyProtection="1">
      <alignment wrapText="1"/>
      <protection locked="0"/>
    </xf>
    <xf numFmtId="0" fontId="44" fillId="6" borderId="9" xfId="32" applyFont="1" applyFill="1" applyBorder="1" applyProtection="1">
      <protection locked="0"/>
    </xf>
    <xf numFmtId="0" fontId="44" fillId="2" borderId="9" xfId="32" applyFont="1" applyFill="1" applyBorder="1" applyProtection="1">
      <protection locked="0"/>
    </xf>
    <xf numFmtId="0" fontId="44" fillId="6" borderId="0" xfId="32" applyFont="1" applyFill="1" applyProtection="1">
      <protection locked="0"/>
    </xf>
    <xf numFmtId="0" fontId="19" fillId="2" borderId="0" xfId="0" applyFont="1" applyFill="1" applyAlignment="1" applyProtection="1">
      <alignment horizontal="center"/>
      <protection locked="0"/>
    </xf>
    <xf numFmtId="0" fontId="22" fillId="2" borderId="0" xfId="0" applyFont="1" applyFill="1" applyAlignment="1" applyProtection="1">
      <alignment horizontal="center"/>
      <protection locked="0"/>
    </xf>
    <xf numFmtId="0" fontId="23" fillId="2" borderId="0" xfId="0" applyFont="1" applyFill="1" applyAlignment="1" applyProtection="1">
      <alignment horizontal="center"/>
      <protection locked="0"/>
    </xf>
    <xf numFmtId="0" fontId="0" fillId="2" borderId="0" xfId="0" applyFill="1" applyAlignment="1" applyProtection="1">
      <alignment horizontal="center"/>
      <protection locked="0"/>
    </xf>
    <xf numFmtId="166" fontId="45" fillId="2" borderId="0" xfId="0" applyNumberFormat="1" applyFont="1" applyFill="1" applyAlignment="1" applyProtection="1">
      <alignment horizontal="center"/>
      <protection locked="0"/>
    </xf>
    <xf numFmtId="168" fontId="18" fillId="2" borderId="0" xfId="0" applyNumberFormat="1" applyFont="1" applyFill="1" applyProtection="1">
      <protection locked="0"/>
    </xf>
    <xf numFmtId="0" fontId="46" fillId="6" borderId="0" xfId="0" applyFont="1" applyFill="1" applyAlignment="1" applyProtection="1">
      <alignment horizontal="center"/>
      <protection locked="0"/>
    </xf>
    <xf numFmtId="0" fontId="65" fillId="2" borderId="0" xfId="0" applyFont="1" applyFill="1"/>
    <xf numFmtId="0" fontId="68" fillId="2" borderId="0" xfId="0" applyFont="1" applyFill="1" applyAlignment="1">
      <alignment horizontal="left" wrapText="1"/>
    </xf>
    <xf numFmtId="0" fontId="65" fillId="2" borderId="0" xfId="0" applyFont="1" applyFill="1" applyAlignment="1">
      <alignment wrapText="1"/>
    </xf>
    <xf numFmtId="0" fontId="68" fillId="2" borderId="0" xfId="0" applyFont="1" applyFill="1" applyAlignment="1">
      <alignment horizontal="left"/>
    </xf>
    <xf numFmtId="0" fontId="65" fillId="2" borderId="0" xfId="0" applyFont="1" applyFill="1" applyAlignment="1">
      <alignment horizontal="justify"/>
    </xf>
    <xf numFmtId="0" fontId="65" fillId="2" borderId="0" xfId="0" applyFont="1" applyFill="1" applyAlignment="1">
      <alignment vertical="top" wrapText="1"/>
    </xf>
    <xf numFmtId="0" fontId="5" fillId="6" borderId="0" xfId="0" applyFont="1" applyFill="1"/>
    <xf numFmtId="0" fontId="72" fillId="6" borderId="0" xfId="31" applyFont="1" applyFill="1" applyAlignment="1" applyProtection="1"/>
    <xf numFmtId="0" fontId="70" fillId="2" borderId="0" xfId="0" applyFont="1" applyFill="1" applyAlignment="1">
      <alignment horizontal="left"/>
    </xf>
    <xf numFmtId="0" fontId="63" fillId="2" borderId="0" xfId="0" applyFont="1" applyFill="1"/>
    <xf numFmtId="0" fontId="73" fillId="2" borderId="0" xfId="0" applyFont="1" applyFill="1"/>
    <xf numFmtId="0" fontId="43" fillId="2" borderId="0" xfId="0" applyFont="1" applyFill="1"/>
    <xf numFmtId="0" fontId="33" fillId="2" borderId="0" xfId="0" applyFont="1" applyFill="1" applyAlignment="1">
      <alignment horizontal="left"/>
    </xf>
    <xf numFmtId="166" fontId="41" fillId="5" borderId="6" xfId="2" applyNumberFormat="1" applyFont="1" applyFill="1" applyBorder="1" applyAlignment="1" applyProtection="1">
      <alignment horizontal="right" wrapText="1"/>
    </xf>
    <xf numFmtId="0" fontId="4" fillId="2" borderId="0" xfId="31" applyFill="1" applyAlignment="1" applyProtection="1">
      <alignment horizontal="left" vertical="top" wrapText="1"/>
    </xf>
    <xf numFmtId="0" fontId="18" fillId="2" borderId="0" xfId="0" applyFont="1" applyFill="1" applyAlignment="1" applyProtection="1">
      <alignment horizontal="center" vertical="center"/>
      <protection locked="0"/>
    </xf>
    <xf numFmtId="0" fontId="74" fillId="2" borderId="0" xfId="0" applyFont="1" applyFill="1"/>
    <xf numFmtId="0" fontId="5" fillId="0" borderId="0" xfId="0" applyFont="1"/>
    <xf numFmtId="0" fontId="71" fillId="2" borderId="0" xfId="0" applyFont="1" applyFill="1"/>
    <xf numFmtId="0" fontId="69" fillId="2" borderId="0" xfId="0" applyFont="1" applyFill="1"/>
    <xf numFmtId="0" fontId="75" fillId="2" borderId="0" xfId="0" applyFont="1" applyFill="1" applyAlignment="1">
      <alignment horizontal="left"/>
    </xf>
    <xf numFmtId="0" fontId="75" fillId="2" borderId="0" xfId="0" applyFont="1" applyFill="1"/>
    <xf numFmtId="0" fontId="76" fillId="2" borderId="0" xfId="0" applyFont="1" applyFill="1"/>
    <xf numFmtId="49" fontId="75" fillId="2" borderId="0" xfId="0" applyNumberFormat="1" applyFont="1" applyFill="1"/>
    <xf numFmtId="0" fontId="69" fillId="6" borderId="0" xfId="0" applyFont="1" applyFill="1"/>
    <xf numFmtId="167" fontId="5" fillId="5" borderId="6" xfId="2" applyNumberFormat="1" applyFont="1" applyFill="1" applyBorder="1" applyAlignment="1" applyProtection="1">
      <alignment horizontal="right" wrapText="1"/>
    </xf>
    <xf numFmtId="0" fontId="30" fillId="2" borderId="0" xfId="0" applyFont="1" applyFill="1" applyAlignment="1" applyProtection="1">
      <alignment horizontal="right"/>
      <protection locked="0"/>
    </xf>
    <xf numFmtId="166" fontId="43" fillId="2" borderId="0" xfId="0" applyNumberFormat="1" applyFont="1" applyFill="1" applyProtection="1">
      <protection locked="0"/>
    </xf>
    <xf numFmtId="166" fontId="43" fillId="2" borderId="0" xfId="2" applyNumberFormat="1" applyFont="1" applyFill="1" applyBorder="1" applyProtection="1">
      <protection locked="0"/>
    </xf>
    <xf numFmtId="0" fontId="47" fillId="2" borderId="10" xfId="0" applyFont="1" applyFill="1" applyBorder="1" applyAlignment="1" applyProtection="1">
      <alignment horizontal="center" vertical="center"/>
      <protection locked="0"/>
    </xf>
    <xf numFmtId="166" fontId="44" fillId="6" borderId="10" xfId="2" applyNumberFormat="1" applyFont="1" applyFill="1" applyBorder="1" applyAlignment="1" applyProtection="1">
      <alignment horizontal="right" wrapText="1"/>
    </xf>
    <xf numFmtId="0" fontId="47" fillId="2" borderId="4" xfId="0" applyFont="1" applyFill="1" applyBorder="1" applyAlignment="1" applyProtection="1">
      <alignment horizontal="center" vertical="center"/>
      <protection locked="0"/>
    </xf>
    <xf numFmtId="0" fontId="36" fillId="2" borderId="4" xfId="0" applyFont="1" applyFill="1" applyBorder="1" applyAlignment="1" applyProtection="1">
      <alignment wrapText="1"/>
      <protection locked="0"/>
    </xf>
    <xf numFmtId="166" fontId="44" fillId="6" borderId="4" xfId="2" applyNumberFormat="1" applyFont="1" applyFill="1" applyBorder="1" applyAlignment="1" applyProtection="1">
      <alignment horizontal="right" wrapText="1"/>
    </xf>
    <xf numFmtId="0" fontId="47" fillId="6" borderId="4" xfId="0" applyFont="1" applyFill="1" applyBorder="1" applyAlignment="1" applyProtection="1">
      <alignment horizontal="center" vertical="center"/>
      <protection locked="0"/>
    </xf>
    <xf numFmtId="0" fontId="36" fillId="6" borderId="4" xfId="0" applyFont="1" applyFill="1" applyBorder="1" applyAlignment="1" applyProtection="1">
      <alignment wrapText="1"/>
      <protection locked="0"/>
    </xf>
    <xf numFmtId="0" fontId="91" fillId="2" borderId="0" xfId="0" applyFont="1" applyFill="1" applyProtection="1">
      <protection locked="0"/>
    </xf>
    <xf numFmtId="166" fontId="45" fillId="2" borderId="0" xfId="2" applyNumberFormat="1" applyFont="1" applyFill="1" applyBorder="1" applyAlignment="1" applyProtection="1">
      <alignment horizontal="right" wrapText="1"/>
    </xf>
    <xf numFmtId="0" fontId="44" fillId="6" borderId="10" xfId="32" applyFont="1" applyFill="1" applyBorder="1" applyProtection="1">
      <protection locked="0"/>
    </xf>
    <xf numFmtId="167" fontId="45" fillId="2" borderId="10" xfId="45" applyNumberFormat="1" applyFont="1" applyFill="1" applyBorder="1" applyAlignment="1" applyProtection="1">
      <alignment horizontal="right" wrapText="1"/>
    </xf>
    <xf numFmtId="0" fontId="18" fillId="2" borderId="0" xfId="0" applyFont="1" applyFill="1" applyAlignment="1" applyProtection="1">
      <alignment horizontal="right"/>
      <protection locked="0"/>
    </xf>
    <xf numFmtId="9" fontId="18" fillId="2" borderId="0" xfId="45" applyFont="1" applyFill="1" applyAlignment="1" applyProtection="1">
      <alignment horizontal="center" vertical="center"/>
      <protection locked="0"/>
    </xf>
    <xf numFmtId="167" fontId="44" fillId="2" borderId="0" xfId="45" applyNumberFormat="1" applyFont="1" applyFill="1" applyBorder="1" applyAlignment="1" applyProtection="1">
      <alignment wrapText="1"/>
    </xf>
    <xf numFmtId="0" fontId="44" fillId="0" borderId="13" xfId="36" applyFont="1" applyBorder="1" applyAlignment="1" applyProtection="1">
      <alignment vertical="center"/>
      <protection locked="0"/>
    </xf>
    <xf numFmtId="0" fontId="44" fillId="2" borderId="13" xfId="33" applyFont="1" applyFill="1" applyBorder="1" applyAlignment="1" applyProtection="1">
      <alignment horizontal="left" vertical="center" wrapText="1"/>
      <protection locked="0"/>
    </xf>
    <xf numFmtId="0" fontId="44" fillId="0" borderId="6" xfId="36" applyFont="1" applyBorder="1" applyAlignment="1" applyProtection="1">
      <alignment vertical="center"/>
      <protection locked="0"/>
    </xf>
    <xf numFmtId="0" fontId="44" fillId="2" borderId="6" xfId="33" applyFont="1" applyFill="1" applyBorder="1" applyAlignment="1" applyProtection="1">
      <alignment horizontal="left" vertical="center" wrapText="1"/>
      <protection locked="0"/>
    </xf>
    <xf numFmtId="0" fontId="44" fillId="2" borderId="6" xfId="36" applyFont="1" applyFill="1" applyBorder="1" applyAlignment="1" applyProtection="1">
      <alignment vertical="center"/>
      <protection locked="0"/>
    </xf>
    <xf numFmtId="0" fontId="47" fillId="2" borderId="6" xfId="36" applyFont="1" applyFill="1" applyBorder="1" applyAlignment="1" applyProtection="1">
      <alignment horizontal="left" vertical="center"/>
      <protection locked="0"/>
    </xf>
    <xf numFmtId="0" fontId="47" fillId="2" borderId="0" xfId="36" applyFont="1" applyFill="1" applyAlignment="1" applyProtection="1">
      <alignment horizontal="left" vertical="center" wrapText="1"/>
      <protection locked="0"/>
    </xf>
    <xf numFmtId="166" fontId="45" fillId="6" borderId="10" xfId="2" applyNumberFormat="1" applyFont="1" applyFill="1" applyBorder="1" applyAlignment="1" applyProtection="1">
      <alignment horizontal="right" wrapText="1"/>
    </xf>
    <xf numFmtId="167" fontId="44" fillId="2" borderId="10" xfId="45" applyNumberFormat="1" applyFont="1" applyFill="1" applyBorder="1" applyAlignment="1" applyProtection="1">
      <alignment horizontal="right" wrapText="1"/>
    </xf>
    <xf numFmtId="0" fontId="47" fillId="2" borderId="12" xfId="33" applyFont="1" applyFill="1" applyBorder="1" applyAlignment="1" applyProtection="1">
      <alignment horizontal="left" vertical="center" wrapText="1"/>
      <protection locked="0"/>
    </xf>
    <xf numFmtId="165" fontId="0" fillId="2" borderId="0" xfId="2" applyFont="1" applyFill="1" applyProtection="1">
      <protection locked="0"/>
    </xf>
    <xf numFmtId="166" fontId="0" fillId="2" borderId="0" xfId="2" applyNumberFormat="1" applyFont="1" applyFill="1" applyProtection="1">
      <protection locked="0"/>
    </xf>
    <xf numFmtId="0" fontId="44" fillId="2" borderId="9" xfId="0" applyFont="1" applyFill="1" applyBorder="1" applyAlignment="1" applyProtection="1">
      <alignment horizontal="left" wrapText="1"/>
      <protection locked="0"/>
    </xf>
    <xf numFmtId="167" fontId="41" fillId="5" borderId="14" xfId="2" applyNumberFormat="1" applyFont="1" applyFill="1" applyBorder="1" applyAlignment="1" applyProtection="1">
      <alignment horizontal="right" wrapText="1"/>
    </xf>
    <xf numFmtId="0" fontId="44" fillId="6" borderId="0" xfId="0" applyFont="1" applyFill="1" applyAlignment="1" applyProtection="1">
      <alignment wrapText="1"/>
      <protection locked="0"/>
    </xf>
    <xf numFmtId="167" fontId="44" fillId="2" borderId="4" xfId="45" applyNumberFormat="1" applyFont="1" applyFill="1" applyBorder="1" applyAlignment="1" applyProtection="1">
      <alignment horizontal="right" wrapText="1"/>
    </xf>
    <xf numFmtId="165" fontId="45" fillId="2" borderId="0" xfId="2" applyFont="1" applyFill="1" applyBorder="1" applyAlignment="1" applyProtection="1">
      <alignment horizontal="center"/>
      <protection locked="0"/>
    </xf>
    <xf numFmtId="0" fontId="26" fillId="2" borderId="0" xfId="0" applyFont="1" applyFill="1" applyAlignment="1" applyProtection="1">
      <alignment horizontal="center"/>
      <protection locked="0"/>
    </xf>
    <xf numFmtId="165" fontId="45" fillId="2" borderId="0" xfId="2" applyFont="1" applyFill="1" applyBorder="1" applyProtection="1">
      <protection locked="0"/>
    </xf>
    <xf numFmtId="165" fontId="77" fillId="6" borderId="0" xfId="2" applyFont="1" applyFill="1" applyProtection="1">
      <protection locked="0"/>
    </xf>
    <xf numFmtId="166" fontId="41" fillId="2" borderId="9" xfId="2" applyNumberFormat="1" applyFont="1" applyFill="1" applyBorder="1" applyAlignment="1" applyProtection="1">
      <alignment horizontal="right" wrapText="1"/>
    </xf>
    <xf numFmtId="166" fontId="12" fillId="2" borderId="0" xfId="2" applyNumberFormat="1" applyFont="1" applyFill="1" applyBorder="1" applyAlignment="1" applyProtection="1">
      <protection locked="0"/>
    </xf>
    <xf numFmtId="0" fontId="52" fillId="6" borderId="0" xfId="0" applyFont="1" applyFill="1" applyAlignment="1">
      <alignment horizontal="left" vertical="top" wrapText="1"/>
    </xf>
    <xf numFmtId="166" fontId="5" fillId="5" borderId="29" xfId="2" applyNumberFormat="1" applyFont="1" applyFill="1" applyBorder="1" applyAlignment="1" applyProtection="1">
      <alignment horizontal="right" wrapText="1"/>
    </xf>
    <xf numFmtId="166" fontId="33" fillId="5" borderId="30" xfId="2" quotePrefix="1" applyNumberFormat="1" applyFont="1" applyFill="1" applyBorder="1" applyAlignment="1" applyProtection="1">
      <alignment horizontal="right" wrapText="1"/>
    </xf>
    <xf numFmtId="166" fontId="5" fillId="5" borderId="30" xfId="2" applyNumberFormat="1" applyFont="1" applyFill="1" applyBorder="1" applyAlignment="1" applyProtection="1">
      <alignment horizontal="right" wrapText="1"/>
    </xf>
    <xf numFmtId="167" fontId="41" fillId="5" borderId="15" xfId="2" applyNumberFormat="1" applyFont="1" applyFill="1" applyBorder="1" applyAlignment="1" applyProtection="1">
      <alignment horizontal="right" wrapText="1"/>
    </xf>
    <xf numFmtId="167" fontId="5" fillId="5" borderId="12" xfId="45" applyNumberFormat="1" applyFont="1" applyFill="1" applyBorder="1" applyAlignment="1" applyProtection="1">
      <alignment horizontal="right" wrapText="1"/>
    </xf>
    <xf numFmtId="167" fontId="5" fillId="5" borderId="13" xfId="45" applyNumberFormat="1" applyFont="1" applyFill="1" applyBorder="1" applyAlignment="1" applyProtection="1">
      <alignment horizontal="right" wrapText="1"/>
    </xf>
    <xf numFmtId="167" fontId="44" fillId="2" borderId="11" xfId="45" applyNumberFormat="1" applyFont="1" applyFill="1" applyBorder="1" applyAlignment="1" applyProtection="1">
      <alignment horizontal="right" wrapText="1"/>
    </xf>
    <xf numFmtId="165" fontId="23" fillId="2" borderId="0" xfId="2" applyFont="1" applyFill="1" applyBorder="1" applyProtection="1">
      <protection locked="0"/>
    </xf>
    <xf numFmtId="0" fontId="92" fillId="2" borderId="0" xfId="0" applyFont="1" applyFill="1" applyProtection="1">
      <protection locked="0"/>
    </xf>
    <xf numFmtId="0" fontId="81" fillId="0" borderId="0" xfId="41" applyFont="1" applyProtection="1">
      <protection locked="0"/>
    </xf>
    <xf numFmtId="0" fontId="82" fillId="2" borderId="0" xfId="41" applyFont="1" applyFill="1" applyProtection="1">
      <protection locked="0"/>
    </xf>
    <xf numFmtId="0" fontId="82" fillId="2" borderId="0" xfId="33" applyFont="1" applyFill="1" applyProtection="1">
      <protection locked="0"/>
    </xf>
    <xf numFmtId="0" fontId="83" fillId="2" borderId="0" xfId="33" applyFont="1" applyFill="1" applyProtection="1">
      <protection locked="0"/>
    </xf>
    <xf numFmtId="0" fontId="82" fillId="2" borderId="0" xfId="41" applyFont="1" applyFill="1" applyAlignment="1" applyProtection="1">
      <alignment horizontal="left" vertical="top"/>
      <protection locked="0"/>
    </xf>
    <xf numFmtId="0" fontId="85" fillId="2" borderId="0" xfId="41" applyFont="1" applyFill="1" applyAlignment="1" applyProtection="1">
      <alignment horizontal="left" vertical="center"/>
      <protection locked="0" hidden="1"/>
    </xf>
    <xf numFmtId="0" fontId="85" fillId="2" borderId="0" xfId="41" applyFont="1" applyFill="1" applyAlignment="1" applyProtection="1">
      <alignment horizontal="center" vertical="center"/>
      <protection locked="0"/>
    </xf>
    <xf numFmtId="0" fontId="85" fillId="2" borderId="0" xfId="41" applyFont="1" applyFill="1" applyAlignment="1" applyProtection="1">
      <alignment horizontal="left" vertical="center" wrapText="1"/>
      <protection locked="0"/>
    </xf>
    <xf numFmtId="0" fontId="84" fillId="2" borderId="16" xfId="33" applyFont="1" applyFill="1" applyBorder="1" applyAlignment="1" applyProtection="1">
      <alignment wrapText="1"/>
      <protection locked="0"/>
    </xf>
    <xf numFmtId="0" fontId="72" fillId="6" borderId="0" xfId="31" quotePrefix="1" applyFont="1" applyFill="1" applyAlignment="1" applyProtection="1"/>
    <xf numFmtId="0" fontId="4" fillId="6" borderId="0" xfId="31" applyFill="1" applyAlignment="1" applyProtection="1"/>
    <xf numFmtId="166" fontId="41" fillId="2" borderId="0" xfId="2" applyNumberFormat="1" applyFont="1" applyFill="1" applyBorder="1" applyAlignment="1" applyProtection="1">
      <alignment horizontal="right" wrapText="1"/>
    </xf>
    <xf numFmtId="0" fontId="20" fillId="9" borderId="0" xfId="0" applyFont="1" applyFill="1" applyAlignment="1" applyProtection="1">
      <alignment horizontal="center"/>
      <protection locked="0"/>
    </xf>
    <xf numFmtId="0" fontId="22" fillId="9" borderId="17" xfId="0" applyFont="1" applyFill="1" applyBorder="1" applyProtection="1">
      <protection locked="0"/>
    </xf>
    <xf numFmtId="0" fontId="23" fillId="9" borderId="18" xfId="0" applyFont="1" applyFill="1" applyBorder="1" applyProtection="1">
      <protection locked="0"/>
    </xf>
    <xf numFmtId="0" fontId="38" fillId="9" borderId="0" xfId="0" applyFont="1" applyFill="1" applyAlignment="1" applyProtection="1">
      <alignment horizontal="left"/>
      <protection locked="0"/>
    </xf>
    <xf numFmtId="0" fontId="39" fillId="9" borderId="0" xfId="0" applyFont="1" applyFill="1" applyAlignment="1" applyProtection="1">
      <alignment horizontal="left"/>
      <protection locked="0"/>
    </xf>
    <xf numFmtId="0" fontId="22" fillId="9" borderId="0" xfId="0" applyFont="1" applyFill="1" applyAlignment="1" applyProtection="1">
      <alignment horizontal="center"/>
      <protection locked="0"/>
    </xf>
    <xf numFmtId="0" fontId="38" fillId="9" borderId="19" xfId="0" applyFont="1" applyFill="1" applyBorder="1" applyAlignment="1" applyProtection="1">
      <alignment horizontal="center"/>
      <protection locked="0"/>
    </xf>
    <xf numFmtId="0" fontId="22" fillId="9" borderId="0" xfId="0" applyFont="1" applyFill="1" applyProtection="1">
      <protection locked="0"/>
    </xf>
    <xf numFmtId="0" fontId="23" fillId="9" borderId="0" xfId="0" applyFont="1" applyFill="1" applyProtection="1">
      <protection locked="0"/>
    </xf>
    <xf numFmtId="0" fontId="39" fillId="9" borderId="19" xfId="0" applyFont="1" applyFill="1" applyBorder="1" applyAlignment="1" applyProtection="1">
      <alignment horizontal="center"/>
      <protection locked="0"/>
    </xf>
    <xf numFmtId="0" fontId="22" fillId="9" borderId="19" xfId="0" applyFont="1" applyFill="1" applyBorder="1" applyAlignment="1" applyProtection="1">
      <alignment horizontal="center"/>
      <protection locked="0"/>
    </xf>
    <xf numFmtId="0" fontId="38" fillId="9" borderId="3" xfId="0" applyFont="1" applyFill="1" applyBorder="1" applyProtection="1">
      <protection locked="0"/>
    </xf>
    <xf numFmtId="166" fontId="43" fillId="9" borderId="31" xfId="0" applyNumberFormat="1" applyFont="1" applyFill="1" applyBorder="1" applyAlignment="1">
      <alignment horizontal="right" wrapText="1"/>
    </xf>
    <xf numFmtId="167" fontId="45" fillId="9" borderId="31" xfId="2" applyNumberFormat="1" applyFont="1" applyFill="1" applyBorder="1" applyAlignment="1" applyProtection="1">
      <alignment horizontal="right" wrapText="1"/>
    </xf>
    <xf numFmtId="165" fontId="38" fillId="9" borderId="31" xfId="2" applyFont="1" applyFill="1" applyBorder="1" applyAlignment="1" applyProtection="1">
      <alignment horizontal="right" wrapText="1"/>
    </xf>
    <xf numFmtId="165" fontId="38" fillId="9" borderId="3" xfId="2" applyFont="1" applyFill="1" applyBorder="1" applyAlignment="1" applyProtection="1">
      <alignment horizontal="right" wrapText="1"/>
    </xf>
    <xf numFmtId="0" fontId="27" fillId="9" borderId="20" xfId="0" applyFont="1" applyFill="1" applyBorder="1" applyAlignment="1" applyProtection="1">
      <alignment horizontal="center"/>
      <protection locked="0"/>
    </xf>
    <xf numFmtId="0" fontId="38" fillId="9" borderId="19" xfId="0" applyFont="1" applyFill="1" applyBorder="1" applyAlignment="1" applyProtection="1">
      <alignment horizontal="left"/>
      <protection locked="0"/>
    </xf>
    <xf numFmtId="0" fontId="22" fillId="9" borderId="18" xfId="0" applyFont="1" applyFill="1" applyBorder="1" applyProtection="1">
      <protection locked="0"/>
    </xf>
    <xf numFmtId="0" fontId="20" fillId="9" borderId="19" xfId="0" applyFont="1" applyFill="1" applyBorder="1" applyAlignment="1" applyProtection="1">
      <alignment horizontal="center"/>
      <protection locked="0"/>
    </xf>
    <xf numFmtId="0" fontId="42" fillId="9" borderId="20" xfId="0" applyFont="1" applyFill="1" applyBorder="1" applyAlignment="1" applyProtection="1">
      <alignment horizontal="center"/>
      <protection locked="0"/>
    </xf>
    <xf numFmtId="0" fontId="28" fillId="9" borderId="20" xfId="0" applyFont="1" applyFill="1" applyBorder="1" applyAlignment="1" applyProtection="1">
      <alignment horizontal="center"/>
      <protection locked="0"/>
    </xf>
    <xf numFmtId="0" fontId="47" fillId="9" borderId="21" xfId="33" applyFont="1" applyFill="1" applyBorder="1" applyAlignment="1" applyProtection="1">
      <alignment horizontal="left" vertical="center" wrapText="1"/>
      <protection locked="0"/>
    </xf>
    <xf numFmtId="0" fontId="47" fillId="9" borderId="21" xfId="36" applyFont="1" applyFill="1" applyBorder="1" applyAlignment="1" applyProtection="1">
      <alignment horizontal="left" vertical="center"/>
      <protection locked="0"/>
    </xf>
    <xf numFmtId="166" fontId="33" fillId="10" borderId="32" xfId="2" applyNumberFormat="1" applyFont="1" applyFill="1" applyBorder="1" applyAlignment="1" applyProtection="1">
      <alignment horizontal="right" wrapText="1"/>
    </xf>
    <xf numFmtId="165" fontId="33" fillId="10" borderId="32" xfId="2" applyFont="1" applyFill="1" applyBorder="1" applyAlignment="1" applyProtection="1">
      <alignment horizontal="right" wrapText="1"/>
    </xf>
    <xf numFmtId="167" fontId="33" fillId="10" borderId="32" xfId="45" applyNumberFormat="1" applyFont="1" applyFill="1" applyBorder="1" applyAlignment="1" applyProtection="1">
      <alignment horizontal="right" wrapText="1"/>
    </xf>
    <xf numFmtId="0" fontId="47" fillId="9" borderId="6" xfId="36" applyFont="1" applyFill="1" applyBorder="1" applyAlignment="1" applyProtection="1">
      <alignment horizontal="left" vertical="center"/>
      <protection locked="0"/>
    </xf>
    <xf numFmtId="0" fontId="47" fillId="9" borderId="6" xfId="33" applyFont="1" applyFill="1" applyBorder="1" applyAlignment="1" applyProtection="1">
      <alignment horizontal="left" vertical="center" wrapText="1"/>
      <protection locked="0"/>
    </xf>
    <xf numFmtId="166" fontId="33" fillId="10" borderId="29" xfId="2" applyNumberFormat="1" applyFont="1" applyFill="1" applyBorder="1" applyAlignment="1" applyProtection="1">
      <alignment horizontal="right" wrapText="1"/>
    </xf>
    <xf numFmtId="166" fontId="5" fillId="10" borderId="29" xfId="2" applyNumberFormat="1" applyFont="1" applyFill="1" applyBorder="1" applyAlignment="1" applyProtection="1">
      <alignment horizontal="right" wrapText="1"/>
    </xf>
    <xf numFmtId="0" fontId="47" fillId="9" borderId="6" xfId="36" applyFont="1" applyFill="1" applyBorder="1" applyAlignment="1" applyProtection="1">
      <alignment horizontal="left" vertical="center" wrapText="1"/>
      <protection locked="0"/>
    </xf>
    <xf numFmtId="0" fontId="38" fillId="9" borderId="33" xfId="0" applyFont="1" applyFill="1" applyBorder="1" applyAlignment="1" applyProtection="1">
      <alignment horizontal="center"/>
      <protection locked="0"/>
    </xf>
    <xf numFmtId="166" fontId="38" fillId="9" borderId="33" xfId="0" applyNumberFormat="1" applyFont="1" applyFill="1" applyBorder="1" applyAlignment="1" applyProtection="1">
      <alignment horizontal="left" wrapText="1"/>
      <protection locked="0"/>
    </xf>
    <xf numFmtId="166" fontId="38" fillId="9" borderId="34" xfId="0" applyNumberFormat="1" applyFont="1" applyFill="1" applyBorder="1" applyAlignment="1">
      <alignment horizontal="right" wrapText="1"/>
    </xf>
    <xf numFmtId="40" fontId="38" fillId="9" borderId="34" xfId="2" applyNumberFormat="1" applyFont="1" applyFill="1" applyBorder="1" applyAlignment="1" applyProtection="1">
      <alignment horizontal="right" wrapText="1"/>
    </xf>
    <xf numFmtId="165" fontId="38" fillId="9" borderId="34" xfId="2" applyFont="1" applyFill="1" applyBorder="1" applyAlignment="1" applyProtection="1">
      <alignment horizontal="right" wrapText="1"/>
    </xf>
    <xf numFmtId="166" fontId="43" fillId="9" borderId="34" xfId="0" applyNumberFormat="1" applyFont="1" applyFill="1" applyBorder="1" applyAlignment="1">
      <alignment horizontal="right" wrapText="1"/>
    </xf>
    <xf numFmtId="0" fontId="22" fillId="9" borderId="0" xfId="0" applyFont="1" applyFill="1" applyAlignment="1" applyProtection="1">
      <alignment horizontal="right"/>
      <protection locked="0"/>
    </xf>
    <xf numFmtId="165" fontId="20" fillId="9" borderId="19" xfId="2" applyFont="1" applyFill="1" applyBorder="1" applyAlignment="1" applyProtection="1">
      <alignment horizontal="center"/>
      <protection locked="0"/>
    </xf>
    <xf numFmtId="165" fontId="22" fillId="9" borderId="19" xfId="2" applyFont="1" applyFill="1" applyBorder="1" applyAlignment="1" applyProtection="1">
      <alignment horizontal="center"/>
      <protection locked="0"/>
    </xf>
    <xf numFmtId="0" fontId="20" fillId="9" borderId="0" xfId="0" applyFont="1" applyFill="1" applyAlignment="1" applyProtection="1">
      <alignment horizontal="right"/>
      <protection locked="0"/>
    </xf>
    <xf numFmtId="0" fontId="27" fillId="9" borderId="19" xfId="0" applyFont="1" applyFill="1" applyBorder="1" applyAlignment="1" applyProtection="1">
      <alignment horizontal="left"/>
      <protection locked="0"/>
    </xf>
    <xf numFmtId="0" fontId="42" fillId="9" borderId="19" xfId="0" applyFont="1" applyFill="1" applyBorder="1" applyAlignment="1" applyProtection="1">
      <alignment horizontal="left"/>
      <protection locked="0"/>
    </xf>
    <xf numFmtId="0" fontId="47" fillId="9" borderId="35" xfId="0" applyFont="1" applyFill="1" applyBorder="1" applyAlignment="1" applyProtection="1">
      <alignment horizontal="center" vertical="center"/>
      <protection locked="0"/>
    </xf>
    <xf numFmtId="0" fontId="47" fillId="9" borderId="35" xfId="0" applyFont="1" applyFill="1" applyBorder="1" applyAlignment="1" applyProtection="1">
      <alignment horizontal="left" wrapText="1"/>
      <protection locked="0"/>
    </xf>
    <xf numFmtId="166" fontId="47" fillId="9" borderId="35" xfId="2" applyNumberFormat="1" applyFont="1" applyFill="1" applyBorder="1" applyAlignment="1" applyProtection="1">
      <alignment horizontal="center" vertical="center" wrapText="1"/>
    </xf>
    <xf numFmtId="167" fontId="47" fillId="9" borderId="35" xfId="45" applyNumberFormat="1" applyFont="1" applyFill="1" applyBorder="1" applyAlignment="1" applyProtection="1">
      <alignment horizontal="right" vertical="center" wrapText="1"/>
    </xf>
    <xf numFmtId="0" fontId="19" fillId="9" borderId="36" xfId="0" applyFont="1" applyFill="1" applyBorder="1" applyProtection="1">
      <protection locked="0"/>
    </xf>
    <xf numFmtId="166" fontId="38" fillId="9" borderId="36" xfId="0" applyNumberFormat="1" applyFont="1" applyFill="1" applyBorder="1" applyAlignment="1" applyProtection="1">
      <alignment horizontal="left"/>
      <protection locked="0"/>
    </xf>
    <xf numFmtId="166" fontId="38" fillId="9" borderId="36" xfId="2" applyNumberFormat="1" applyFont="1" applyFill="1" applyBorder="1" applyAlignment="1" applyProtection="1">
      <alignment horizontal="right" wrapText="1"/>
    </xf>
    <xf numFmtId="167" fontId="38" fillId="9" borderId="36" xfId="2" applyNumberFormat="1" applyFont="1" applyFill="1" applyBorder="1" applyAlignment="1" applyProtection="1">
      <alignment horizontal="right" wrapText="1"/>
    </xf>
    <xf numFmtId="165" fontId="38" fillId="9" borderId="36" xfId="2" applyFont="1" applyFill="1" applyBorder="1" applyAlignment="1" applyProtection="1">
      <alignment horizontal="right" wrapText="1"/>
    </xf>
    <xf numFmtId="0" fontId="38" fillId="9" borderId="36" xfId="0" applyFont="1" applyFill="1" applyBorder="1" applyProtection="1">
      <protection locked="0"/>
    </xf>
    <xf numFmtId="166" fontId="38" fillId="9" borderId="36" xfId="0" applyNumberFormat="1" applyFont="1" applyFill="1" applyBorder="1" applyProtection="1">
      <protection locked="0"/>
    </xf>
    <xf numFmtId="0" fontId="47" fillId="9" borderId="36" xfId="0" applyFont="1" applyFill="1" applyBorder="1" applyAlignment="1" applyProtection="1">
      <alignment horizontal="center" vertical="center"/>
      <protection locked="0"/>
    </xf>
    <xf numFmtId="0" fontId="44" fillId="9" borderId="36" xfId="0" applyFont="1" applyFill="1" applyBorder="1" applyAlignment="1" applyProtection="1">
      <alignment wrapText="1"/>
      <protection locked="0"/>
    </xf>
    <xf numFmtId="166" fontId="47" fillId="9" borderId="36" xfId="2" applyNumberFormat="1" applyFont="1" applyFill="1" applyBorder="1" applyAlignment="1" applyProtection="1">
      <alignment horizontal="center" vertical="center" wrapText="1"/>
    </xf>
    <xf numFmtId="167" fontId="47" fillId="9" borderId="36" xfId="45" applyNumberFormat="1" applyFont="1" applyFill="1" applyBorder="1" applyAlignment="1" applyProtection="1">
      <alignment horizontal="right" vertical="center" wrapText="1"/>
    </xf>
    <xf numFmtId="0" fontId="47" fillId="9" borderId="37" xfId="0" applyFont="1" applyFill="1" applyBorder="1" applyAlignment="1" applyProtection="1">
      <alignment horizontal="center" vertical="center"/>
      <protection locked="0"/>
    </xf>
    <xf numFmtId="0" fontId="44" fillId="9" borderId="37" xfId="0" applyFont="1" applyFill="1" applyBorder="1" applyAlignment="1" applyProtection="1">
      <alignment wrapText="1"/>
      <protection locked="0"/>
    </xf>
    <xf numFmtId="166" fontId="47" fillId="9" borderId="37" xfId="2" applyNumberFormat="1" applyFont="1" applyFill="1" applyBorder="1" applyAlignment="1" applyProtection="1">
      <alignment horizontal="center" vertical="center" wrapText="1"/>
    </xf>
    <xf numFmtId="167" fontId="47" fillId="9" borderId="37" xfId="45" applyNumberFormat="1" applyFont="1" applyFill="1" applyBorder="1" applyAlignment="1" applyProtection="1">
      <alignment horizontal="right" vertical="center" wrapText="1"/>
    </xf>
    <xf numFmtId="0" fontId="38" fillId="9" borderId="36" xfId="0" applyFont="1" applyFill="1" applyBorder="1" applyAlignment="1" applyProtection="1">
      <alignment horizontal="left"/>
      <protection locked="0"/>
    </xf>
    <xf numFmtId="166" fontId="38" fillId="9" borderId="36" xfId="0" applyNumberFormat="1" applyFont="1" applyFill="1" applyBorder="1" applyAlignment="1">
      <alignment horizontal="right" wrapText="1"/>
    </xf>
    <xf numFmtId="40" fontId="38" fillId="9" borderId="36" xfId="2" applyNumberFormat="1" applyFont="1" applyFill="1" applyBorder="1" applyAlignment="1" applyProtection="1">
      <alignment horizontal="right" wrapText="1"/>
    </xf>
    <xf numFmtId="3" fontId="22" fillId="9" borderId="17" xfId="0" applyNumberFormat="1" applyFont="1" applyFill="1" applyBorder="1" applyProtection="1">
      <protection locked="0"/>
    </xf>
    <xf numFmtId="0" fontId="38" fillId="9" borderId="36" xfId="0" applyFont="1" applyFill="1" applyBorder="1" applyAlignment="1" applyProtection="1">
      <alignment horizontal="left" wrapText="1"/>
      <protection locked="0"/>
    </xf>
    <xf numFmtId="168" fontId="38" fillId="9" borderId="38" xfId="2" applyNumberFormat="1" applyFont="1" applyFill="1" applyBorder="1" applyAlignment="1" applyProtection="1">
      <alignment horizontal="right" wrapText="1"/>
    </xf>
    <xf numFmtId="0" fontId="39" fillId="9" borderId="19" xfId="0" applyFont="1" applyFill="1" applyBorder="1" applyAlignment="1" applyProtection="1">
      <alignment horizontal="left"/>
      <protection locked="0"/>
    </xf>
    <xf numFmtId="166" fontId="43" fillId="9" borderId="36" xfId="2" applyNumberFormat="1" applyFont="1" applyFill="1" applyBorder="1" applyAlignment="1" applyProtection="1">
      <alignment horizontal="right" wrapText="1"/>
    </xf>
    <xf numFmtId="167" fontId="43" fillId="9" borderId="36" xfId="45" applyNumberFormat="1" applyFont="1" applyFill="1" applyBorder="1" applyAlignment="1" applyProtection="1">
      <alignment horizontal="right" wrapText="1"/>
    </xf>
    <xf numFmtId="167" fontId="38" fillId="9" borderId="36" xfId="45" applyNumberFormat="1" applyFont="1" applyFill="1" applyBorder="1" applyAlignment="1" applyProtection="1">
      <alignment horizontal="right" wrapText="1"/>
    </xf>
    <xf numFmtId="0" fontId="20" fillId="9" borderId="39" xfId="0" applyFont="1" applyFill="1" applyBorder="1" applyAlignment="1" applyProtection="1">
      <alignment horizontal="center"/>
      <protection locked="0"/>
    </xf>
    <xf numFmtId="0" fontId="20" fillId="9" borderId="19" xfId="0" applyFont="1" applyFill="1" applyBorder="1" applyAlignment="1" applyProtection="1">
      <alignment horizontal="center" wrapText="1"/>
      <protection locked="0"/>
    </xf>
    <xf numFmtId="0" fontId="20" fillId="9" borderId="17" xfId="0" applyFont="1" applyFill="1" applyBorder="1" applyProtection="1">
      <protection locked="0"/>
    </xf>
    <xf numFmtId="0" fontId="20" fillId="9" borderId="18" xfId="0" applyFont="1" applyFill="1" applyBorder="1" applyProtection="1">
      <protection locked="0"/>
    </xf>
    <xf numFmtId="0" fontId="22" fillId="9" borderId="39" xfId="0" applyFont="1" applyFill="1" applyBorder="1" applyAlignment="1" applyProtection="1">
      <alignment horizontal="center"/>
      <protection locked="0"/>
    </xf>
    <xf numFmtId="0" fontId="22" fillId="9" borderId="19" xfId="0" applyFont="1" applyFill="1" applyBorder="1" applyAlignment="1" applyProtection="1">
      <alignment horizontal="center" wrapText="1"/>
      <protection locked="0"/>
    </xf>
    <xf numFmtId="0" fontId="27" fillId="9" borderId="40" xfId="0" applyFont="1" applyFill="1" applyBorder="1" applyProtection="1">
      <protection locked="0"/>
    </xf>
    <xf numFmtId="0" fontId="22" fillId="9" borderId="39" xfId="0" applyFont="1" applyFill="1" applyBorder="1" applyProtection="1">
      <protection locked="0"/>
    </xf>
    <xf numFmtId="0" fontId="20" fillId="9" borderId="19" xfId="0" applyFont="1" applyFill="1" applyBorder="1" applyAlignment="1" applyProtection="1">
      <alignment horizontal="left"/>
      <protection locked="0"/>
    </xf>
    <xf numFmtId="0" fontId="20" fillId="9" borderId="17" xfId="0" applyFont="1" applyFill="1" applyBorder="1" applyAlignment="1" applyProtection="1">
      <alignment horizontal="right"/>
      <protection locked="0"/>
    </xf>
    <xf numFmtId="0" fontId="22" fillId="9" borderId="19" xfId="0" applyFont="1" applyFill="1" applyBorder="1" applyAlignment="1" applyProtection="1">
      <alignment horizontal="left"/>
      <protection locked="0"/>
    </xf>
    <xf numFmtId="0" fontId="22" fillId="9" borderId="17" xfId="0" applyFont="1" applyFill="1" applyBorder="1" applyAlignment="1" applyProtection="1">
      <alignment horizontal="right"/>
      <protection locked="0"/>
    </xf>
    <xf numFmtId="166" fontId="38" fillId="9" borderId="41" xfId="2" applyNumberFormat="1" applyFont="1" applyFill="1" applyBorder="1" applyAlignment="1" applyProtection="1">
      <alignment horizontal="right" wrapText="1"/>
    </xf>
    <xf numFmtId="40" fontId="38" fillId="9" borderId="41" xfId="2" applyNumberFormat="1" applyFont="1" applyFill="1" applyBorder="1" applyAlignment="1" applyProtection="1">
      <alignment horizontal="right" wrapText="1"/>
    </xf>
    <xf numFmtId="165" fontId="38" fillId="9" borderId="41" xfId="2" applyFont="1" applyFill="1" applyBorder="1" applyAlignment="1" applyProtection="1">
      <alignment horizontal="right" wrapText="1"/>
    </xf>
    <xf numFmtId="0" fontId="38" fillId="9" borderId="36" xfId="0" applyFont="1" applyFill="1" applyBorder="1" applyAlignment="1">
      <alignment horizontal="left"/>
    </xf>
    <xf numFmtId="166" fontId="38" fillId="9" borderId="41" xfId="2" applyNumberFormat="1" applyFont="1" applyFill="1" applyBorder="1" applyAlignment="1">
      <alignment wrapText="1"/>
    </xf>
    <xf numFmtId="167" fontId="38" fillId="9" borderId="41" xfId="45" applyNumberFormat="1" applyFont="1" applyFill="1" applyBorder="1" applyAlignment="1" applyProtection="1">
      <alignment horizontal="right" wrapText="1"/>
    </xf>
    <xf numFmtId="0" fontId="39" fillId="9" borderId="19" xfId="0" applyFont="1" applyFill="1" applyBorder="1" applyAlignment="1" applyProtection="1">
      <alignment horizontal="left" vertical="top"/>
      <protection locked="0"/>
    </xf>
    <xf numFmtId="167" fontId="38" fillId="9" borderId="42" xfId="45" applyNumberFormat="1" applyFont="1" applyFill="1" applyBorder="1" applyAlignment="1" applyProtection="1">
      <alignment horizontal="right" wrapText="1"/>
    </xf>
    <xf numFmtId="0" fontId="22" fillId="9" borderId="43" xfId="0" applyFont="1" applyFill="1" applyBorder="1" applyProtection="1">
      <protection locked="0"/>
    </xf>
    <xf numFmtId="0" fontId="22" fillId="9" borderId="44" xfId="0" applyFont="1" applyFill="1" applyBorder="1" applyAlignment="1" applyProtection="1">
      <alignment horizontal="right"/>
      <protection locked="0"/>
    </xf>
    <xf numFmtId="166" fontId="38" fillId="9" borderId="31" xfId="2" applyNumberFormat="1" applyFont="1" applyFill="1" applyBorder="1" applyAlignment="1" applyProtection="1">
      <alignment horizontal="right" wrapText="1"/>
    </xf>
    <xf numFmtId="167" fontId="41" fillId="10" borderId="0" xfId="2" applyNumberFormat="1" applyFont="1" applyFill="1" applyBorder="1" applyAlignment="1" applyProtection="1">
      <alignment horizontal="right" wrapText="1"/>
    </xf>
    <xf numFmtId="167" fontId="38" fillId="9" borderId="3" xfId="45" applyNumberFormat="1" applyFont="1" applyFill="1" applyBorder="1" applyAlignment="1" applyProtection="1">
      <alignment horizontal="right" wrapText="1"/>
    </xf>
    <xf numFmtId="0" fontId="94" fillId="2" borderId="0" xfId="0" applyFont="1" applyFill="1"/>
    <xf numFmtId="0" fontId="95" fillId="2" borderId="0" xfId="0" applyFont="1" applyFill="1"/>
    <xf numFmtId="0" fontId="39" fillId="9" borderId="17" xfId="0" applyFont="1" applyFill="1" applyBorder="1" applyAlignment="1">
      <alignment horizontal="left" vertical="center"/>
    </xf>
    <xf numFmtId="0" fontId="38" fillId="9" borderId="45" xfId="0" applyFont="1" applyFill="1" applyBorder="1" applyAlignment="1">
      <alignment horizontal="left" vertical="center"/>
    </xf>
    <xf numFmtId="0" fontId="38" fillId="9" borderId="46" xfId="0" applyFont="1" applyFill="1" applyBorder="1" applyAlignment="1">
      <alignment vertical="center" wrapText="1"/>
    </xf>
    <xf numFmtId="0" fontId="47" fillId="9" borderId="47" xfId="0" applyFont="1" applyFill="1" applyBorder="1" applyAlignment="1">
      <alignment horizontal="right" vertical="center" wrapText="1"/>
    </xf>
    <xf numFmtId="0" fontId="53" fillId="9" borderId="47" xfId="0" applyFont="1" applyFill="1" applyBorder="1" applyAlignment="1">
      <alignment horizontal="center" vertical="center" wrapText="1"/>
    </xf>
    <xf numFmtId="0" fontId="20" fillId="9" borderId="48" xfId="0" applyFont="1" applyFill="1" applyBorder="1" applyAlignment="1">
      <alignment horizontal="center" vertical="top" wrapText="1"/>
    </xf>
    <xf numFmtId="0" fontId="38" fillId="9" borderId="49" xfId="0" applyFont="1" applyFill="1" applyBorder="1" applyAlignment="1" applyProtection="1">
      <alignment horizontal="left" vertical="top"/>
      <protection locked="0"/>
    </xf>
    <xf numFmtId="0" fontId="38" fillId="9" borderId="50" xfId="0" applyFont="1" applyFill="1" applyBorder="1" applyAlignment="1" applyProtection="1">
      <alignment horizontal="left" vertical="top" wrapText="1"/>
      <protection locked="0"/>
    </xf>
    <xf numFmtId="0" fontId="47" fillId="9" borderId="51" xfId="0" applyFont="1" applyFill="1" applyBorder="1" applyAlignment="1" applyProtection="1">
      <alignment horizontal="center" wrapText="1"/>
      <protection locked="0"/>
    </xf>
    <xf numFmtId="0" fontId="53" fillId="9" borderId="51" xfId="0" applyFont="1" applyFill="1" applyBorder="1" applyAlignment="1" applyProtection="1">
      <alignment horizontal="center" vertical="center" wrapText="1"/>
      <protection locked="0"/>
    </xf>
    <xf numFmtId="0" fontId="47" fillId="9" borderId="51" xfId="0" applyFont="1" applyFill="1" applyBorder="1" applyAlignment="1" applyProtection="1">
      <alignment horizontal="center" vertical="center" wrapText="1"/>
      <protection locked="0"/>
    </xf>
    <xf numFmtId="0" fontId="26" fillId="9" borderId="0" xfId="0" applyFont="1" applyFill="1" applyAlignment="1" applyProtection="1">
      <alignment horizontal="right"/>
      <protection locked="0"/>
    </xf>
    <xf numFmtId="0" fontId="26" fillId="9" borderId="19" xfId="0" applyFont="1" applyFill="1" applyBorder="1" applyAlignment="1" applyProtection="1">
      <alignment horizontal="right"/>
      <protection locked="0"/>
    </xf>
    <xf numFmtId="0" fontId="22" fillId="9" borderId="19" xfId="0" applyFont="1" applyFill="1" applyBorder="1" applyAlignment="1" applyProtection="1">
      <alignment horizontal="right"/>
      <protection locked="0"/>
    </xf>
    <xf numFmtId="167" fontId="93" fillId="5" borderId="6" xfId="45" applyNumberFormat="1" applyFont="1" applyFill="1" applyBorder="1" applyAlignment="1" applyProtection="1">
      <alignment horizontal="right" wrapText="1"/>
    </xf>
    <xf numFmtId="166" fontId="45" fillId="2" borderId="4" xfId="2" applyNumberFormat="1" applyFont="1" applyFill="1" applyBorder="1" applyAlignment="1" applyProtection="1">
      <alignment horizontal="right" wrapText="1"/>
    </xf>
    <xf numFmtId="0" fontId="30" fillId="2" borderId="23" xfId="0" applyFont="1" applyFill="1" applyBorder="1" applyAlignment="1" applyProtection="1">
      <alignment vertical="center" wrapText="1"/>
      <protection locked="0"/>
    </xf>
    <xf numFmtId="0" fontId="5" fillId="2" borderId="6" xfId="33" applyFont="1" applyFill="1" applyBorder="1" applyAlignment="1" applyProtection="1">
      <alignment horizontal="left" vertical="center" wrapText="1"/>
      <protection locked="0"/>
    </xf>
    <xf numFmtId="170" fontId="45" fillId="2" borderId="9" xfId="45" applyNumberFormat="1" applyFont="1" applyFill="1" applyBorder="1" applyAlignment="1" applyProtection="1">
      <alignment horizontal="right" wrapText="1"/>
    </xf>
    <xf numFmtId="171" fontId="0" fillId="0" borderId="0" xfId="0" applyNumberFormat="1"/>
    <xf numFmtId="172" fontId="0" fillId="0" borderId="0" xfId="0" applyNumberFormat="1"/>
    <xf numFmtId="171" fontId="37" fillId="0" borderId="0" xfId="0" applyNumberFormat="1" applyFont="1"/>
    <xf numFmtId="0" fontId="2" fillId="0" borderId="0" xfId="0" applyFont="1"/>
    <xf numFmtId="0" fontId="37" fillId="0" borderId="0" xfId="0" applyFont="1"/>
    <xf numFmtId="1" fontId="2" fillId="0" borderId="0" xfId="0" applyNumberFormat="1" applyFont="1"/>
    <xf numFmtId="1" fontId="0" fillId="0" borderId="0" xfId="0" applyNumberFormat="1"/>
    <xf numFmtId="1" fontId="37" fillId="0" borderId="0" xfId="0" applyNumberFormat="1" applyFont="1"/>
    <xf numFmtId="166" fontId="18" fillId="2" borderId="0" xfId="0" applyNumberFormat="1" applyFont="1" applyFill="1" applyProtection="1">
      <protection locked="0"/>
    </xf>
    <xf numFmtId="10" fontId="0" fillId="2" borderId="0" xfId="45" applyNumberFormat="1" applyFont="1" applyFill="1"/>
    <xf numFmtId="165" fontId="45" fillId="2" borderId="4" xfId="2" applyFont="1" applyFill="1" applyBorder="1" applyAlignment="1">
      <alignment horizontal="right" wrapText="1"/>
    </xf>
    <xf numFmtId="165" fontId="38" fillId="9" borderId="41" xfId="2" applyFont="1" applyFill="1" applyBorder="1" applyAlignment="1">
      <alignment horizontal="right" wrapText="1"/>
    </xf>
    <xf numFmtId="0" fontId="0" fillId="8" borderId="0" xfId="0" applyFill="1"/>
    <xf numFmtId="2" fontId="92" fillId="0" borderId="0" xfId="0" applyNumberFormat="1" applyFont="1"/>
    <xf numFmtId="0" fontId="19" fillId="0" borderId="0" xfId="0" applyFont="1" applyProtection="1">
      <protection locked="0"/>
    </xf>
    <xf numFmtId="0" fontId="18" fillId="0" borderId="0" xfId="0" applyFont="1" applyProtection="1">
      <protection locked="0"/>
    </xf>
    <xf numFmtId="0" fontId="30" fillId="0" borderId="0" xfId="0" applyFont="1" applyAlignment="1" applyProtection="1">
      <alignment horizontal="left"/>
      <protection locked="0"/>
    </xf>
    <xf numFmtId="0" fontId="20" fillId="0" borderId="0" xfId="0" applyFont="1" applyAlignment="1" applyProtection="1">
      <alignment horizontal="right"/>
      <protection locked="0"/>
    </xf>
    <xf numFmtId="166" fontId="5" fillId="0" borderId="9" xfId="2" applyNumberFormat="1" applyFont="1" applyFill="1" applyBorder="1" applyAlignment="1" applyProtection="1">
      <alignment wrapText="1"/>
      <protection locked="0"/>
    </xf>
    <xf numFmtId="166" fontId="41" fillId="0" borderId="9" xfId="2" applyNumberFormat="1" applyFont="1" applyFill="1" applyBorder="1" applyAlignment="1" applyProtection="1">
      <alignment horizontal="right" wrapText="1"/>
    </xf>
    <xf numFmtId="166" fontId="5" fillId="0" borderId="0" xfId="2" applyNumberFormat="1" applyFont="1" applyFill="1" applyBorder="1" applyAlignment="1" applyProtection="1">
      <alignment wrapText="1"/>
      <protection locked="0"/>
    </xf>
    <xf numFmtId="166" fontId="41" fillId="0" borderId="0" xfId="2" applyNumberFormat="1" applyFont="1" applyFill="1" applyBorder="1" applyAlignment="1" applyProtection="1">
      <alignment horizontal="right" wrapText="1"/>
    </xf>
    <xf numFmtId="0" fontId="38" fillId="0" borderId="0" xfId="0" applyFont="1" applyAlignment="1" applyProtection="1">
      <alignment horizontal="center"/>
      <protection locked="0"/>
    </xf>
    <xf numFmtId="166" fontId="38" fillId="0" borderId="0" xfId="2" applyNumberFormat="1" applyFont="1" applyFill="1" applyBorder="1" applyAlignment="1" applyProtection="1">
      <alignment horizontal="right"/>
      <protection locked="0"/>
    </xf>
    <xf numFmtId="166" fontId="45" fillId="0" borderId="0" xfId="2" applyNumberFormat="1" applyFont="1" applyFill="1" applyBorder="1" applyAlignment="1" applyProtection="1">
      <alignment horizontal="right" wrapText="1"/>
    </xf>
    <xf numFmtId="0" fontId="92" fillId="0" borderId="0" xfId="0" applyFont="1"/>
    <xf numFmtId="171" fontId="92" fillId="0" borderId="0" xfId="0" applyNumberFormat="1" applyFont="1"/>
    <xf numFmtId="166" fontId="92" fillId="0" borderId="0" xfId="2" applyNumberFormat="1" applyFont="1"/>
    <xf numFmtId="166" fontId="99" fillId="0" borderId="0" xfId="2" applyNumberFormat="1" applyFont="1"/>
    <xf numFmtId="166" fontId="0" fillId="2" borderId="0" xfId="0" applyNumberFormat="1" applyFill="1" applyProtection="1">
      <protection locked="0"/>
    </xf>
    <xf numFmtId="171" fontId="0" fillId="8" borderId="0" xfId="0" applyNumberFormat="1" applyFill="1"/>
    <xf numFmtId="172" fontId="0" fillId="8" borderId="0" xfId="0" applyNumberFormat="1" applyFill="1"/>
    <xf numFmtId="0" fontId="20" fillId="9" borderId="17" xfId="0" applyFont="1" applyFill="1" applyBorder="1" applyAlignment="1" applyProtection="1">
      <alignment horizontal="center"/>
      <protection locked="0"/>
    </xf>
    <xf numFmtId="43" fontId="0" fillId="2" borderId="0" xfId="0" applyNumberFormat="1" applyFill="1" applyProtection="1">
      <protection locked="0"/>
    </xf>
    <xf numFmtId="0" fontId="80" fillId="6" borderId="0" xfId="41" applyFont="1" applyFill="1" applyAlignment="1" applyProtection="1">
      <alignment horizontal="center" vertical="center" wrapText="1"/>
      <protection locked="0"/>
    </xf>
    <xf numFmtId="0" fontId="57" fillId="6" borderId="0" xfId="33" applyFont="1" applyFill="1" applyAlignment="1" applyProtection="1">
      <alignment horizontal="center"/>
      <protection locked="0"/>
    </xf>
    <xf numFmtId="0" fontId="100" fillId="6" borderId="0" xfId="33" applyFont="1" applyFill="1"/>
    <xf numFmtId="166" fontId="100" fillId="6" borderId="0" xfId="2" applyNumberFormat="1" applyFont="1" applyFill="1" applyBorder="1"/>
    <xf numFmtId="0" fontId="100" fillId="6" borderId="0" xfId="42" applyFont="1" applyFill="1"/>
    <xf numFmtId="0" fontId="63" fillId="6" borderId="0" xfId="42" applyFont="1" applyFill="1" applyAlignment="1">
      <alignment horizontal="left"/>
    </xf>
    <xf numFmtId="0" fontId="63" fillId="6" borderId="0" xfId="42" applyFont="1" applyFill="1" applyAlignment="1">
      <alignment horizontal="center"/>
    </xf>
    <xf numFmtId="0" fontId="63" fillId="6" borderId="0" xfId="42" applyFont="1" applyFill="1"/>
    <xf numFmtId="0" fontId="100" fillId="6" borderId="0" xfId="42" applyFont="1" applyFill="1" applyAlignment="1">
      <alignment horizontal="left" vertical="center" wrapText="1"/>
    </xf>
    <xf numFmtId="0" fontId="4" fillId="2" borderId="0" xfId="31" applyFill="1" applyAlignment="1" applyProtection="1">
      <alignment horizontal="left"/>
    </xf>
    <xf numFmtId="0" fontId="4" fillId="0" borderId="0" xfId="31" applyAlignment="1" applyProtection="1"/>
    <xf numFmtId="165" fontId="91" fillId="2" borderId="0" xfId="2" applyFont="1" applyFill="1" applyProtection="1">
      <protection locked="0"/>
    </xf>
    <xf numFmtId="43" fontId="92" fillId="2" borderId="0" xfId="0" applyNumberFormat="1" applyFont="1" applyFill="1" applyProtection="1">
      <protection locked="0"/>
    </xf>
    <xf numFmtId="165" fontId="101" fillId="2" borderId="0" xfId="2" applyFont="1" applyFill="1" applyBorder="1" applyAlignment="1" applyProtection="1">
      <protection locked="0"/>
    </xf>
    <xf numFmtId="0" fontId="101" fillId="2" borderId="0" xfId="41" applyFont="1" applyFill="1" applyProtection="1">
      <protection locked="0"/>
    </xf>
    <xf numFmtId="166" fontId="91" fillId="2" borderId="0" xfId="0" applyNumberFormat="1" applyFont="1" applyFill="1" applyProtection="1">
      <protection locked="0"/>
    </xf>
    <xf numFmtId="43" fontId="18" fillId="2" borderId="0" xfId="0" applyNumberFormat="1" applyFont="1" applyFill="1" applyProtection="1">
      <protection locked="0"/>
    </xf>
    <xf numFmtId="43" fontId="91" fillId="2" borderId="0" xfId="0" applyNumberFormat="1" applyFont="1" applyFill="1" applyProtection="1">
      <protection locked="0"/>
    </xf>
    <xf numFmtId="166" fontId="0" fillId="2" borderId="0" xfId="0" applyNumberFormat="1" applyFill="1"/>
    <xf numFmtId="165" fontId="2" fillId="2" borderId="0" xfId="2" applyFont="1" applyFill="1" applyProtection="1">
      <protection locked="0"/>
    </xf>
    <xf numFmtId="166" fontId="0" fillId="2" borderId="0" xfId="2" applyNumberFormat="1" applyFont="1" applyFill="1"/>
    <xf numFmtId="166" fontId="0" fillId="0" borderId="0" xfId="2" applyNumberFormat="1" applyFont="1"/>
    <xf numFmtId="166" fontId="2" fillId="2" borderId="0" xfId="0" applyNumberFormat="1" applyFont="1" applyFill="1" applyProtection="1">
      <protection locked="0"/>
    </xf>
    <xf numFmtId="0" fontId="102" fillId="2" borderId="0" xfId="0" applyFont="1" applyFill="1" applyProtection="1">
      <protection locked="0"/>
    </xf>
    <xf numFmtId="0" fontId="78" fillId="2" borderId="0" xfId="41" applyFont="1" applyFill="1" applyAlignment="1" applyProtection="1">
      <alignment horizontal="right"/>
      <protection locked="0"/>
    </xf>
    <xf numFmtId="0" fontId="104" fillId="2" borderId="0" xfId="33" applyFont="1" applyFill="1" applyProtection="1">
      <protection locked="0"/>
    </xf>
    <xf numFmtId="0" fontId="105" fillId="2" borderId="61" xfId="33" applyFont="1" applyFill="1" applyBorder="1" applyProtection="1">
      <protection locked="0"/>
    </xf>
    <xf numFmtId="0" fontId="105" fillId="2" borderId="60" xfId="0" applyFont="1" applyFill="1" applyBorder="1" applyAlignment="1" applyProtection="1">
      <alignment vertical="center" wrapText="1"/>
      <protection locked="0"/>
    </xf>
    <xf numFmtId="166" fontId="104" fillId="0" borderId="58" xfId="2" applyNumberFormat="1" applyFont="1" applyBorder="1" applyAlignment="1">
      <alignment vertical="center"/>
    </xf>
    <xf numFmtId="0" fontId="104" fillId="2" borderId="0" xfId="33" applyFont="1" applyFill="1" applyAlignment="1" applyProtection="1">
      <alignment vertical="center"/>
      <protection locked="0"/>
    </xf>
    <xf numFmtId="0" fontId="107" fillId="2" borderId="60" xfId="33" applyFont="1" applyFill="1" applyBorder="1" applyAlignment="1" applyProtection="1">
      <alignment vertical="center" wrapText="1"/>
      <protection locked="0"/>
    </xf>
    <xf numFmtId="40" fontId="103" fillId="0" borderId="58" xfId="2" applyNumberFormat="1" applyFont="1" applyBorder="1" applyAlignment="1">
      <alignment horizontal="center" vertical="center"/>
    </xf>
    <xf numFmtId="166" fontId="104" fillId="2" borderId="59" xfId="2" applyNumberFormat="1" applyFont="1" applyFill="1" applyBorder="1" applyAlignment="1" applyProtection="1">
      <alignment vertical="center"/>
      <protection locked="0"/>
    </xf>
    <xf numFmtId="166" fontId="18" fillId="2" borderId="0" xfId="0" applyNumberFormat="1" applyFont="1" applyFill="1" applyAlignment="1" applyProtection="1">
      <alignment horizontal="right"/>
      <protection locked="0"/>
    </xf>
    <xf numFmtId="167" fontId="5" fillId="0" borderId="6" xfId="45" applyNumberFormat="1" applyFont="1" applyFill="1" applyBorder="1" applyAlignment="1" applyProtection="1">
      <alignment horizontal="right" wrapText="1"/>
    </xf>
    <xf numFmtId="166" fontId="18" fillId="2" borderId="0" xfId="0" applyNumberFormat="1" applyFont="1" applyFill="1" applyAlignment="1" applyProtection="1">
      <alignment horizontal="center" vertical="center"/>
      <protection locked="0"/>
    </xf>
    <xf numFmtId="10" fontId="0" fillId="2" borderId="0" xfId="0" applyNumberFormat="1" applyFill="1"/>
    <xf numFmtId="165" fontId="18" fillId="2" borderId="0" xfId="0" applyNumberFormat="1" applyFont="1" applyFill="1" applyProtection="1">
      <protection locked="0"/>
    </xf>
    <xf numFmtId="173" fontId="91" fillId="2" borderId="0" xfId="45" applyNumberFormat="1" applyFont="1" applyFill="1" applyProtection="1">
      <protection locked="0"/>
    </xf>
    <xf numFmtId="43" fontId="0" fillId="2" borderId="0" xfId="0" applyNumberFormat="1" applyFill="1"/>
    <xf numFmtId="173" fontId="0" fillId="2" borderId="0" xfId="45" applyNumberFormat="1" applyFont="1" applyFill="1"/>
    <xf numFmtId="2" fontId="93" fillId="2" borderId="0" xfId="0" applyNumberFormat="1" applyFont="1" applyFill="1"/>
    <xf numFmtId="2" fontId="0" fillId="2" borderId="0" xfId="0" applyNumberFormat="1" applyFill="1"/>
    <xf numFmtId="2" fontId="0" fillId="2" borderId="0" xfId="45" applyNumberFormat="1" applyFont="1" applyFill="1"/>
    <xf numFmtId="166" fontId="91" fillId="0" borderId="0" xfId="2" applyNumberFormat="1" applyFont="1" applyFill="1" applyProtection="1">
      <protection locked="0"/>
    </xf>
    <xf numFmtId="0" fontId="91" fillId="0" borderId="0" xfId="0" applyFont="1" applyFill="1" applyProtection="1">
      <protection locked="0"/>
    </xf>
    <xf numFmtId="173" fontId="0" fillId="2" borderId="0" xfId="45" applyNumberFormat="1" applyFont="1" applyFill="1" applyProtection="1">
      <protection locked="0"/>
    </xf>
    <xf numFmtId="166" fontId="45" fillId="2" borderId="9" xfId="2" applyNumberFormat="1" applyFont="1" applyFill="1" applyBorder="1" applyAlignment="1" applyProtection="1">
      <alignment horizontal="center" wrapText="1"/>
    </xf>
    <xf numFmtId="166" fontId="18" fillId="2" borderId="0" xfId="2" applyNumberFormat="1" applyFont="1" applyFill="1" applyAlignment="1" applyProtection="1">
      <alignment horizontal="center" vertical="center"/>
      <protection locked="0"/>
    </xf>
    <xf numFmtId="166" fontId="24" fillId="2" borderId="0" xfId="41" applyNumberFormat="1" applyFont="1" applyFill="1" applyAlignment="1" applyProtection="1">
      <alignment horizontal="left" vertical="center" wrapText="1"/>
      <protection locked="0"/>
    </xf>
    <xf numFmtId="0" fontId="100" fillId="6" borderId="0" xfId="42" applyFont="1" applyFill="1" applyAlignment="1">
      <alignment vertical="top"/>
    </xf>
    <xf numFmtId="0" fontId="100" fillId="6" borderId="0" xfId="49" applyFont="1" applyFill="1" applyAlignment="1">
      <alignment horizontal="left" vertical="top" wrapText="1"/>
    </xf>
    <xf numFmtId="0" fontId="100" fillId="6" borderId="0" xfId="49" applyFont="1" applyFill="1" applyAlignment="1">
      <alignment vertical="top" wrapText="1"/>
    </xf>
    <xf numFmtId="0" fontId="100" fillId="6" borderId="0" xfId="49" applyFont="1" applyFill="1" applyAlignment="1">
      <alignment horizontal="left" vertical="center" wrapText="1"/>
    </xf>
    <xf numFmtId="165" fontId="44" fillId="6" borderId="9" xfId="2" applyNumberFormat="1" applyFont="1" applyFill="1" applyBorder="1" applyAlignment="1" applyProtection="1">
      <alignment horizontal="right" wrapText="1"/>
    </xf>
    <xf numFmtId="0" fontId="52" fillId="6" borderId="0" xfId="0" applyFont="1" applyFill="1" applyAlignment="1">
      <alignment horizontal="left" vertical="top" wrapText="1"/>
    </xf>
    <xf numFmtId="0" fontId="89" fillId="11" borderId="65" xfId="0" applyFont="1" applyFill="1" applyBorder="1" applyAlignment="1" applyProtection="1">
      <alignment horizontal="center"/>
      <protection locked="0"/>
    </xf>
    <xf numFmtId="0" fontId="52" fillId="0" borderId="0" xfId="0" applyFont="1" applyFill="1" applyAlignment="1">
      <alignment vertical="top" wrapText="1"/>
    </xf>
    <xf numFmtId="166" fontId="45" fillId="2" borderId="4" xfId="15" applyNumberFormat="1" applyFont="1" applyFill="1" applyBorder="1" applyAlignment="1">
      <alignment wrapText="1"/>
    </xf>
    <xf numFmtId="166" fontId="44" fillId="6" borderId="9" xfId="2" applyNumberFormat="1" applyFont="1" applyFill="1" applyBorder="1" applyAlignment="1" applyProtection="1">
      <alignment horizontal="center" wrapText="1"/>
    </xf>
    <xf numFmtId="0" fontId="89" fillId="0" borderId="62" xfId="0" applyFont="1" applyFill="1" applyBorder="1" applyAlignment="1" applyProtection="1">
      <protection locked="0"/>
    </xf>
    <xf numFmtId="0" fontId="81" fillId="0" borderId="0" xfId="41" applyFont="1" applyFill="1" applyProtection="1">
      <protection locked="0"/>
    </xf>
    <xf numFmtId="0" fontId="82" fillId="0" borderId="0" xfId="41" applyFont="1" applyFill="1" applyProtection="1">
      <protection locked="0"/>
    </xf>
    <xf numFmtId="0" fontId="89" fillId="0" borderId="63" xfId="0" applyFont="1" applyFill="1" applyBorder="1" applyAlignment="1" applyProtection="1">
      <protection locked="0"/>
    </xf>
    <xf numFmtId="0" fontId="104" fillId="0" borderId="0" xfId="33" applyFont="1" applyFill="1" applyProtection="1">
      <protection locked="0"/>
    </xf>
    <xf numFmtId="0" fontId="104" fillId="0" borderId="0" xfId="33" applyFont="1" applyFill="1" applyAlignment="1" applyProtection="1">
      <alignment vertical="center"/>
      <protection locked="0"/>
    </xf>
    <xf numFmtId="0" fontId="82" fillId="0" borderId="0" xfId="33" applyFont="1" applyFill="1" applyProtection="1">
      <protection locked="0"/>
    </xf>
    <xf numFmtId="166" fontId="41" fillId="2" borderId="4" xfId="15" applyNumberFormat="1" applyFont="1" applyFill="1" applyBorder="1" applyAlignment="1">
      <alignment wrapText="1"/>
    </xf>
    <xf numFmtId="166" fontId="41" fillId="2" borderId="4" xfId="2" applyNumberFormat="1" applyFont="1" applyFill="1" applyBorder="1" applyAlignment="1" applyProtection="1">
      <alignment horizontal="right" wrapText="1"/>
    </xf>
    <xf numFmtId="166" fontId="26" fillId="2" borderId="0" xfId="0" applyNumberFormat="1" applyFont="1" applyFill="1" applyProtection="1">
      <protection locked="0"/>
    </xf>
    <xf numFmtId="0" fontId="96" fillId="12" borderId="22" xfId="0" applyFont="1" applyFill="1" applyBorder="1" applyAlignment="1">
      <alignment horizontal="center" vertical="center"/>
    </xf>
    <xf numFmtId="0" fontId="52" fillId="6" borderId="0" xfId="0" applyFont="1" applyFill="1" applyAlignment="1">
      <alignment horizontal="left" vertical="top" wrapText="1"/>
    </xf>
    <xf numFmtId="0" fontId="68" fillId="6" borderId="0" xfId="0" applyFont="1" applyFill="1" applyAlignment="1">
      <alignment horizontal="left" vertical="top" wrapText="1"/>
    </xf>
    <xf numFmtId="0" fontId="52" fillId="2" borderId="0" xfId="0" applyFont="1" applyFill="1" applyAlignment="1">
      <alignment horizontal="left" wrapText="1"/>
    </xf>
    <xf numFmtId="0" fontId="64" fillId="2" borderId="0" xfId="0" applyFont="1" applyFill="1" applyAlignment="1">
      <alignment horizontal="left" wrapText="1"/>
    </xf>
    <xf numFmtId="0" fontId="8" fillId="6" borderId="0" xfId="0" applyFont="1" applyFill="1" applyAlignment="1">
      <alignment horizontal="left" vertical="top" wrapText="1"/>
    </xf>
    <xf numFmtId="0" fontId="67" fillId="2" borderId="0" xfId="0" applyFont="1" applyFill="1" applyAlignment="1">
      <alignment horizontal="left"/>
    </xf>
    <xf numFmtId="0" fontId="51" fillId="2" borderId="0" xfId="0" applyFont="1" applyFill="1" applyAlignment="1">
      <alignment horizontal="left"/>
    </xf>
    <xf numFmtId="0" fontId="50" fillId="2" borderId="0" xfId="0" applyFont="1" applyFill="1" applyAlignment="1">
      <alignment horizontal="left"/>
    </xf>
    <xf numFmtId="0" fontId="66" fillId="2" borderId="0" xfId="0" applyFont="1" applyFill="1" applyAlignment="1">
      <alignment horizontal="left"/>
    </xf>
    <xf numFmtId="0" fontId="65" fillId="6" borderId="0" xfId="0" applyFont="1" applyFill="1" applyAlignment="1">
      <alignment horizontal="left" vertical="top" wrapText="1"/>
    </xf>
    <xf numFmtId="0" fontId="33" fillId="2" borderId="0" xfId="0" applyFont="1" applyFill="1" applyAlignment="1">
      <alignment horizontal="left" wrapText="1"/>
    </xf>
    <xf numFmtId="0" fontId="100" fillId="6" borderId="0" xfId="33" applyFont="1" applyFill="1" applyAlignment="1">
      <alignment horizontal="center" vertical="top" wrapText="1"/>
    </xf>
    <xf numFmtId="0" fontId="33" fillId="2" borderId="0" xfId="0" applyFont="1" applyFill="1" applyAlignment="1" applyProtection="1">
      <alignment horizontal="center"/>
      <protection locked="0"/>
    </xf>
    <xf numFmtId="0" fontId="97" fillId="12" borderId="22" xfId="0" applyFont="1" applyFill="1" applyBorder="1" applyAlignment="1" applyProtection="1">
      <alignment horizontal="center"/>
      <protection locked="0"/>
    </xf>
    <xf numFmtId="0" fontId="20" fillId="9" borderId="0" xfId="0" applyFont="1" applyFill="1" applyAlignment="1" applyProtection="1">
      <alignment horizontal="center"/>
      <protection locked="0"/>
    </xf>
    <xf numFmtId="0" fontId="22" fillId="9" borderId="0" xfId="0" applyFont="1" applyFill="1" applyAlignment="1" applyProtection="1">
      <alignment horizontal="center"/>
      <protection locked="0"/>
    </xf>
    <xf numFmtId="0" fontId="46" fillId="6" borderId="0" xfId="0" applyFont="1" applyFill="1" applyAlignment="1" applyProtection="1">
      <alignment horizontal="center"/>
      <protection locked="0"/>
    </xf>
    <xf numFmtId="0" fontId="22" fillId="9" borderId="17" xfId="0" applyFont="1" applyFill="1" applyBorder="1" applyAlignment="1" applyProtection="1">
      <alignment horizontal="center"/>
      <protection locked="0"/>
    </xf>
    <xf numFmtId="0" fontId="22" fillId="9" borderId="18" xfId="0" applyFont="1" applyFill="1" applyBorder="1" applyAlignment="1" applyProtection="1">
      <alignment horizontal="center"/>
      <protection locked="0"/>
    </xf>
    <xf numFmtId="0" fontId="11" fillId="6" borderId="0" xfId="41" applyFont="1" applyFill="1" applyAlignment="1" applyProtection="1">
      <alignment horizontal="center" vertical="center" wrapText="1"/>
      <protection locked="0"/>
    </xf>
    <xf numFmtId="0" fontId="11" fillId="0" borderId="0" xfId="41" applyFont="1" applyAlignment="1" applyProtection="1">
      <alignment horizontal="center" vertical="center" wrapText="1"/>
      <protection locked="0"/>
    </xf>
    <xf numFmtId="0" fontId="20" fillId="9" borderId="17" xfId="0" applyFont="1" applyFill="1" applyBorder="1" applyAlignment="1" applyProtection="1">
      <alignment horizontal="center"/>
      <protection locked="0"/>
    </xf>
    <xf numFmtId="0" fontId="20" fillId="9" borderId="18" xfId="0" applyFont="1" applyFill="1" applyBorder="1" applyAlignment="1" applyProtection="1">
      <alignment horizontal="center"/>
      <protection locked="0"/>
    </xf>
    <xf numFmtId="0" fontId="20" fillId="9" borderId="17" xfId="0" applyFont="1" applyFill="1" applyBorder="1" applyProtection="1">
      <protection locked="0"/>
    </xf>
    <xf numFmtId="0" fontId="20" fillId="9" borderId="18" xfId="0" applyFont="1" applyFill="1" applyBorder="1" applyProtection="1">
      <protection locked="0"/>
    </xf>
    <xf numFmtId="0" fontId="20" fillId="9" borderId="24" xfId="0" applyFont="1" applyFill="1" applyBorder="1" applyAlignment="1" applyProtection="1">
      <alignment horizontal="center"/>
      <protection locked="0"/>
    </xf>
    <xf numFmtId="0" fontId="20" fillId="9" borderId="20" xfId="0" applyFont="1" applyFill="1" applyBorder="1" applyAlignment="1" applyProtection="1">
      <alignment horizontal="center"/>
      <protection locked="0"/>
    </xf>
    <xf numFmtId="0" fontId="22" fillId="9" borderId="24" xfId="0" applyFont="1" applyFill="1" applyBorder="1" applyAlignment="1" applyProtection="1">
      <alignment horizontal="center"/>
      <protection locked="0"/>
    </xf>
    <xf numFmtId="0" fontId="22" fillId="9" borderId="20" xfId="0" applyFont="1" applyFill="1" applyBorder="1" applyAlignment="1" applyProtection="1">
      <alignment horizontal="center"/>
      <protection locked="0"/>
    </xf>
    <xf numFmtId="0" fontId="97" fillId="12" borderId="25" xfId="0" applyFont="1" applyFill="1" applyBorder="1" applyAlignment="1" applyProtection="1">
      <alignment horizontal="center"/>
      <protection locked="0"/>
    </xf>
    <xf numFmtId="0" fontId="20" fillId="2" borderId="23" xfId="0" applyFont="1" applyFill="1" applyBorder="1" applyAlignment="1" applyProtection="1">
      <alignment horizontal="center"/>
      <protection locked="0"/>
    </xf>
    <xf numFmtId="0" fontId="97" fillId="12" borderId="22" xfId="0" applyFont="1" applyFill="1" applyBorder="1" applyAlignment="1">
      <alignment horizontal="center"/>
    </xf>
    <xf numFmtId="0" fontId="11" fillId="6" borderId="0" xfId="41" applyFont="1" applyFill="1" applyAlignment="1">
      <alignment horizontal="center" vertical="center" wrapText="1"/>
    </xf>
    <xf numFmtId="0" fontId="46" fillId="2" borderId="0" xfId="0" applyFont="1" applyFill="1" applyAlignment="1">
      <alignment horizontal="center"/>
    </xf>
    <xf numFmtId="0" fontId="33" fillId="9" borderId="52" xfId="0" applyFont="1" applyFill="1" applyBorder="1" applyAlignment="1">
      <alignment horizontal="center"/>
    </xf>
    <xf numFmtId="0" fontId="33" fillId="9" borderId="53" xfId="0" applyFont="1" applyFill="1" applyBorder="1" applyAlignment="1">
      <alignment horizontal="center"/>
    </xf>
    <xf numFmtId="0" fontId="33" fillId="9" borderId="54" xfId="0" applyFont="1" applyFill="1" applyBorder="1" applyAlignment="1">
      <alignment horizontal="center"/>
    </xf>
    <xf numFmtId="0" fontId="49" fillId="9" borderId="26" xfId="0" applyFont="1" applyFill="1" applyBorder="1" applyAlignment="1">
      <alignment horizontal="center"/>
    </xf>
    <xf numFmtId="0" fontId="49" fillId="9" borderId="27" xfId="0" applyFont="1" applyFill="1" applyBorder="1" applyAlignment="1">
      <alignment horizontal="center"/>
    </xf>
    <xf numFmtId="0" fontId="49" fillId="9" borderId="28" xfId="0" applyFont="1" applyFill="1" applyBorder="1" applyAlignment="1">
      <alignment horizontal="center"/>
    </xf>
    <xf numFmtId="0" fontId="60" fillId="2" borderId="55" xfId="0" applyFont="1" applyFill="1" applyBorder="1" applyAlignment="1" applyProtection="1">
      <alignment horizontal="center" vertical="center" wrapText="1"/>
      <protection locked="0"/>
    </xf>
    <xf numFmtId="0" fontId="33" fillId="9" borderId="53" xfId="0" applyFont="1" applyFill="1" applyBorder="1" applyAlignment="1" applyProtection="1">
      <alignment horizontal="center"/>
      <protection locked="0"/>
    </xf>
    <xf numFmtId="0" fontId="49" fillId="9" borderId="0" xfId="0" applyFont="1" applyFill="1" applyAlignment="1" applyProtection="1">
      <alignment horizontal="center"/>
      <protection locked="0"/>
    </xf>
    <xf numFmtId="0" fontId="30" fillId="2" borderId="55" xfId="0" applyFont="1" applyFill="1" applyBorder="1" applyAlignment="1" applyProtection="1">
      <alignment horizontal="left" vertical="center" wrapText="1"/>
      <protection locked="0"/>
    </xf>
    <xf numFmtId="0" fontId="22" fillId="3" borderId="0" xfId="0" applyFont="1" applyFill="1" applyAlignment="1">
      <alignment horizontal="center"/>
    </xf>
    <xf numFmtId="0" fontId="20" fillId="3" borderId="0" xfId="0" applyFont="1" applyFill="1" applyAlignment="1">
      <alignment horizontal="center"/>
    </xf>
    <xf numFmtId="0" fontId="32" fillId="4" borderId="0" xfId="41" applyFont="1" applyFill="1" applyAlignment="1">
      <alignment horizontal="left" vertical="center" wrapText="1"/>
    </xf>
    <xf numFmtId="0" fontId="31" fillId="3" borderId="0" xfId="0" applyFont="1" applyFill="1" applyAlignment="1">
      <alignment horizontal="left"/>
    </xf>
    <xf numFmtId="0" fontId="21" fillId="3" borderId="0" xfId="0" applyFont="1" applyFill="1" applyAlignment="1">
      <alignment horizontal="center"/>
    </xf>
    <xf numFmtId="0" fontId="89" fillId="11" borderId="64" xfId="0" applyFont="1" applyFill="1" applyBorder="1" applyAlignment="1" applyProtection="1">
      <alignment horizontal="center" vertical="center" wrapText="1"/>
      <protection locked="0"/>
    </xf>
    <xf numFmtId="0" fontId="89" fillId="11" borderId="65" xfId="0" applyFont="1" applyFill="1" applyBorder="1" applyAlignment="1" applyProtection="1">
      <alignment horizontal="center" vertical="center" wrapText="1"/>
      <protection locked="0"/>
    </xf>
    <xf numFmtId="0" fontId="89" fillId="11" borderId="62" xfId="0" applyFont="1" applyFill="1" applyBorder="1" applyAlignment="1" applyProtection="1">
      <alignment horizontal="center"/>
      <protection locked="0"/>
    </xf>
    <xf numFmtId="0" fontId="89" fillId="11" borderId="63" xfId="0" applyFont="1" applyFill="1" applyBorder="1" applyAlignment="1" applyProtection="1">
      <alignment horizontal="center"/>
      <protection locked="0"/>
    </xf>
    <xf numFmtId="0" fontId="89" fillId="11" borderId="66" xfId="0" applyFont="1" applyFill="1" applyBorder="1" applyAlignment="1" applyProtection="1">
      <alignment horizontal="center"/>
      <protection locked="0"/>
    </xf>
    <xf numFmtId="0" fontId="52" fillId="0" borderId="0" xfId="0" applyFont="1" applyFill="1" applyAlignment="1">
      <alignment horizontal="left" vertical="top" wrapText="1"/>
    </xf>
    <xf numFmtId="0" fontId="52" fillId="0" borderId="0" xfId="0" applyFont="1" applyAlignment="1">
      <alignment horizontal="left" vertical="top" wrapText="1"/>
    </xf>
    <xf numFmtId="0" fontId="98" fillId="6" borderId="0" xfId="0" applyFont="1" applyFill="1" applyAlignment="1">
      <alignment horizontal="left" vertical="top" wrapText="1"/>
    </xf>
    <xf numFmtId="0" fontId="55" fillId="2" borderId="0" xfId="0" applyFont="1" applyFill="1" applyAlignment="1">
      <alignment horizontal="left" vertical="top" wrapText="1"/>
    </xf>
    <xf numFmtId="0" fontId="55" fillId="6" borderId="0" xfId="0" applyFont="1" applyFill="1" applyAlignment="1">
      <alignment horizontal="justify" vertical="top" wrapText="1"/>
    </xf>
    <xf numFmtId="0" fontId="57" fillId="2" borderId="0" xfId="41" applyFont="1" applyFill="1" applyAlignment="1" applyProtection="1">
      <alignment horizontal="center" vertical="center" wrapText="1"/>
      <protection locked="0"/>
    </xf>
    <xf numFmtId="0" fontId="20" fillId="9" borderId="56" xfId="0" applyFont="1" applyFill="1" applyBorder="1" applyAlignment="1" applyProtection="1">
      <alignment horizontal="center"/>
      <protection locked="0"/>
    </xf>
    <xf numFmtId="0" fontId="20" fillId="9" borderId="57" xfId="0" applyFont="1" applyFill="1" applyBorder="1" applyAlignment="1" applyProtection="1">
      <alignment horizontal="center"/>
      <protection locked="0"/>
    </xf>
    <xf numFmtId="0" fontId="22" fillId="9" borderId="56" xfId="0" applyFont="1" applyFill="1" applyBorder="1" applyAlignment="1" applyProtection="1">
      <alignment horizontal="center"/>
      <protection locked="0"/>
    </xf>
    <xf numFmtId="0" fontId="22" fillId="9" borderId="57" xfId="0" applyFont="1" applyFill="1" applyBorder="1" applyAlignment="1" applyProtection="1">
      <alignment horizontal="center"/>
      <protection locked="0"/>
    </xf>
  </cellXfs>
  <cellStyles count="57">
    <cellStyle name="Attribute" xfId="1" xr:uid="{00000000-0005-0000-0000-000000000000}"/>
    <cellStyle name="Comma" xfId="2" builtinId="3"/>
    <cellStyle name="Comma 10" xfId="3" xr:uid="{00000000-0005-0000-0000-000002000000}"/>
    <cellStyle name="Comma 10 2" xfId="4" xr:uid="{00000000-0005-0000-0000-000003000000}"/>
    <cellStyle name="Comma 11" xfId="5" xr:uid="{00000000-0005-0000-0000-000004000000}"/>
    <cellStyle name="Comma 11 2" xfId="6" xr:uid="{00000000-0005-0000-0000-000005000000}"/>
    <cellStyle name="Comma 12" xfId="7" xr:uid="{00000000-0005-0000-0000-000006000000}"/>
    <cellStyle name="Comma 12 2" xfId="8" xr:uid="{00000000-0005-0000-0000-000007000000}"/>
    <cellStyle name="Comma 13" xfId="9" xr:uid="{00000000-0005-0000-0000-000008000000}"/>
    <cellStyle name="Comma 13 2" xfId="10" xr:uid="{00000000-0005-0000-0000-000009000000}"/>
    <cellStyle name="Comma 14" xfId="11" xr:uid="{00000000-0005-0000-0000-00000A000000}"/>
    <cellStyle name="Comma 14 2" xfId="12" xr:uid="{00000000-0005-0000-0000-00000B000000}"/>
    <cellStyle name="Comma 15" xfId="13" xr:uid="{00000000-0005-0000-0000-00000C000000}"/>
    <cellStyle name="Comma 15 2" xfId="14" xr:uid="{00000000-0005-0000-0000-00000D000000}"/>
    <cellStyle name="Comma 18" xfId="15" xr:uid="{00000000-0005-0000-0000-00000E000000}"/>
    <cellStyle name="Comma 2" xfId="16" xr:uid="{00000000-0005-0000-0000-00000F000000}"/>
    <cellStyle name="Comma 2 2" xfId="17" xr:uid="{00000000-0005-0000-0000-000010000000}"/>
    <cellStyle name="Comma 3" xfId="18" xr:uid="{00000000-0005-0000-0000-000011000000}"/>
    <cellStyle name="Comma 3 2" xfId="19" xr:uid="{00000000-0005-0000-0000-000012000000}"/>
    <cellStyle name="Comma 4" xfId="20" xr:uid="{00000000-0005-0000-0000-000013000000}"/>
    <cellStyle name="Comma 4 2" xfId="21" xr:uid="{00000000-0005-0000-0000-000014000000}"/>
    <cellStyle name="Comma 5" xfId="22" xr:uid="{00000000-0005-0000-0000-000015000000}"/>
    <cellStyle name="Comma 6" xfId="23" xr:uid="{00000000-0005-0000-0000-000016000000}"/>
    <cellStyle name="Comma 6 2" xfId="24" xr:uid="{00000000-0005-0000-0000-000017000000}"/>
    <cellStyle name="Comma 7" xfId="25" xr:uid="{00000000-0005-0000-0000-000018000000}"/>
    <cellStyle name="Comma 7 2" xfId="26" xr:uid="{00000000-0005-0000-0000-000019000000}"/>
    <cellStyle name="Comma 8" xfId="27" xr:uid="{00000000-0005-0000-0000-00001A000000}"/>
    <cellStyle name="Comma 8 2" xfId="28" xr:uid="{00000000-0005-0000-0000-00001B000000}"/>
    <cellStyle name="Comma 8 3" xfId="54" xr:uid="{017917C0-D051-4EDB-9A81-4DA254DA8B6F}"/>
    <cellStyle name="Comma 9" xfId="29" xr:uid="{00000000-0005-0000-0000-00001C000000}"/>
    <cellStyle name="Comma 9 2" xfId="30" xr:uid="{00000000-0005-0000-0000-00001D000000}"/>
    <cellStyle name="Default-a145f8e" xfId="52" xr:uid="{83F39AB2-23EB-485F-B36F-B96282DAD9E1}"/>
    <cellStyle name="Default-a5ce0d8" xfId="53" xr:uid="{6E289045-E67F-4186-BF94-085B7A5260BD}"/>
    <cellStyle name="Default-a79c456" xfId="56" xr:uid="{1A2D4CC7-94ED-4C83-8C36-DD0432B38906}"/>
    <cellStyle name="Default-a9843b6" xfId="51" xr:uid="{57D747BC-64FE-4820-9C34-B9EFD28CDA25}"/>
    <cellStyle name="Default-ad0b15f" xfId="50" xr:uid="{941288A9-5D50-48C3-BD0E-770A61FD49BA}"/>
    <cellStyle name="Hyperlink" xfId="31" builtinId="8"/>
    <cellStyle name="Normal" xfId="0" builtinId="0"/>
    <cellStyle name="Normal 11" xfId="49" xr:uid="{00000000-0005-0000-0000-000021000000}"/>
    <cellStyle name="Normal 18" xfId="32" xr:uid="{00000000-0005-0000-0000-000022000000}"/>
    <cellStyle name="Normal 18 2" xfId="33" xr:uid="{00000000-0005-0000-0000-000023000000}"/>
    <cellStyle name="Normal 2" xfId="34" xr:uid="{00000000-0005-0000-0000-000024000000}"/>
    <cellStyle name="Normal 3" xfId="35" xr:uid="{00000000-0005-0000-0000-000025000000}"/>
    <cellStyle name="Normal 3 2" xfId="36" xr:uid="{00000000-0005-0000-0000-000026000000}"/>
    <cellStyle name="Normal 3 3" xfId="55" xr:uid="{BE165230-4775-4B59-A82B-C38997DC30B9}"/>
    <cellStyle name="Normal 5" xfId="37" xr:uid="{00000000-0005-0000-0000-000027000000}"/>
    <cellStyle name="Normal 5 2" xfId="38" xr:uid="{00000000-0005-0000-0000-000028000000}"/>
    <cellStyle name="Normal 8" xfId="39" xr:uid="{00000000-0005-0000-0000-000029000000}"/>
    <cellStyle name="Normal 8 2" xfId="40" xr:uid="{00000000-0005-0000-0000-00002A000000}"/>
    <cellStyle name="Normal_D._Sprawozdanie_2006" xfId="41" xr:uid="{00000000-0005-0000-0000-00002B000000}"/>
    <cellStyle name="Normal_GI Quarterly Performance Publication Template v1.1" xfId="42" xr:uid="{00000000-0005-0000-0000-00002C000000}"/>
    <cellStyle name="Normal_Market_Trends tables 300902" xfId="43" xr:uid="{00000000-0005-0000-0000-00002D000000}"/>
    <cellStyle name="Normalny_A_Informacje o zakładach ubezpieczeń 2_03" xfId="44" xr:uid="{00000000-0005-0000-0000-00002E000000}"/>
    <cellStyle name="Percent" xfId="45" builtinId="5"/>
    <cellStyle name="Percent 2" xfId="46" xr:uid="{00000000-0005-0000-0000-000030000000}"/>
    <cellStyle name="Percent 2 2" xfId="47" xr:uid="{00000000-0005-0000-0000-000031000000}"/>
    <cellStyle name="Percent 3" xfId="48" xr:uid="{00000000-0005-0000-0000-00003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9964850614516"/>
          <c:y val="0.23004747571769868"/>
          <c:w val="0.5043936731107207"/>
          <c:h val="0.67371046460183415"/>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sq-AL"/>
    </a:p>
  </c:txPr>
  <c:printSettings>
    <c:headerFooter alignWithMargins="0"/>
    <c:pageMargins b="1" l="0.75000000000001077" r="0.75000000000001077" t="1" header="0.5" footer="0.5"/>
    <c:pageSetup orientation="landscape"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614433526387731"/>
          <c:y val="0.15222944957967258"/>
          <c:w val="0.6821440467076707"/>
          <c:h val="0.62225632052403701"/>
        </c:manualLayout>
      </c:layout>
      <c:barChart>
        <c:barDir val="col"/>
        <c:grouping val="stacked"/>
        <c:varyColors val="0"/>
        <c:ser>
          <c:idx val="1"/>
          <c:order val="0"/>
          <c:tx>
            <c:strRef>
              <c:f>' F4'!$A$12</c:f>
              <c:strCache>
                <c:ptCount val="1"/>
                <c:pt idx="0">
                  <c:v>Aktiviteti i Jetës / Life Insurance </c:v>
                </c:pt>
              </c:strCache>
            </c:strRef>
          </c:tx>
          <c:spPr>
            <a:solidFill>
              <a:schemeClr val="bg1">
                <a:lumMod val="75000"/>
              </a:schemeClr>
            </a:solidFill>
            <a:ln w="12700">
              <a:solidFill>
                <a:srgbClr val="000000"/>
              </a:solidFill>
              <a:prstDash val="solid"/>
            </a:ln>
          </c:spPr>
          <c:invertIfNegative val="0"/>
          <c:val>
            <c:numRef>
              <c:f>' F4'!$B$12:$C$12</c:f>
              <c:numCache>
                <c:formatCode>_-* #,##0_-;\-* #,##0_-;_-* "-"??_-;_-@_-</c:formatCode>
                <c:ptCount val="2"/>
                <c:pt idx="0">
                  <c:v>1995332.7347462561</c:v>
                </c:pt>
                <c:pt idx="1">
                  <c:v>2139001.0517142103</c:v>
                </c:pt>
              </c:numCache>
            </c:numRef>
          </c:val>
          <c:extLst>
            <c:ext xmlns:c16="http://schemas.microsoft.com/office/drawing/2014/chart" uri="{C3380CC4-5D6E-409C-BE32-E72D297353CC}">
              <c16:uniqueId val="{00000000-7C7A-4119-A506-283AD8E04EC3}"/>
            </c:ext>
          </c:extLst>
        </c:ser>
        <c:ser>
          <c:idx val="0"/>
          <c:order val="1"/>
          <c:tx>
            <c:strRef>
              <c:f>' F4'!$A$13</c:f>
              <c:strCache>
                <c:ptCount val="1"/>
                <c:pt idx="0">
                  <c:v>Aktiviteti i Jo-Jetës / Non Life Insurance </c:v>
                </c:pt>
              </c:strCache>
            </c:strRef>
          </c:tx>
          <c:spPr>
            <a:solidFill>
              <a:schemeClr val="tx2">
                <a:lumMod val="60000"/>
                <a:lumOff val="40000"/>
              </a:schemeClr>
            </a:solidFill>
            <a:ln w="12700">
              <a:solidFill>
                <a:srgbClr val="000000"/>
              </a:solidFill>
              <a:prstDash val="solid"/>
            </a:ln>
          </c:spPr>
          <c:invertIfNegative val="0"/>
          <c:val>
            <c:numRef>
              <c:f>' F4'!$B$13:$C$13</c:f>
              <c:numCache>
                <c:formatCode>_-* #,##0_-;\-* #,##0_-;_-* "-"??_-;_-@_-</c:formatCode>
                <c:ptCount val="2"/>
                <c:pt idx="0">
                  <c:v>38531764.449425198</c:v>
                </c:pt>
                <c:pt idx="1">
                  <c:v>40463010.932813495</c:v>
                </c:pt>
              </c:numCache>
            </c:numRef>
          </c:val>
          <c:extLst>
            <c:ext xmlns:c16="http://schemas.microsoft.com/office/drawing/2014/chart" uri="{C3380CC4-5D6E-409C-BE32-E72D297353CC}">
              <c16:uniqueId val="{00000001-7C7A-4119-A506-283AD8E04EC3}"/>
            </c:ext>
          </c:extLst>
        </c:ser>
        <c:dLbls>
          <c:showLegendKey val="0"/>
          <c:showVal val="0"/>
          <c:showCatName val="0"/>
          <c:showSerName val="0"/>
          <c:showPercent val="0"/>
          <c:showBubbleSize val="0"/>
        </c:dLbls>
        <c:gapWidth val="150"/>
        <c:overlap val="100"/>
        <c:axId val="1394017455"/>
        <c:axId val="1"/>
      </c:barChart>
      <c:catAx>
        <c:axId val="1394017455"/>
        <c:scaling>
          <c:orientation val="minMax"/>
        </c:scaling>
        <c:delete val="1"/>
        <c:axPos val="b"/>
        <c:title>
          <c:tx>
            <c:rich>
              <a:bodyPr/>
              <a:lstStyle/>
              <a:p>
                <a:pPr>
                  <a:defRPr sz="800" b="1" i="0" u="none" strike="noStrike" baseline="0">
                    <a:solidFill>
                      <a:srgbClr val="000000"/>
                    </a:solidFill>
                    <a:latin typeface="Arial"/>
                    <a:ea typeface="Arial"/>
                    <a:cs typeface="Arial"/>
                  </a:defRPr>
                </a:pPr>
                <a:r>
                  <a:rPr lang="sq-AL"/>
                  <a:t>20</a:t>
                </a:r>
                <a:r>
                  <a:rPr lang="en-US"/>
                  <a:t>24</a:t>
                </a:r>
                <a:r>
                  <a:rPr lang="sq-AL"/>
                  <a:t>                        20</a:t>
                </a:r>
                <a:r>
                  <a:rPr lang="en-US"/>
                  <a:t>25</a:t>
                </a:r>
                <a:endParaRPr lang="sq-AL"/>
              </a:p>
            </c:rich>
          </c:tx>
          <c:layout>
            <c:manualLayout>
              <c:xMode val="edge"/>
              <c:yMode val="edge"/>
              <c:x val="0.35000089385111693"/>
              <c:y val="0.77625924900091003"/>
            </c:manualLayout>
          </c:layout>
          <c:overlay val="0"/>
          <c:spPr>
            <a:noFill/>
            <a:ln w="25400">
              <a:noFill/>
            </a:ln>
          </c:spPr>
        </c:title>
        <c:majorTickMark val="out"/>
        <c:minorTickMark val="none"/>
        <c:tickLblPos val="nextTo"/>
        <c:crossAx val="1"/>
        <c:crosses val="autoZero"/>
        <c:auto val="1"/>
        <c:lblAlgn val="ctr"/>
        <c:lblOffset val="100"/>
        <c:noMultiLvlLbl val="0"/>
      </c:catAx>
      <c:valAx>
        <c:axId val="1"/>
        <c:scaling>
          <c:orientation val="minMax"/>
        </c:scaling>
        <c:delete val="0"/>
        <c:axPos val="l"/>
        <c:numFmt formatCode="_-* #,##0_-;\-* #,##0_-;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sq-AL"/>
          </a:p>
        </c:txPr>
        <c:crossAx val="1394017455"/>
        <c:crosses val="autoZero"/>
        <c:crossBetween val="between"/>
      </c:valAx>
      <c:spPr>
        <a:noFill/>
        <a:ln w="3175">
          <a:solidFill>
            <a:srgbClr val="000000"/>
          </a:solidFill>
          <a:prstDash val="solid"/>
        </a:ln>
      </c:spPr>
    </c:plotArea>
    <c:legend>
      <c:legendPos val="r"/>
      <c:layout>
        <c:manualLayout>
          <c:xMode val="edge"/>
          <c:yMode val="edge"/>
          <c:x val="9.0964790391913089E-2"/>
          <c:y val="0.88281934607420309"/>
          <c:w val="0.84598750233620179"/>
          <c:h val="0.11718065392579691"/>
        </c:manualLayout>
      </c:layout>
      <c:overlay val="0"/>
      <c:spPr>
        <a:solidFill>
          <a:srgbClr val="FFFFFF"/>
        </a:solidFill>
        <a:ln w="25400">
          <a:noFill/>
        </a:ln>
      </c:spPr>
      <c:txPr>
        <a:bodyPr/>
        <a:lstStyle/>
        <a:p>
          <a:pPr>
            <a:defRPr sz="575" b="0" i="0" u="none" strike="noStrike" baseline="0">
              <a:solidFill>
                <a:srgbClr val="000000"/>
              </a:solidFill>
              <a:latin typeface="Times New Roman"/>
              <a:ea typeface="Times New Roman"/>
              <a:cs typeface="Times New Roman"/>
            </a:defRPr>
          </a:pPr>
          <a:endParaRPr lang="sq-AL"/>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sq-AL"/>
    </a:p>
  </c:txPr>
  <c:printSettings>
    <c:headerFooter alignWithMargins="0"/>
    <c:pageMargins b="1" l="0.75000000000001021" r="0.75000000000001021"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089091667279908"/>
          <c:y val="0.12170912459471978"/>
          <c:w val="0.73636263438600469"/>
          <c:h val="0.60445965993381379"/>
        </c:manualLayout>
      </c:layout>
      <c:barChart>
        <c:barDir val="col"/>
        <c:grouping val="stacked"/>
        <c:varyColors val="0"/>
        <c:ser>
          <c:idx val="1"/>
          <c:order val="0"/>
          <c:tx>
            <c:strRef>
              <c:f>' F4'!$A$18</c:f>
              <c:strCache>
                <c:ptCount val="1"/>
                <c:pt idx="0">
                  <c:v>Aktiviteti i Jetës / Life Insurance </c:v>
                </c:pt>
              </c:strCache>
            </c:strRef>
          </c:tx>
          <c:spPr>
            <a:solidFill>
              <a:schemeClr val="bg1">
                <a:lumMod val="75000"/>
              </a:schemeClr>
            </a:solidFill>
            <a:ln w="12700">
              <a:solidFill>
                <a:srgbClr val="000000"/>
              </a:solidFill>
              <a:prstDash val="solid"/>
            </a:ln>
          </c:spPr>
          <c:invertIfNegative val="0"/>
          <c:val>
            <c:numRef>
              <c:f>' F4'!$B$18:$C$18</c:f>
              <c:numCache>
                <c:formatCode>_-* #,##0_-;\-* #,##0_-;_-* "-"??_-;_-@_-</c:formatCode>
                <c:ptCount val="2"/>
                <c:pt idx="0">
                  <c:v>343772.31000000006</c:v>
                </c:pt>
                <c:pt idx="1">
                  <c:v>573150.74</c:v>
                </c:pt>
              </c:numCache>
            </c:numRef>
          </c:val>
          <c:extLst>
            <c:ext xmlns:c16="http://schemas.microsoft.com/office/drawing/2014/chart" uri="{C3380CC4-5D6E-409C-BE32-E72D297353CC}">
              <c16:uniqueId val="{00000000-5261-4A6D-8F36-E1A778B2F591}"/>
            </c:ext>
          </c:extLst>
        </c:ser>
        <c:ser>
          <c:idx val="0"/>
          <c:order val="1"/>
          <c:tx>
            <c:strRef>
              <c:f>' F4'!$A$19</c:f>
              <c:strCache>
                <c:ptCount val="1"/>
                <c:pt idx="0">
                  <c:v>Aktiviteti i Jo-Jetës / Non Life Insurance </c:v>
                </c:pt>
              </c:strCache>
            </c:strRef>
          </c:tx>
          <c:spPr>
            <a:solidFill>
              <a:schemeClr val="tx2">
                <a:lumMod val="60000"/>
                <a:lumOff val="40000"/>
              </a:schemeClr>
            </a:solidFill>
            <a:ln w="12700">
              <a:solidFill>
                <a:srgbClr val="000000"/>
              </a:solidFill>
              <a:prstDash val="solid"/>
            </a:ln>
          </c:spPr>
          <c:invertIfNegative val="0"/>
          <c:val>
            <c:numRef>
              <c:f>' F4'!$B$19:$C$19</c:f>
              <c:numCache>
                <c:formatCode>_-* #,##0_-;\-* #,##0_-;_-* "-"??_-;_-@_-</c:formatCode>
                <c:ptCount val="2"/>
                <c:pt idx="0">
                  <c:v>17361565.989999998</c:v>
                </c:pt>
                <c:pt idx="1">
                  <c:v>21039321.965</c:v>
                </c:pt>
              </c:numCache>
            </c:numRef>
          </c:val>
          <c:extLst>
            <c:ext xmlns:c16="http://schemas.microsoft.com/office/drawing/2014/chart" uri="{C3380CC4-5D6E-409C-BE32-E72D297353CC}">
              <c16:uniqueId val="{00000001-5261-4A6D-8F36-E1A778B2F591}"/>
            </c:ext>
          </c:extLst>
        </c:ser>
        <c:dLbls>
          <c:showLegendKey val="0"/>
          <c:showVal val="0"/>
          <c:showCatName val="0"/>
          <c:showSerName val="0"/>
          <c:showPercent val="0"/>
          <c:showBubbleSize val="0"/>
        </c:dLbls>
        <c:gapWidth val="150"/>
        <c:overlap val="100"/>
        <c:axId val="1394014543"/>
        <c:axId val="1"/>
      </c:barChart>
      <c:catAx>
        <c:axId val="1394014543"/>
        <c:scaling>
          <c:orientation val="minMax"/>
        </c:scaling>
        <c:delete val="1"/>
        <c:axPos val="b"/>
        <c:title>
          <c:tx>
            <c:rich>
              <a:bodyPr/>
              <a:lstStyle/>
              <a:p>
                <a:pPr>
                  <a:defRPr sz="800" b="1" i="0" u="none" strike="noStrike" baseline="0">
                    <a:solidFill>
                      <a:srgbClr val="000000"/>
                    </a:solidFill>
                    <a:latin typeface="Arial"/>
                    <a:ea typeface="Arial"/>
                    <a:cs typeface="Arial"/>
                  </a:defRPr>
                </a:pPr>
                <a:r>
                  <a:rPr lang="sq-AL"/>
                  <a:t>20</a:t>
                </a:r>
                <a:r>
                  <a:rPr lang="en-US"/>
                  <a:t>24</a:t>
                </a:r>
                <a:r>
                  <a:rPr lang="sq-AL"/>
                  <a:t>                             20</a:t>
                </a:r>
                <a:r>
                  <a:rPr lang="en-US"/>
                  <a:t>25</a:t>
                </a:r>
                <a:endParaRPr lang="sq-AL"/>
              </a:p>
            </c:rich>
          </c:tx>
          <c:layout>
            <c:manualLayout>
              <c:xMode val="edge"/>
              <c:yMode val="edge"/>
              <c:x val="0.33455913465362286"/>
              <c:y val="0.77375533940610364"/>
            </c:manualLayout>
          </c:layout>
          <c:overlay val="0"/>
          <c:spPr>
            <a:noFill/>
            <a:ln w="25400">
              <a:noFill/>
            </a:ln>
          </c:spPr>
        </c:title>
        <c:majorTickMark val="out"/>
        <c:minorTickMark val="none"/>
        <c:tickLblPos val="nextTo"/>
        <c:crossAx val="1"/>
        <c:crosses val="autoZero"/>
        <c:auto val="1"/>
        <c:lblAlgn val="ctr"/>
        <c:lblOffset val="100"/>
        <c:noMultiLvlLbl val="0"/>
      </c:catAx>
      <c:valAx>
        <c:axId val="1"/>
        <c:scaling>
          <c:orientation val="minMax"/>
        </c:scaling>
        <c:delete val="0"/>
        <c:axPos val="l"/>
        <c:numFmt formatCode="_-* #,##0_-;\-* #,##0_-;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sq-AL"/>
          </a:p>
        </c:txPr>
        <c:crossAx val="1394014543"/>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575" b="0" i="0" u="none" strike="noStrike" baseline="0">
                <a:solidFill>
                  <a:srgbClr val="000000"/>
                </a:solidFill>
                <a:latin typeface="Times New Roman"/>
                <a:ea typeface="Times New Roman"/>
                <a:cs typeface="Times New Roman"/>
              </a:defRPr>
            </a:pPr>
            <a:endParaRPr lang="sq-AL"/>
          </a:p>
        </c:txPr>
      </c:legendEntry>
      <c:legendEntry>
        <c:idx val="1"/>
        <c:txPr>
          <a:bodyPr/>
          <a:lstStyle/>
          <a:p>
            <a:pPr>
              <a:defRPr sz="575" b="0" i="0" u="none" strike="noStrike" baseline="0">
                <a:solidFill>
                  <a:srgbClr val="000000"/>
                </a:solidFill>
                <a:latin typeface="Times New Roman"/>
                <a:ea typeface="Times New Roman"/>
                <a:cs typeface="Times New Roman"/>
              </a:defRPr>
            </a:pPr>
            <a:endParaRPr lang="sq-AL"/>
          </a:p>
        </c:txPr>
      </c:legendEntry>
      <c:layout>
        <c:manualLayout>
          <c:xMode val="edge"/>
          <c:yMode val="edge"/>
          <c:x val="8.1982024974150955E-2"/>
          <c:y val="0.85972826926046009"/>
          <c:w val="0.88257345104589191"/>
          <c:h val="0.11708352632391539"/>
        </c:manualLayout>
      </c:layout>
      <c:overlay val="0"/>
      <c:spPr>
        <a:solidFill>
          <a:srgbClr val="FFFFFF"/>
        </a:solidFill>
        <a:ln w="25400">
          <a:noFill/>
        </a:ln>
      </c:spPr>
      <c:txPr>
        <a:bodyPr/>
        <a:lstStyle/>
        <a:p>
          <a:pPr>
            <a:defRPr sz="575" b="0" i="0" u="none" strike="noStrike" baseline="0">
              <a:solidFill>
                <a:srgbClr val="000000"/>
              </a:solidFill>
              <a:latin typeface="Calibri"/>
              <a:ea typeface="Calibri"/>
              <a:cs typeface="Calibri"/>
            </a:defRPr>
          </a:pPr>
          <a:endParaRPr lang="sq-AL"/>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sq-AL"/>
    </a:p>
  </c:txPr>
  <c:printSettings>
    <c:headerFooter alignWithMargins="0"/>
    <c:pageMargins b="1" l="0.75000000000001021" r="0.75000000000001021" t="1" header="0.5" footer="0.5"/>
    <c:pageSetup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668"/>
          <c:h val="0.54477089460203065"/>
        </c:manualLayout>
      </c:layout>
      <c:barChart>
        <c:barDir val="col"/>
        <c:grouping val="clustered"/>
        <c:varyColors val="0"/>
        <c:ser>
          <c:idx val="0"/>
          <c:order val="0"/>
          <c:tx>
            <c:strRef>
              <c:f>'F24'!$A$8</c:f>
              <c:strCache>
                <c:ptCount val="1"/>
                <c:pt idx="0">
                  <c:v>Nr i kontratave / No of policies</c:v>
                </c:pt>
              </c:strCache>
            </c:strRef>
          </c:tx>
          <c:spPr>
            <a:solidFill>
              <a:schemeClr val="tx2">
                <a:lumMod val="60000"/>
                <a:lumOff val="40000"/>
              </a:schemeClr>
            </a:solidFill>
            <a:ln w="12700">
              <a:solidFill>
                <a:srgbClr val="FFFFFF"/>
              </a:solidFill>
              <a:prstDash val="solid"/>
            </a:ln>
          </c:spPr>
          <c:invertIfNegative val="0"/>
          <c:cat>
            <c:strRef>
              <c:f>'F24'!$B$6:$N$6</c:f>
              <c:strCache>
                <c:ptCount val="13"/>
                <c:pt idx="0">
                  <c:v>Mars/March</c:v>
                </c:pt>
                <c:pt idx="1">
                  <c:v>Prill/April</c:v>
                </c:pt>
                <c:pt idx="2">
                  <c:v>Maj/May</c:v>
                </c:pt>
                <c:pt idx="3">
                  <c:v>Qershor/June</c:v>
                </c:pt>
                <c:pt idx="4">
                  <c:v>Korrik/July</c:v>
                </c:pt>
                <c:pt idx="5">
                  <c:v>Gusht/August</c:v>
                </c:pt>
                <c:pt idx="6">
                  <c:v>Shtator/September</c:v>
                </c:pt>
                <c:pt idx="7">
                  <c:v>Tetor/October</c:v>
                </c:pt>
                <c:pt idx="8">
                  <c:v>Nëntor/November</c:v>
                </c:pt>
                <c:pt idx="9">
                  <c:v>Dhjetor/December</c:v>
                </c:pt>
                <c:pt idx="10">
                  <c:v>Janar/January</c:v>
                </c:pt>
                <c:pt idx="11">
                  <c:v>Shkurt/February</c:v>
                </c:pt>
                <c:pt idx="12">
                  <c:v>Mars/March</c:v>
                </c:pt>
              </c:strCache>
            </c:strRef>
          </c:cat>
          <c:val>
            <c:numRef>
              <c:f>'F24'!$B$8:$N$8</c:f>
              <c:numCache>
                <c:formatCode>_-* #,##0_-;\-* #,##0_-;_-* "-"??_-;_-@_-</c:formatCode>
                <c:ptCount val="13"/>
                <c:pt idx="0">
                  <c:v>37288</c:v>
                </c:pt>
                <c:pt idx="1">
                  <c:v>36765</c:v>
                </c:pt>
                <c:pt idx="2">
                  <c:v>40707</c:v>
                </c:pt>
                <c:pt idx="3">
                  <c:v>42290</c:v>
                </c:pt>
                <c:pt idx="4">
                  <c:v>53470</c:v>
                </c:pt>
                <c:pt idx="5">
                  <c:v>48120</c:v>
                </c:pt>
                <c:pt idx="6">
                  <c:v>42288</c:v>
                </c:pt>
                <c:pt idx="7">
                  <c:v>44255</c:v>
                </c:pt>
                <c:pt idx="8">
                  <c:v>41263</c:v>
                </c:pt>
                <c:pt idx="9">
                  <c:v>43491</c:v>
                </c:pt>
                <c:pt idx="10">
                  <c:v>40043</c:v>
                </c:pt>
                <c:pt idx="11">
                  <c:v>35661</c:v>
                </c:pt>
                <c:pt idx="12">
                  <c:v>39865</c:v>
                </c:pt>
              </c:numCache>
            </c:numRef>
          </c:val>
          <c:extLst>
            <c:ext xmlns:c16="http://schemas.microsoft.com/office/drawing/2014/chart" uri="{C3380CC4-5D6E-409C-BE32-E72D297353CC}">
              <c16:uniqueId val="{00000000-BE99-4064-A0E7-930F42C4F7AA}"/>
            </c:ext>
          </c:extLst>
        </c:ser>
        <c:dLbls>
          <c:showLegendKey val="0"/>
          <c:showVal val="0"/>
          <c:showCatName val="0"/>
          <c:showSerName val="0"/>
          <c:showPercent val="0"/>
          <c:showBubbleSize val="0"/>
        </c:dLbls>
        <c:gapWidth val="70"/>
        <c:overlap val="30"/>
        <c:axId val="1394017871"/>
        <c:axId val="1"/>
      </c:barChart>
      <c:lineChart>
        <c:grouping val="standard"/>
        <c:varyColors val="1"/>
        <c:ser>
          <c:idx val="2"/>
          <c:order val="1"/>
          <c:tx>
            <c:strRef>
              <c:f>'F24'!$A$9</c:f>
              <c:strCache>
                <c:ptCount val="1"/>
                <c:pt idx="0">
                  <c:v>Ritmi i ndryshimit ( në %)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BE99-4064-A0E7-930F42C4F7AA}"/>
              </c:ext>
            </c:extLst>
          </c:dPt>
          <c:dPt>
            <c:idx val="1"/>
            <c:bubble3D val="0"/>
            <c:extLst>
              <c:ext xmlns:c16="http://schemas.microsoft.com/office/drawing/2014/chart" uri="{C3380CC4-5D6E-409C-BE32-E72D297353CC}">
                <c16:uniqueId val="{00000002-BE99-4064-A0E7-930F42C4F7AA}"/>
              </c:ext>
            </c:extLst>
          </c:dPt>
          <c:dPt>
            <c:idx val="2"/>
            <c:bubble3D val="0"/>
            <c:extLst>
              <c:ext xmlns:c16="http://schemas.microsoft.com/office/drawing/2014/chart" uri="{C3380CC4-5D6E-409C-BE32-E72D297353CC}">
                <c16:uniqueId val="{00000003-BE99-4064-A0E7-930F42C4F7AA}"/>
              </c:ext>
            </c:extLst>
          </c:dPt>
          <c:dPt>
            <c:idx val="3"/>
            <c:bubble3D val="0"/>
            <c:extLst>
              <c:ext xmlns:c16="http://schemas.microsoft.com/office/drawing/2014/chart" uri="{C3380CC4-5D6E-409C-BE32-E72D297353CC}">
                <c16:uniqueId val="{00000004-BE99-4064-A0E7-930F42C4F7AA}"/>
              </c:ext>
            </c:extLst>
          </c:dPt>
          <c:dPt>
            <c:idx val="4"/>
            <c:bubble3D val="0"/>
            <c:extLst>
              <c:ext xmlns:c16="http://schemas.microsoft.com/office/drawing/2014/chart" uri="{C3380CC4-5D6E-409C-BE32-E72D297353CC}">
                <c16:uniqueId val="{00000005-BE99-4064-A0E7-930F42C4F7AA}"/>
              </c:ext>
            </c:extLst>
          </c:dPt>
          <c:dPt>
            <c:idx val="5"/>
            <c:bubble3D val="0"/>
            <c:extLst>
              <c:ext xmlns:c16="http://schemas.microsoft.com/office/drawing/2014/chart" uri="{C3380CC4-5D6E-409C-BE32-E72D297353CC}">
                <c16:uniqueId val="{00000006-BE99-4064-A0E7-930F42C4F7AA}"/>
              </c:ext>
            </c:extLst>
          </c:dPt>
          <c:dPt>
            <c:idx val="6"/>
            <c:bubble3D val="0"/>
            <c:extLst>
              <c:ext xmlns:c16="http://schemas.microsoft.com/office/drawing/2014/chart" uri="{C3380CC4-5D6E-409C-BE32-E72D297353CC}">
                <c16:uniqueId val="{00000007-BE99-4064-A0E7-930F42C4F7AA}"/>
              </c:ext>
            </c:extLst>
          </c:dPt>
          <c:dPt>
            <c:idx val="7"/>
            <c:bubble3D val="0"/>
            <c:extLst>
              <c:ext xmlns:c16="http://schemas.microsoft.com/office/drawing/2014/chart" uri="{C3380CC4-5D6E-409C-BE32-E72D297353CC}">
                <c16:uniqueId val="{00000008-BE99-4064-A0E7-930F42C4F7AA}"/>
              </c:ext>
            </c:extLst>
          </c:dPt>
          <c:dPt>
            <c:idx val="8"/>
            <c:bubble3D val="0"/>
            <c:extLst>
              <c:ext xmlns:c16="http://schemas.microsoft.com/office/drawing/2014/chart" uri="{C3380CC4-5D6E-409C-BE32-E72D297353CC}">
                <c16:uniqueId val="{00000009-BE99-4064-A0E7-930F42C4F7AA}"/>
              </c:ext>
            </c:extLst>
          </c:dPt>
          <c:dPt>
            <c:idx val="9"/>
            <c:bubble3D val="0"/>
            <c:extLst>
              <c:ext xmlns:c16="http://schemas.microsoft.com/office/drawing/2014/chart" uri="{C3380CC4-5D6E-409C-BE32-E72D297353CC}">
                <c16:uniqueId val="{0000000A-BE99-4064-A0E7-930F42C4F7AA}"/>
              </c:ext>
            </c:extLst>
          </c:dPt>
          <c:dPt>
            <c:idx val="10"/>
            <c:bubble3D val="0"/>
            <c:extLst>
              <c:ext xmlns:c16="http://schemas.microsoft.com/office/drawing/2014/chart" uri="{C3380CC4-5D6E-409C-BE32-E72D297353CC}">
                <c16:uniqueId val="{0000000B-BE99-4064-A0E7-930F42C4F7AA}"/>
              </c:ext>
            </c:extLst>
          </c:dPt>
          <c:dPt>
            <c:idx val="11"/>
            <c:bubble3D val="0"/>
            <c:extLst>
              <c:ext xmlns:c16="http://schemas.microsoft.com/office/drawing/2014/chart" uri="{C3380CC4-5D6E-409C-BE32-E72D297353CC}">
                <c16:uniqueId val="{0000000C-BE99-4064-A0E7-930F42C4F7AA}"/>
              </c:ext>
            </c:extLst>
          </c:dPt>
          <c:cat>
            <c:strRef>
              <c:f>'F24'!$B$6:$N$6</c:f>
              <c:strCache>
                <c:ptCount val="13"/>
                <c:pt idx="0">
                  <c:v>Mars/March</c:v>
                </c:pt>
                <c:pt idx="1">
                  <c:v>Prill/April</c:v>
                </c:pt>
                <c:pt idx="2">
                  <c:v>Maj/May</c:v>
                </c:pt>
                <c:pt idx="3">
                  <c:v>Qershor/June</c:v>
                </c:pt>
                <c:pt idx="4">
                  <c:v>Korrik/July</c:v>
                </c:pt>
                <c:pt idx="5">
                  <c:v>Gusht/August</c:v>
                </c:pt>
                <c:pt idx="6">
                  <c:v>Shtator/September</c:v>
                </c:pt>
                <c:pt idx="7">
                  <c:v>Tetor/October</c:v>
                </c:pt>
                <c:pt idx="8">
                  <c:v>Nëntor/November</c:v>
                </c:pt>
                <c:pt idx="9">
                  <c:v>Dhjetor/December</c:v>
                </c:pt>
                <c:pt idx="10">
                  <c:v>Janar/January</c:v>
                </c:pt>
                <c:pt idx="11">
                  <c:v>Shkurt/February</c:v>
                </c:pt>
                <c:pt idx="12">
                  <c:v>Mars/March</c:v>
                </c:pt>
              </c:strCache>
            </c:strRef>
          </c:cat>
          <c:val>
            <c:numRef>
              <c:f>'F24'!$B$9:$N$9</c:f>
              <c:numCache>
                <c:formatCode>#,##0.00_);[Red]\(#,##0.00\)</c:formatCode>
                <c:ptCount val="13"/>
                <c:pt idx="0">
                  <c:v>0</c:v>
                </c:pt>
                <c:pt idx="1">
                  <c:v>-1.402596009440038</c:v>
                </c:pt>
                <c:pt idx="2">
                  <c:v>10.722154222766211</c:v>
                </c:pt>
                <c:pt idx="3">
                  <c:v>3.8887660598914131</c:v>
                </c:pt>
                <c:pt idx="4">
                  <c:v>26.436509813194608</c:v>
                </c:pt>
                <c:pt idx="5">
                  <c:v>-10.005610622779127</c:v>
                </c:pt>
                <c:pt idx="6">
                  <c:v>-12.119700748129681</c:v>
                </c:pt>
                <c:pt idx="7">
                  <c:v>4.6514377601210688</c:v>
                </c:pt>
                <c:pt idx="8">
                  <c:v>-6.7608179866681777</c:v>
                </c:pt>
                <c:pt idx="9">
                  <c:v>5.3995104573104191</c:v>
                </c:pt>
                <c:pt idx="10">
                  <c:v>-7.9280770734174837</c:v>
                </c:pt>
                <c:pt idx="11">
                  <c:v>-10.943236021277125</c:v>
                </c:pt>
                <c:pt idx="12">
                  <c:v>11.788788872998524</c:v>
                </c:pt>
              </c:numCache>
            </c:numRef>
          </c:val>
          <c:smooth val="0"/>
          <c:extLst>
            <c:ext xmlns:c16="http://schemas.microsoft.com/office/drawing/2014/chart" uri="{C3380CC4-5D6E-409C-BE32-E72D297353CC}">
              <c16:uniqueId val="{0000000D-BE99-4064-A0E7-930F42C4F7AA}"/>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1394017871"/>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sq-AL"/>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sq-AL"/>
          </a:p>
        </c:txPr>
        <c:crossAx val="139401787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85"/>
          <c:min val="-60"/>
        </c:scaling>
        <c:delete val="0"/>
        <c:axPos val="r"/>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sq-AL"/>
          </a:p>
        </c:txPr>
        <c:crossAx val="3"/>
        <c:crosses val="max"/>
        <c:crossBetween val="between"/>
        <c:majorUnit val="20"/>
        <c:minorUnit val="4"/>
      </c:valAx>
      <c:spPr>
        <a:solidFill>
          <a:srgbClr val="FFFFFF"/>
        </a:solidFill>
        <a:ln w="25400">
          <a:noFill/>
        </a:ln>
      </c:spPr>
    </c:plotArea>
    <c:legend>
      <c:legendPos val="r"/>
      <c:layout>
        <c:manualLayout>
          <c:xMode val="edge"/>
          <c:yMode val="edge"/>
          <c:x val="9.1758936322514813E-3"/>
          <c:y val="0.88340138038300764"/>
          <c:w val="0.97722454905902711"/>
          <c:h val="0.1052859596254172"/>
        </c:manualLayout>
      </c:layout>
      <c:overlay val="0"/>
      <c:spPr>
        <a:solidFill>
          <a:srgbClr val="FFFFFF"/>
        </a:solidFill>
        <a:ln w="3175">
          <a:solidFill>
            <a:srgbClr val="FFFFFF"/>
          </a:solidFill>
          <a:prstDash val="solid"/>
        </a:ln>
      </c:spPr>
      <c:txPr>
        <a:bodyPr/>
        <a:lstStyle/>
        <a:p>
          <a:pPr>
            <a:defRPr sz="570" b="0" i="0" u="none" strike="noStrike" baseline="0">
              <a:solidFill>
                <a:srgbClr val="333333"/>
              </a:solidFill>
              <a:latin typeface="Times New Roman"/>
              <a:ea typeface="Times New Roman"/>
              <a:cs typeface="Times New Roman"/>
            </a:defRPr>
          </a:pPr>
          <a:endParaRPr lang="sq-AL"/>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sq-AL"/>
    </a:p>
  </c:txPr>
  <c:printSettings>
    <c:headerFooter alignWithMargins="0"/>
    <c:pageMargins b="1" l="0.75000000000001044" r="0.75000000000001044"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87198497997969"/>
          <c:y val="0.1188143778100245"/>
          <c:w val="0.73925821170458683"/>
          <c:h val="0.50801541527656746"/>
        </c:manualLayout>
      </c:layout>
      <c:barChart>
        <c:barDir val="col"/>
        <c:grouping val="clustered"/>
        <c:varyColors val="0"/>
        <c:ser>
          <c:idx val="0"/>
          <c:order val="1"/>
          <c:tx>
            <c:strRef>
              <c:f>'F24'!$A$10</c:f>
              <c:strCache>
                <c:ptCount val="1"/>
                <c:pt idx="0">
                  <c:v>Primet e shkruara bruto / Gross written premiums</c:v>
                </c:pt>
              </c:strCache>
            </c:strRef>
          </c:tx>
          <c:spPr>
            <a:solidFill>
              <a:schemeClr val="tx2">
                <a:lumMod val="60000"/>
                <a:lumOff val="40000"/>
              </a:schemeClr>
            </a:solidFill>
            <a:ln w="12700">
              <a:solidFill>
                <a:srgbClr val="FFFFFF"/>
              </a:solidFill>
              <a:prstDash val="solid"/>
            </a:ln>
          </c:spPr>
          <c:invertIfNegative val="0"/>
          <c:cat>
            <c:strRef>
              <c:f>'F24'!$B$6:$N$6</c:f>
              <c:strCache>
                <c:ptCount val="13"/>
                <c:pt idx="0">
                  <c:v>Mars/March</c:v>
                </c:pt>
                <c:pt idx="1">
                  <c:v>Prill/April</c:v>
                </c:pt>
                <c:pt idx="2">
                  <c:v>Maj/May</c:v>
                </c:pt>
                <c:pt idx="3">
                  <c:v>Qershor/June</c:v>
                </c:pt>
                <c:pt idx="4">
                  <c:v>Korrik/July</c:v>
                </c:pt>
                <c:pt idx="5">
                  <c:v>Gusht/August</c:v>
                </c:pt>
                <c:pt idx="6">
                  <c:v>Shtator/September</c:v>
                </c:pt>
                <c:pt idx="7">
                  <c:v>Tetor/October</c:v>
                </c:pt>
                <c:pt idx="8">
                  <c:v>Nëntor/November</c:v>
                </c:pt>
                <c:pt idx="9">
                  <c:v>Dhjetor/December</c:v>
                </c:pt>
                <c:pt idx="10">
                  <c:v>Janar/January</c:v>
                </c:pt>
                <c:pt idx="11">
                  <c:v>Shkurt/February</c:v>
                </c:pt>
                <c:pt idx="12">
                  <c:v>Mars/March</c:v>
                </c:pt>
              </c:strCache>
            </c:strRef>
          </c:cat>
          <c:val>
            <c:numRef>
              <c:f>'F24'!$B$10:$N$10</c:f>
              <c:numCache>
                <c:formatCode>_-* #,##0_-;\-* #,##0_-;_-* "-"??_-;_-@_-</c:formatCode>
                <c:ptCount val="13"/>
                <c:pt idx="0">
                  <c:v>5931463.7400000002</c:v>
                </c:pt>
                <c:pt idx="1">
                  <c:v>5882423.2199999997</c:v>
                </c:pt>
                <c:pt idx="2">
                  <c:v>6354032.8899999997</c:v>
                </c:pt>
                <c:pt idx="3">
                  <c:v>6377063.4699999997</c:v>
                </c:pt>
                <c:pt idx="4">
                  <c:v>7995528.3799999999</c:v>
                </c:pt>
                <c:pt idx="5">
                  <c:v>7034200.4800000004</c:v>
                </c:pt>
                <c:pt idx="6">
                  <c:v>6256519.1399999997</c:v>
                </c:pt>
                <c:pt idx="7">
                  <c:v>6630717.7599999998</c:v>
                </c:pt>
                <c:pt idx="8">
                  <c:v>6121565.3799999999</c:v>
                </c:pt>
                <c:pt idx="9">
                  <c:v>6500704.1699999999</c:v>
                </c:pt>
                <c:pt idx="10">
                  <c:v>5942106.8899999997</c:v>
                </c:pt>
                <c:pt idx="11">
                  <c:v>5542681.2000000002</c:v>
                </c:pt>
                <c:pt idx="12">
                  <c:v>6252732.79</c:v>
                </c:pt>
              </c:numCache>
            </c:numRef>
          </c:val>
          <c:extLst>
            <c:ext xmlns:c16="http://schemas.microsoft.com/office/drawing/2014/chart" uri="{C3380CC4-5D6E-409C-BE32-E72D297353CC}">
              <c16:uniqueId val="{00000000-6677-4AEB-A26F-5088EFE684C7}"/>
            </c:ext>
          </c:extLst>
        </c:ser>
        <c:dLbls>
          <c:showLegendKey val="0"/>
          <c:showVal val="0"/>
          <c:showCatName val="0"/>
          <c:showSerName val="0"/>
          <c:showPercent val="0"/>
          <c:showBubbleSize val="0"/>
        </c:dLbls>
        <c:gapWidth val="70"/>
        <c:overlap val="30"/>
        <c:axId val="1394005391"/>
        <c:axId val="1"/>
      </c:barChart>
      <c:lineChart>
        <c:grouping val="standard"/>
        <c:varyColors val="1"/>
        <c:ser>
          <c:idx val="2"/>
          <c:order val="0"/>
          <c:tx>
            <c:strRef>
              <c:f>'F24'!$A$11</c:f>
              <c:strCache>
                <c:ptCount val="1"/>
                <c:pt idx="0">
                  <c:v>Ritmi i ndryshimit ( në %)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6677-4AEB-A26F-5088EFE684C7}"/>
              </c:ext>
            </c:extLst>
          </c:dPt>
          <c:dPt>
            <c:idx val="1"/>
            <c:bubble3D val="0"/>
            <c:extLst>
              <c:ext xmlns:c16="http://schemas.microsoft.com/office/drawing/2014/chart" uri="{C3380CC4-5D6E-409C-BE32-E72D297353CC}">
                <c16:uniqueId val="{00000002-6677-4AEB-A26F-5088EFE684C7}"/>
              </c:ext>
            </c:extLst>
          </c:dPt>
          <c:dPt>
            <c:idx val="2"/>
            <c:bubble3D val="0"/>
            <c:extLst>
              <c:ext xmlns:c16="http://schemas.microsoft.com/office/drawing/2014/chart" uri="{C3380CC4-5D6E-409C-BE32-E72D297353CC}">
                <c16:uniqueId val="{00000003-6677-4AEB-A26F-5088EFE684C7}"/>
              </c:ext>
            </c:extLst>
          </c:dPt>
          <c:dPt>
            <c:idx val="3"/>
            <c:bubble3D val="0"/>
            <c:extLst>
              <c:ext xmlns:c16="http://schemas.microsoft.com/office/drawing/2014/chart" uri="{C3380CC4-5D6E-409C-BE32-E72D297353CC}">
                <c16:uniqueId val="{00000004-6677-4AEB-A26F-5088EFE684C7}"/>
              </c:ext>
            </c:extLst>
          </c:dPt>
          <c:dPt>
            <c:idx val="4"/>
            <c:bubble3D val="0"/>
            <c:extLst>
              <c:ext xmlns:c16="http://schemas.microsoft.com/office/drawing/2014/chart" uri="{C3380CC4-5D6E-409C-BE32-E72D297353CC}">
                <c16:uniqueId val="{00000005-6677-4AEB-A26F-5088EFE684C7}"/>
              </c:ext>
            </c:extLst>
          </c:dPt>
          <c:dPt>
            <c:idx val="5"/>
            <c:bubble3D val="0"/>
            <c:extLst>
              <c:ext xmlns:c16="http://schemas.microsoft.com/office/drawing/2014/chart" uri="{C3380CC4-5D6E-409C-BE32-E72D297353CC}">
                <c16:uniqueId val="{00000006-6677-4AEB-A26F-5088EFE684C7}"/>
              </c:ext>
            </c:extLst>
          </c:dPt>
          <c:dPt>
            <c:idx val="6"/>
            <c:bubble3D val="0"/>
            <c:extLst>
              <c:ext xmlns:c16="http://schemas.microsoft.com/office/drawing/2014/chart" uri="{C3380CC4-5D6E-409C-BE32-E72D297353CC}">
                <c16:uniqueId val="{00000007-6677-4AEB-A26F-5088EFE684C7}"/>
              </c:ext>
            </c:extLst>
          </c:dPt>
          <c:dPt>
            <c:idx val="7"/>
            <c:bubble3D val="0"/>
            <c:extLst>
              <c:ext xmlns:c16="http://schemas.microsoft.com/office/drawing/2014/chart" uri="{C3380CC4-5D6E-409C-BE32-E72D297353CC}">
                <c16:uniqueId val="{00000008-6677-4AEB-A26F-5088EFE684C7}"/>
              </c:ext>
            </c:extLst>
          </c:dPt>
          <c:dPt>
            <c:idx val="8"/>
            <c:bubble3D val="0"/>
            <c:extLst>
              <c:ext xmlns:c16="http://schemas.microsoft.com/office/drawing/2014/chart" uri="{C3380CC4-5D6E-409C-BE32-E72D297353CC}">
                <c16:uniqueId val="{00000009-6677-4AEB-A26F-5088EFE684C7}"/>
              </c:ext>
            </c:extLst>
          </c:dPt>
          <c:dPt>
            <c:idx val="9"/>
            <c:bubble3D val="0"/>
            <c:extLst>
              <c:ext xmlns:c16="http://schemas.microsoft.com/office/drawing/2014/chart" uri="{C3380CC4-5D6E-409C-BE32-E72D297353CC}">
                <c16:uniqueId val="{0000000A-6677-4AEB-A26F-5088EFE684C7}"/>
              </c:ext>
            </c:extLst>
          </c:dPt>
          <c:dPt>
            <c:idx val="10"/>
            <c:bubble3D val="0"/>
            <c:extLst>
              <c:ext xmlns:c16="http://schemas.microsoft.com/office/drawing/2014/chart" uri="{C3380CC4-5D6E-409C-BE32-E72D297353CC}">
                <c16:uniqueId val="{0000000B-6677-4AEB-A26F-5088EFE684C7}"/>
              </c:ext>
            </c:extLst>
          </c:dPt>
          <c:dPt>
            <c:idx val="11"/>
            <c:bubble3D val="0"/>
            <c:extLst>
              <c:ext xmlns:c16="http://schemas.microsoft.com/office/drawing/2014/chart" uri="{C3380CC4-5D6E-409C-BE32-E72D297353CC}">
                <c16:uniqueId val="{0000000C-6677-4AEB-A26F-5088EFE684C7}"/>
              </c:ext>
            </c:extLst>
          </c:dPt>
          <c:cat>
            <c:strRef>
              <c:f>'F24'!$B$6:$N$6</c:f>
              <c:strCache>
                <c:ptCount val="13"/>
                <c:pt idx="0">
                  <c:v>Mars/March</c:v>
                </c:pt>
                <c:pt idx="1">
                  <c:v>Prill/April</c:v>
                </c:pt>
                <c:pt idx="2">
                  <c:v>Maj/May</c:v>
                </c:pt>
                <c:pt idx="3">
                  <c:v>Qershor/June</c:v>
                </c:pt>
                <c:pt idx="4">
                  <c:v>Korrik/July</c:v>
                </c:pt>
                <c:pt idx="5">
                  <c:v>Gusht/August</c:v>
                </c:pt>
                <c:pt idx="6">
                  <c:v>Shtator/September</c:v>
                </c:pt>
                <c:pt idx="7">
                  <c:v>Tetor/October</c:v>
                </c:pt>
                <c:pt idx="8">
                  <c:v>Nëntor/November</c:v>
                </c:pt>
                <c:pt idx="9">
                  <c:v>Dhjetor/December</c:v>
                </c:pt>
                <c:pt idx="10">
                  <c:v>Janar/January</c:v>
                </c:pt>
                <c:pt idx="11">
                  <c:v>Shkurt/February</c:v>
                </c:pt>
                <c:pt idx="12">
                  <c:v>Mars/March</c:v>
                </c:pt>
              </c:strCache>
            </c:strRef>
          </c:cat>
          <c:val>
            <c:numRef>
              <c:f>'F24'!$B$11:$N$11</c:f>
              <c:numCache>
                <c:formatCode>#,##0.00_);[Red]\(#,##0.00\)</c:formatCode>
                <c:ptCount val="13"/>
                <c:pt idx="0">
                  <c:v>0</c:v>
                </c:pt>
                <c:pt idx="1">
                  <c:v>-0.82678613828971459</c:v>
                </c:pt>
                <c:pt idx="2">
                  <c:v>8.0172686044850838</c:v>
                </c:pt>
                <c:pt idx="3">
                  <c:v>0.36245610305614129</c:v>
                </c:pt>
                <c:pt idx="4">
                  <c:v>25.379469996085845</c:v>
                </c:pt>
                <c:pt idx="5">
                  <c:v>-12.023319214333139</c:v>
                </c:pt>
                <c:pt idx="6">
                  <c:v>-11.055717593081749</c:v>
                </c:pt>
                <c:pt idx="7">
                  <c:v>5.9809394269670468</c:v>
                </c:pt>
                <c:pt idx="8">
                  <c:v>-7.6786917861513704</c:v>
                </c:pt>
                <c:pt idx="9">
                  <c:v>6.193494089578766</c:v>
                </c:pt>
                <c:pt idx="10">
                  <c:v>-8.5928734086664349</c:v>
                </c:pt>
                <c:pt idx="11">
                  <c:v>-6.7219539701009907</c:v>
                </c:pt>
                <c:pt idx="12">
                  <c:v>12.810615735936604</c:v>
                </c:pt>
              </c:numCache>
            </c:numRef>
          </c:val>
          <c:smooth val="0"/>
          <c:extLst>
            <c:ext xmlns:c16="http://schemas.microsoft.com/office/drawing/2014/chart" uri="{C3380CC4-5D6E-409C-BE32-E72D297353CC}">
              <c16:uniqueId val="{0000000D-6677-4AEB-A26F-5088EFE684C7}"/>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1394005391"/>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00000" vert="horz"/>
          <a:lstStyle/>
          <a:p>
            <a:pPr>
              <a:defRPr sz="800" b="0" i="0" u="none" strike="noStrike" baseline="0">
                <a:solidFill>
                  <a:srgbClr val="333333"/>
                </a:solidFill>
                <a:latin typeface="Times New Roman"/>
                <a:ea typeface="Times New Roman"/>
                <a:cs typeface="Times New Roman"/>
              </a:defRPr>
            </a:pPr>
            <a:endParaRPr lang="sq-AL"/>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sq-AL"/>
          </a:p>
        </c:txPr>
        <c:crossAx val="139400539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50"/>
          <c:min val="-30.9"/>
        </c:scaling>
        <c:delete val="0"/>
        <c:axPos val="r"/>
        <c:numFmt formatCode="0.00_);[Red]\(0.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sq-AL"/>
          </a:p>
        </c:txPr>
        <c:crossAx val="3"/>
        <c:crosses val="max"/>
        <c:crossBetween val="between"/>
        <c:majorUnit val="7"/>
        <c:minorUnit val="4"/>
      </c:valAx>
    </c:plotArea>
    <c:legend>
      <c:legendPos val="r"/>
      <c:layout>
        <c:manualLayout>
          <c:xMode val="edge"/>
          <c:yMode val="edge"/>
          <c:x val="1.1751456599839913E-3"/>
          <c:y val="0.86508615426092894"/>
          <c:w val="0.99309748515478113"/>
          <c:h val="0.12036729547779335"/>
        </c:manualLayout>
      </c:layout>
      <c:overlay val="0"/>
      <c:spPr>
        <a:solidFill>
          <a:srgbClr val="FFFFFF"/>
        </a:solidFill>
        <a:ln w="3175">
          <a:solidFill>
            <a:srgbClr val="FFFFFF"/>
          </a:solidFill>
          <a:prstDash val="solid"/>
        </a:ln>
      </c:spPr>
      <c:txPr>
        <a:bodyPr/>
        <a:lstStyle/>
        <a:p>
          <a:pPr>
            <a:defRPr sz="570" b="0" i="0" u="none" strike="noStrike" baseline="0">
              <a:solidFill>
                <a:srgbClr val="333333"/>
              </a:solidFill>
              <a:latin typeface="Times New Roman"/>
              <a:ea typeface="Times New Roman"/>
              <a:cs typeface="Times New Roman"/>
            </a:defRPr>
          </a:pPr>
          <a:endParaRPr lang="sq-AL"/>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sq-AL"/>
    </a:p>
  </c:txPr>
  <c:printSettings>
    <c:headerFooter alignWithMargins="0"/>
    <c:pageMargins b="1" l="0.75000000000001044" r="0.75000000000001044" t="1" header="0.5" footer="0.5"/>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104775</xdr:colOff>
      <xdr:row>16</xdr:row>
      <xdr:rowOff>219075</xdr:rowOff>
    </xdr:from>
    <xdr:to>
      <xdr:col>8</xdr:col>
      <xdr:colOff>0</xdr:colOff>
      <xdr:row>27</xdr:row>
      <xdr:rowOff>133350</xdr:rowOff>
    </xdr:to>
    <xdr:graphicFrame macro="">
      <xdr:nvGraphicFramePr>
        <xdr:cNvPr id="3154485" name="Chart 204">
          <a:extLst>
            <a:ext uri="{FF2B5EF4-FFF2-40B4-BE49-F238E27FC236}">
              <a16:creationId xmlns:a16="http://schemas.microsoft.com/office/drawing/2014/main" id="{00000000-0008-0000-0100-000035223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3</xdr:col>
      <xdr:colOff>304800</xdr:colOff>
      <xdr:row>3</xdr:row>
      <xdr:rowOff>38100</xdr:rowOff>
    </xdr:to>
    <xdr:sp macro="" textlink="">
      <xdr:nvSpPr>
        <xdr:cNvPr id="2563" name="Object 515" hidden="1">
          <a:extLst>
            <a:ext uri="{63B3BB69-23CF-44E3-9099-C40C66FF867C}">
              <a14:compatExt xmlns:a14="http://schemas.microsoft.com/office/drawing/2010/main" spid="_x0000_s2563"/>
            </a:ext>
            <a:ext uri="{FF2B5EF4-FFF2-40B4-BE49-F238E27FC236}">
              <a16:creationId xmlns:a16="http://schemas.microsoft.com/office/drawing/2014/main" id="{00000000-0008-0000-0100-0000030A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0</xdr:row>
      <xdr:rowOff>0</xdr:rowOff>
    </xdr:from>
    <xdr:to>
      <xdr:col>3</xdr:col>
      <xdr:colOff>304800</xdr:colOff>
      <xdr:row>3</xdr:row>
      <xdr:rowOff>38100</xdr:rowOff>
    </xdr:to>
    <xdr:pic>
      <xdr:nvPicPr>
        <xdr:cNvPr id="2" name="Picture 515">
          <a:extLst>
            <a:ext uri="{FF2B5EF4-FFF2-40B4-BE49-F238E27FC236}">
              <a16:creationId xmlns:a16="http://schemas.microsoft.com/office/drawing/2014/main" id="{48E3E83A-5F67-4898-8DFB-AB0D3D60D7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0"/>
          <a:ext cx="187642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0.00847</cdr:x>
      <cdr:y>0</cdr:y>
    </cdr:from>
    <cdr:to>
      <cdr:x>0.83275</cdr:x>
      <cdr:y>0.80968</cdr:y>
    </cdr:to>
    <cdr:pic>
      <cdr:nvPicPr>
        <cdr:cNvPr id="2" name="chart">
          <a:extLst xmlns:a="http://schemas.openxmlformats.org/drawingml/2006/main">
            <a:ext uri="{FF2B5EF4-FFF2-40B4-BE49-F238E27FC236}">
              <a16:creationId xmlns:a16="http://schemas.microsoft.com/office/drawing/2014/main" id="{88FF93E0-C6AE-480B-8804-7ED59E0B440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49879" y="0"/>
          <a:ext cx="4854070" cy="2989239"/>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xdr:from>
      <xdr:col>0</xdr:col>
      <xdr:colOff>38100</xdr:colOff>
      <xdr:row>43</xdr:row>
      <xdr:rowOff>47625</xdr:rowOff>
    </xdr:from>
    <xdr:to>
      <xdr:col>1</xdr:col>
      <xdr:colOff>600075</xdr:colOff>
      <xdr:row>55</xdr:row>
      <xdr:rowOff>114300</xdr:rowOff>
    </xdr:to>
    <xdr:graphicFrame macro="">
      <xdr:nvGraphicFramePr>
        <xdr:cNvPr id="59283311" name="Chart 1">
          <a:extLst>
            <a:ext uri="{FF2B5EF4-FFF2-40B4-BE49-F238E27FC236}">
              <a16:creationId xmlns:a16="http://schemas.microsoft.com/office/drawing/2014/main" id="{00000000-0008-0000-0500-00006F978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624417</xdr:colOff>
      <xdr:row>43</xdr:row>
      <xdr:rowOff>57150</xdr:rowOff>
    </xdr:from>
    <xdr:to>
      <xdr:col>5</xdr:col>
      <xdr:colOff>433917</xdr:colOff>
      <xdr:row>56</xdr:row>
      <xdr:rowOff>19050</xdr:rowOff>
    </xdr:to>
    <xdr:graphicFrame macro="">
      <xdr:nvGraphicFramePr>
        <xdr:cNvPr id="59283312" name="Chart 6">
          <a:extLst>
            <a:ext uri="{FF2B5EF4-FFF2-40B4-BE49-F238E27FC236}">
              <a16:creationId xmlns:a16="http://schemas.microsoft.com/office/drawing/2014/main" id="{00000000-0008-0000-0500-000070978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209546</xdr:colOff>
      <xdr:row>16</xdr:row>
      <xdr:rowOff>126999</xdr:rowOff>
    </xdr:from>
    <xdr:to>
      <xdr:col>1</xdr:col>
      <xdr:colOff>0</xdr:colOff>
      <xdr:row>39</xdr:row>
      <xdr:rowOff>123490</xdr:rowOff>
    </xdr:to>
    <xdr:graphicFrame macro="">
      <xdr:nvGraphicFramePr>
        <xdr:cNvPr id="2" name="Chart 352">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3113312</xdr:colOff>
      <xdr:row>16</xdr:row>
      <xdr:rowOff>112609</xdr:rowOff>
    </xdr:from>
    <xdr:to>
      <xdr:col>6</xdr:col>
      <xdr:colOff>122410</xdr:colOff>
      <xdr:row>40</xdr:row>
      <xdr:rowOff>67176</xdr:rowOff>
    </xdr:to>
    <xdr:graphicFrame macro="">
      <xdr:nvGraphicFramePr>
        <xdr:cNvPr id="3" name="Chart 353">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bqk-kos.org/" TargetMode="External"/><Relationship Id="rId2" Type="http://schemas.openxmlformats.org/officeDocument/2006/relationships/hyperlink" Target="mailto:info@bqk-kos.org" TargetMode="External"/><Relationship Id="rId1" Type="http://schemas.openxmlformats.org/officeDocument/2006/relationships/printerSettings" Target="../printerSettings/printerSettings2.bin"/><Relationship Id="rId6" Type="http://schemas.openxmlformats.org/officeDocument/2006/relationships/printerSettings" Target="../printerSettings/printerSettings3.bin"/><Relationship Id="rId5" Type="http://schemas.openxmlformats.org/officeDocument/2006/relationships/hyperlink" Target="http://www.bqk-kos.org/" TargetMode="External"/><Relationship Id="rId4" Type="http://schemas.openxmlformats.org/officeDocument/2006/relationships/hyperlink" Target="mailto:info@bqk-kos.org"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
  <sheetViews>
    <sheetView workbookViewId="0"/>
  </sheetViews>
  <sheetFormatPr defaultRowHeight="12.5"/>
  <sheetData>
    <row r="1" spans="1:2">
      <c r="A1">
        <v>0</v>
      </c>
      <c r="B1" t="s">
        <v>6</v>
      </c>
    </row>
  </sheetData>
  <customSheetViews>
    <customSheetView guid="{CE7EBE67-DCEA-4A6B-A7CE-D3282729E0AF}" state="veryHidden" showRuler="0">
      <pageMargins left="0.75" right="0.75" top="1" bottom="1" header="0.5" footer="0.5"/>
      <headerFooter alignWithMargins="0"/>
    </customSheetView>
  </customSheetViews>
  <phoneticPr fontId="3"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2:K33"/>
  <sheetViews>
    <sheetView topLeftCell="A16" zoomScale="72" zoomScaleNormal="72" workbookViewId="0">
      <selection activeCell="I27" sqref="I27"/>
    </sheetView>
  </sheetViews>
  <sheetFormatPr defaultColWidth="9.1796875" defaultRowHeight="11.5"/>
  <cols>
    <col min="1" max="1" width="9.1796875" style="58" bestFit="1" customWidth="1"/>
    <col min="2" max="2" width="35" style="58" customWidth="1"/>
    <col min="3" max="4" width="15.81640625" style="58" bestFit="1" customWidth="1"/>
    <col min="5" max="5" width="11" style="219" bestFit="1" customWidth="1"/>
    <col min="6" max="7" width="10.54296875" style="58" bestFit="1" customWidth="1"/>
    <col min="8" max="8" width="11.7265625" style="58" bestFit="1" customWidth="1"/>
    <col min="9" max="16384" width="9.1796875" style="58"/>
  </cols>
  <sheetData>
    <row r="2" spans="1:11" s="56" customFormat="1" ht="15.75" customHeight="1">
      <c r="A2" s="509" t="s">
        <v>109</v>
      </c>
      <c r="B2" s="509"/>
      <c r="C2" s="509"/>
      <c r="D2" s="509"/>
      <c r="E2" s="509"/>
      <c r="F2" s="509"/>
      <c r="G2" s="509"/>
      <c r="H2" s="55"/>
      <c r="I2" s="55"/>
      <c r="J2" s="55"/>
      <c r="K2" s="55"/>
    </row>
    <row r="3" spans="1:11" s="56" customFormat="1" ht="15.75" customHeight="1">
      <c r="A3" s="506" t="s">
        <v>178</v>
      </c>
      <c r="B3" s="506"/>
      <c r="C3" s="506"/>
      <c r="D3" s="506"/>
      <c r="E3" s="506"/>
      <c r="F3" s="506"/>
      <c r="G3" s="506"/>
      <c r="H3" s="55"/>
      <c r="I3" s="55"/>
      <c r="J3" s="55"/>
      <c r="K3" s="55"/>
    </row>
    <row r="5" spans="1:11" ht="12" customHeight="1">
      <c r="A5" s="285"/>
      <c r="B5" s="285"/>
      <c r="C5" s="267"/>
      <c r="D5" s="284"/>
      <c r="E5" s="307" t="s">
        <v>49</v>
      </c>
      <c r="F5" s="511" t="s">
        <v>11</v>
      </c>
      <c r="G5" s="512"/>
    </row>
    <row r="6" spans="1:11" ht="12" customHeight="1">
      <c r="A6" s="308" t="s">
        <v>48</v>
      </c>
      <c r="B6" s="272" t="s">
        <v>9</v>
      </c>
      <c r="C6" s="511" t="s">
        <v>257</v>
      </c>
      <c r="D6" s="512"/>
      <c r="E6" s="307" t="s">
        <v>13</v>
      </c>
      <c r="F6" s="511" t="s">
        <v>13</v>
      </c>
      <c r="G6" s="512"/>
    </row>
    <row r="7" spans="1:11" ht="12" customHeight="1">
      <c r="A7" s="309"/>
      <c r="B7" s="275" t="s">
        <v>175</v>
      </c>
      <c r="C7" s="507" t="s">
        <v>258</v>
      </c>
      <c r="D7" s="508"/>
      <c r="E7" s="304" t="s">
        <v>50</v>
      </c>
      <c r="F7" s="507" t="s">
        <v>17</v>
      </c>
      <c r="G7" s="508"/>
    </row>
    <row r="8" spans="1:11" ht="12" customHeight="1">
      <c r="A8" s="276"/>
      <c r="B8" s="276"/>
      <c r="C8" s="267"/>
      <c r="D8" s="284"/>
      <c r="E8" s="304" t="s">
        <v>18</v>
      </c>
      <c r="F8" s="507" t="s">
        <v>18</v>
      </c>
      <c r="G8" s="508"/>
    </row>
    <row r="9" spans="1:11" ht="15.75" customHeight="1" thickBot="1">
      <c r="A9" s="59"/>
      <c r="B9" s="60" t="str">
        <f>' F4'!A10</f>
        <v>Janar-Mars/January-March</v>
      </c>
      <c r="C9" s="61">
        <v>2024</v>
      </c>
      <c r="D9" s="205">
        <v>2025</v>
      </c>
      <c r="E9" s="61" t="s">
        <v>479</v>
      </c>
      <c r="F9" s="61">
        <v>2024</v>
      </c>
      <c r="G9" s="205">
        <v>2025</v>
      </c>
    </row>
    <row r="10" spans="1:11" ht="15.75" customHeight="1" thickBot="1">
      <c r="A10" s="503" t="s">
        <v>325</v>
      </c>
      <c r="B10" s="503"/>
      <c r="C10" s="503"/>
      <c r="D10" s="503"/>
      <c r="E10" s="503"/>
      <c r="F10" s="503"/>
      <c r="G10" s="503"/>
    </row>
    <row r="11" spans="1:11" ht="26">
      <c r="A11" s="108">
        <v>1</v>
      </c>
      <c r="B11" s="109" t="s">
        <v>168</v>
      </c>
      <c r="C11" s="118">
        <v>635957.60000000196</v>
      </c>
      <c r="D11" s="118">
        <v>737171.1</v>
      </c>
      <c r="E11" s="82">
        <f>(D11/C11-1)*100</f>
        <v>15.91513333593273</v>
      </c>
      <c r="F11" s="123">
        <f>C11/C$29*100</f>
        <v>1.6504761956456164</v>
      </c>
      <c r="G11" s="123">
        <f>D11/D$29*100</f>
        <v>1.8218394603012338</v>
      </c>
    </row>
    <row r="12" spans="1:11" ht="26">
      <c r="A12" s="110">
        <v>2</v>
      </c>
      <c r="B12" s="111" t="s">
        <v>152</v>
      </c>
      <c r="C12" s="118">
        <v>10427401.63000007</v>
      </c>
      <c r="D12" s="118">
        <v>10228291.999999989</v>
      </c>
      <c r="E12" s="82">
        <f>(D12/C12-1)*100</f>
        <v>-1.9094846162560186</v>
      </c>
      <c r="F12" s="117">
        <f>C12/C$29*100</f>
        <v>27.061832695688143</v>
      </c>
      <c r="G12" s="117">
        <f>D12/D$29*100</f>
        <v>25.278128750684075</v>
      </c>
    </row>
    <row r="13" spans="1:11" ht="26">
      <c r="A13" s="110">
        <v>3</v>
      </c>
      <c r="B13" s="111" t="s">
        <v>227</v>
      </c>
      <c r="C13" s="118">
        <v>2646575.1300000008</v>
      </c>
      <c r="D13" s="118">
        <v>2733379.26</v>
      </c>
      <c r="E13" s="82">
        <f t="shared" ref="E13:E19" si="0">(D13/C13-1)*100</f>
        <v>3.2798664589581916</v>
      </c>
      <c r="F13" s="117">
        <f t="shared" ref="F13:F19" si="1">C13/C$29*100</f>
        <v>6.8685542118730725</v>
      </c>
      <c r="G13" s="117">
        <f t="shared" ref="G13:G19" si="2">D13/D$29*100</f>
        <v>6.7552542358714076</v>
      </c>
    </row>
    <row r="14" spans="1:11" ht="26">
      <c r="A14" s="110">
        <v>4</v>
      </c>
      <c r="B14" s="111" t="s">
        <v>228</v>
      </c>
      <c r="C14" s="118">
        <v>0</v>
      </c>
      <c r="D14" s="118">
        <v>0</v>
      </c>
      <c r="E14" s="82" t="e">
        <f t="shared" si="0"/>
        <v>#DIV/0!</v>
      </c>
      <c r="F14" s="117">
        <f t="shared" si="1"/>
        <v>0</v>
      </c>
      <c r="G14" s="117">
        <f t="shared" si="2"/>
        <v>0</v>
      </c>
    </row>
    <row r="15" spans="1:11" ht="26">
      <c r="A15" s="110">
        <v>5</v>
      </c>
      <c r="B15" s="111" t="s">
        <v>229</v>
      </c>
      <c r="C15" s="118">
        <v>0</v>
      </c>
      <c r="D15" s="118">
        <v>0</v>
      </c>
      <c r="E15" s="82" t="e">
        <f t="shared" si="0"/>
        <v>#DIV/0!</v>
      </c>
      <c r="F15" s="117">
        <f t="shared" si="1"/>
        <v>0</v>
      </c>
      <c r="G15" s="117">
        <f t="shared" si="2"/>
        <v>0</v>
      </c>
    </row>
    <row r="16" spans="1:11" ht="39">
      <c r="A16" s="110">
        <v>6</v>
      </c>
      <c r="B16" s="111" t="s">
        <v>153</v>
      </c>
      <c r="C16" s="118">
        <v>0</v>
      </c>
      <c r="D16" s="118">
        <v>0</v>
      </c>
      <c r="E16" s="82" t="e">
        <f t="shared" si="0"/>
        <v>#DIV/0!</v>
      </c>
      <c r="F16" s="117">
        <f t="shared" si="1"/>
        <v>0</v>
      </c>
      <c r="G16" s="117">
        <f t="shared" si="2"/>
        <v>0</v>
      </c>
    </row>
    <row r="17" spans="1:8" ht="26">
      <c r="A17" s="110">
        <v>7</v>
      </c>
      <c r="B17" s="111" t="s">
        <v>465</v>
      </c>
      <c r="C17" s="118">
        <v>256296.28999999998</v>
      </c>
      <c r="D17" s="118">
        <v>29096.25</v>
      </c>
      <c r="E17" s="82">
        <f t="shared" si="0"/>
        <v>-88.6474166286215</v>
      </c>
      <c r="F17" s="117">
        <f t="shared" si="1"/>
        <v>0.66515586208464883</v>
      </c>
      <c r="G17" s="117">
        <f t="shared" si="2"/>
        <v>7.1908267153703909E-2</v>
      </c>
    </row>
    <row r="18" spans="1:8" ht="26">
      <c r="A18" s="110">
        <v>8</v>
      </c>
      <c r="B18" s="111" t="s">
        <v>160</v>
      </c>
      <c r="C18" s="118">
        <v>2905902.66</v>
      </c>
      <c r="D18" s="118">
        <v>3445228.0210000002</v>
      </c>
      <c r="E18" s="82">
        <f>(D18/C18-1)*100</f>
        <v>18.55964992991197</v>
      </c>
      <c r="F18" s="117">
        <f t="shared" si="1"/>
        <v>7.5415769340491599</v>
      </c>
      <c r="G18" s="117">
        <f t="shared" si="2"/>
        <v>8.514512246062452</v>
      </c>
    </row>
    <row r="19" spans="1:8" ht="26.5" thickBot="1">
      <c r="A19" s="208">
        <v>9</v>
      </c>
      <c r="B19" s="114" t="s">
        <v>154</v>
      </c>
      <c r="C19" s="118">
        <v>35302.450000000004</v>
      </c>
      <c r="D19" s="118">
        <v>52127.479999999996</v>
      </c>
      <c r="E19" s="82">
        <f t="shared" si="0"/>
        <v>47.659666680357859</v>
      </c>
      <c r="F19" s="117">
        <f t="shared" si="1"/>
        <v>9.1619084940520276E-2</v>
      </c>
      <c r="G19" s="117">
        <f t="shared" si="2"/>
        <v>0.12882748663107296</v>
      </c>
    </row>
    <row r="20" spans="1:8" s="194" customFormat="1" ht="27" thickBot="1">
      <c r="A20" s="310">
        <v>10</v>
      </c>
      <c r="B20" s="311" t="s">
        <v>304</v>
      </c>
      <c r="C20" s="312">
        <f>SUM(C21:C23)</f>
        <v>18976729.999425061</v>
      </c>
      <c r="D20" s="312">
        <f>SUM(D21:D23)</f>
        <v>20176348.261813577</v>
      </c>
      <c r="E20" s="313">
        <f>(D20/C20-1)*100</f>
        <v>6.3215225300927047</v>
      </c>
      <c r="F20" s="313">
        <f>SUM(F21:F23)</f>
        <v>49.249574398112408</v>
      </c>
      <c r="G20" s="313">
        <f>SUM(G21:G23)</f>
        <v>49.863684873365479</v>
      </c>
      <c r="H20" s="454"/>
    </row>
    <row r="21" spans="1:8" ht="13">
      <c r="A21" s="210"/>
      <c r="B21" s="211" t="s">
        <v>100</v>
      </c>
      <c r="C21" s="118">
        <v>16511095.520000041</v>
      </c>
      <c r="D21" s="118">
        <v>17775851.500000019</v>
      </c>
      <c r="E21" s="82">
        <f t="shared" ref="E21:E27" si="3">(D21/C21-1)*100</f>
        <v>7.6600367217787957</v>
      </c>
      <c r="F21" s="117">
        <f>C21/C$29*100</f>
        <v>42.850608467908806</v>
      </c>
      <c r="G21" s="117">
        <f>D21/D$29*100</f>
        <v>43.931114097059577</v>
      </c>
      <c r="H21" s="63"/>
    </row>
    <row r="22" spans="1:8" ht="13">
      <c r="A22" s="110"/>
      <c r="B22" s="112" t="s">
        <v>281</v>
      </c>
      <c r="C22" s="118">
        <v>1078518.2237288121</v>
      </c>
      <c r="D22" s="118">
        <v>985361.52181356004</v>
      </c>
      <c r="E22" s="82">
        <f t="shared" si="3"/>
        <v>-8.6374712884476743</v>
      </c>
      <c r="F22" s="117">
        <f>C22/C$29*100</f>
        <v>2.7990366886635085</v>
      </c>
      <c r="G22" s="117">
        <f>D22/D$29*100</f>
        <v>2.4352155193040241</v>
      </c>
      <c r="H22" s="63"/>
    </row>
    <row r="23" spans="1:8" s="464" customFormat="1" ht="13">
      <c r="A23" s="110"/>
      <c r="B23" s="112" t="s">
        <v>303</v>
      </c>
      <c r="C23" s="118">
        <v>1387116.2556962059</v>
      </c>
      <c r="D23" s="118">
        <v>1415135.24</v>
      </c>
      <c r="E23" s="82">
        <f t="shared" si="3"/>
        <v>2.0199449172867645</v>
      </c>
      <c r="F23" s="117">
        <f t="shared" ref="F23:F28" si="4">C23/C$29*100</f>
        <v>3.5999292415400945</v>
      </c>
      <c r="G23" s="117">
        <f t="shared" ref="G23:G28" si="5">D23/D$29*100</f>
        <v>3.4973552570018782</v>
      </c>
      <c r="H23" s="463"/>
    </row>
    <row r="24" spans="1:8" ht="26">
      <c r="A24" s="110">
        <v>11</v>
      </c>
      <c r="B24" s="111" t="s">
        <v>173</v>
      </c>
      <c r="C24" s="118">
        <v>0</v>
      </c>
      <c r="D24" s="118">
        <v>0</v>
      </c>
      <c r="E24" s="453" t="e">
        <f t="shared" si="3"/>
        <v>#DIV/0!</v>
      </c>
      <c r="F24" s="117">
        <f t="shared" si="4"/>
        <v>0</v>
      </c>
      <c r="G24" s="117">
        <f t="shared" si="5"/>
        <v>0</v>
      </c>
    </row>
    <row r="25" spans="1:8" ht="26">
      <c r="A25" s="110">
        <v>12</v>
      </c>
      <c r="B25" s="111" t="s">
        <v>466</v>
      </c>
      <c r="C25" s="118">
        <v>0</v>
      </c>
      <c r="D25" s="118">
        <v>0</v>
      </c>
      <c r="E25" s="453" t="e">
        <f t="shared" si="3"/>
        <v>#DIV/0!</v>
      </c>
      <c r="F25" s="117">
        <f t="shared" si="4"/>
        <v>0</v>
      </c>
      <c r="G25" s="117">
        <f t="shared" si="5"/>
        <v>0</v>
      </c>
    </row>
    <row r="26" spans="1:8" ht="26">
      <c r="A26" s="110">
        <v>13</v>
      </c>
      <c r="B26" s="111" t="s">
        <v>157</v>
      </c>
      <c r="C26" s="118">
        <v>727851.85</v>
      </c>
      <c r="D26" s="118">
        <v>1003004.2000000001</v>
      </c>
      <c r="E26" s="82">
        <f t="shared" si="3"/>
        <v>37.803345557203727</v>
      </c>
      <c r="F26" s="117">
        <f t="shared" si="4"/>
        <v>1.8889657932881374</v>
      </c>
      <c r="G26" s="117">
        <f t="shared" si="5"/>
        <v>2.4788175098126755</v>
      </c>
    </row>
    <row r="27" spans="1:8" ht="26">
      <c r="A27" s="110">
        <v>14</v>
      </c>
      <c r="B27" s="111" t="s">
        <v>155</v>
      </c>
      <c r="C27" s="118">
        <v>886.59999999999991</v>
      </c>
      <c r="D27" s="118">
        <v>644.29</v>
      </c>
      <c r="E27" s="82">
        <f t="shared" si="3"/>
        <v>-27.330250394766519</v>
      </c>
      <c r="F27" s="117">
        <f t="shared" si="4"/>
        <v>2.3009587353927351E-3</v>
      </c>
      <c r="G27" s="117">
        <f t="shared" si="5"/>
        <v>1.592293764469988E-3</v>
      </c>
    </row>
    <row r="28" spans="1:8" ht="26.5" thickBot="1">
      <c r="A28" s="113">
        <v>15</v>
      </c>
      <c r="B28" s="114" t="s">
        <v>230</v>
      </c>
      <c r="C28" s="209">
        <v>1918860.24</v>
      </c>
      <c r="D28" s="118">
        <v>2057720.0699999998</v>
      </c>
      <c r="E28" s="82">
        <f>(D28/C28-1)*100</f>
        <v>7.2365786264871446</v>
      </c>
      <c r="F28" s="117">
        <f t="shared" si="4"/>
        <v>4.9799438655829009</v>
      </c>
      <c r="G28" s="117">
        <f t="shared" si="5"/>
        <v>5.085434876353423</v>
      </c>
    </row>
    <row r="29" spans="1:8" ht="14.5" thickBot="1">
      <c r="A29" s="314"/>
      <c r="B29" s="315" t="s">
        <v>8</v>
      </c>
      <c r="C29" s="316">
        <f>SUM(C11:C19)+SUM(C21:C28)</f>
        <v>38531764.449425131</v>
      </c>
      <c r="D29" s="316">
        <f>SUM(D11:D19)+SUM(D21:D28)</f>
        <v>40463010.93281357</v>
      </c>
      <c r="E29" s="317">
        <f>(D29/C29-1)*100</f>
        <v>5.012089404634712</v>
      </c>
      <c r="F29" s="318">
        <f>SUM(F11:F19,F21:F28)</f>
        <v>99.999999999999986</v>
      </c>
      <c r="G29" s="318">
        <f>SUM(G11:G19,G21:G28)</f>
        <v>100</v>
      </c>
    </row>
    <row r="30" spans="1:8">
      <c r="D30" s="63"/>
    </row>
    <row r="31" spans="1:8">
      <c r="D31" s="63"/>
    </row>
    <row r="32" spans="1:8">
      <c r="D32" s="63"/>
    </row>
    <row r="33" spans="4:4">
      <c r="D33" s="393"/>
    </row>
  </sheetData>
  <sheetProtection formatCells="0" formatColumns="0" formatRows="0" insertColumns="0" insertRows="0" insertHyperlinks="0" deleteColumns="0" deleteRows="0" sort="0" autoFilter="0" pivotTables="0"/>
  <mergeCells count="9">
    <mergeCell ref="A2:G2"/>
    <mergeCell ref="A3:G3"/>
    <mergeCell ref="F8:G8"/>
    <mergeCell ref="F5:G5"/>
    <mergeCell ref="A10:G10"/>
    <mergeCell ref="C7:D7"/>
    <mergeCell ref="F7:G7"/>
    <mergeCell ref="F6:G6"/>
    <mergeCell ref="C6:D6"/>
  </mergeCells>
  <phoneticPr fontId="3" type="noConversion"/>
  <printOptions horizontalCentered="1"/>
  <pageMargins left="0.7" right="0.7" top="0.75" bottom="0.75" header="0.3" footer="0.3"/>
  <pageSetup paperSize="9" scale="82"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2:H34"/>
  <sheetViews>
    <sheetView topLeftCell="A10" zoomScale="80" zoomScaleNormal="80" workbookViewId="0">
      <selection activeCell="H24" sqref="H24"/>
    </sheetView>
  </sheetViews>
  <sheetFormatPr defaultColWidth="9.1796875" defaultRowHeight="11.5"/>
  <cols>
    <col min="1" max="1" width="9.1796875" style="58" bestFit="1" customWidth="1"/>
    <col min="2" max="2" width="35" style="58" customWidth="1"/>
    <col min="3" max="3" width="14" style="58" bestFit="1" customWidth="1"/>
    <col min="4" max="4" width="12.7265625" style="58" bestFit="1" customWidth="1"/>
    <col min="5" max="5" width="10.7265625" style="219" customWidth="1"/>
    <col min="6" max="6" width="8.7265625" style="58" customWidth="1"/>
    <col min="7" max="7" width="8.453125" style="58" customWidth="1"/>
    <col min="8" max="8" width="11.54296875" style="58" bestFit="1" customWidth="1"/>
    <col min="9" max="16384" width="9.1796875" style="58"/>
  </cols>
  <sheetData>
    <row r="2" spans="1:8" s="56" customFormat="1" ht="15.75" customHeight="1">
      <c r="A2" s="509" t="s">
        <v>58</v>
      </c>
      <c r="B2" s="509"/>
      <c r="C2" s="509"/>
      <c r="D2" s="509"/>
      <c r="E2" s="509"/>
      <c r="F2" s="509"/>
      <c r="G2" s="509"/>
      <c r="H2" s="55"/>
    </row>
    <row r="3" spans="1:8" s="56" customFormat="1" ht="15.75" customHeight="1">
      <c r="A3" s="506" t="s">
        <v>133</v>
      </c>
      <c r="B3" s="506"/>
      <c r="C3" s="506"/>
      <c r="D3" s="506"/>
      <c r="E3" s="506"/>
      <c r="F3" s="506"/>
      <c r="G3" s="506"/>
      <c r="H3" s="55"/>
    </row>
    <row r="5" spans="1:8" ht="12" customHeight="1">
      <c r="A5" s="285"/>
      <c r="B5" s="285"/>
      <c r="C5" s="267"/>
      <c r="D5" s="284"/>
      <c r="E5" s="307" t="s">
        <v>49</v>
      </c>
      <c r="F5" s="511" t="s">
        <v>11</v>
      </c>
      <c r="G5" s="512"/>
    </row>
    <row r="6" spans="1:8" ht="12" customHeight="1">
      <c r="A6" s="308" t="s">
        <v>48</v>
      </c>
      <c r="B6" s="272" t="s">
        <v>9</v>
      </c>
      <c r="C6" s="511" t="s">
        <v>257</v>
      </c>
      <c r="D6" s="512"/>
      <c r="E6" s="307" t="s">
        <v>13</v>
      </c>
      <c r="F6" s="511" t="s">
        <v>13</v>
      </c>
      <c r="G6" s="512"/>
    </row>
    <row r="7" spans="1:8" ht="12" customHeight="1">
      <c r="A7" s="309"/>
      <c r="B7" s="275" t="s">
        <v>175</v>
      </c>
      <c r="C7" s="507" t="s">
        <v>258</v>
      </c>
      <c r="D7" s="508"/>
      <c r="E7" s="304" t="s">
        <v>50</v>
      </c>
      <c r="F7" s="507" t="s">
        <v>17</v>
      </c>
      <c r="G7" s="508"/>
    </row>
    <row r="8" spans="1:8" ht="12" customHeight="1">
      <c r="A8" s="276"/>
      <c r="B8" s="276"/>
      <c r="C8" s="267"/>
      <c r="D8" s="284"/>
      <c r="E8" s="304" t="s">
        <v>18</v>
      </c>
      <c r="F8" s="507" t="s">
        <v>18</v>
      </c>
      <c r="G8" s="508"/>
    </row>
    <row r="9" spans="1:8" ht="15.75" customHeight="1" thickBot="1">
      <c r="A9" s="59"/>
      <c r="B9" s="60" t="str">
        <f>' F4'!A10</f>
        <v>Janar-Mars/January-March</v>
      </c>
      <c r="C9" s="61">
        <v>2024</v>
      </c>
      <c r="D9" s="205">
        <v>2025</v>
      </c>
      <c r="E9" s="61" t="s">
        <v>479</v>
      </c>
      <c r="F9" s="61">
        <v>2024</v>
      </c>
      <c r="G9" s="205">
        <v>2025</v>
      </c>
    </row>
    <row r="10" spans="1:8" ht="15.75" customHeight="1" thickBot="1">
      <c r="A10" s="503" t="s">
        <v>330</v>
      </c>
      <c r="B10" s="503"/>
      <c r="C10" s="503"/>
      <c r="D10" s="503"/>
      <c r="E10" s="503"/>
      <c r="F10" s="503"/>
      <c r="G10" s="503"/>
    </row>
    <row r="11" spans="1:8" ht="26">
      <c r="A11" s="108">
        <v>1</v>
      </c>
      <c r="B11" s="109" t="s">
        <v>168</v>
      </c>
      <c r="C11" s="118">
        <v>219263.31</v>
      </c>
      <c r="D11" s="118">
        <v>56405.66</v>
      </c>
      <c r="E11" s="82">
        <f t="shared" ref="E11:E18" si="0">(D11/C11-1)*100</f>
        <v>-74.274920870254121</v>
      </c>
      <c r="F11" s="123">
        <f>C11/C$29*100</f>
        <v>1.2629235757090829</v>
      </c>
      <c r="G11" s="123">
        <f>D11/D$29*100</f>
        <v>0.26809637731593122</v>
      </c>
    </row>
    <row r="12" spans="1:8" ht="26">
      <c r="A12" s="110">
        <v>2</v>
      </c>
      <c r="B12" s="111" t="s">
        <v>152</v>
      </c>
      <c r="C12" s="118">
        <v>4932446.33</v>
      </c>
      <c r="D12" s="118">
        <v>5306364.9400000004</v>
      </c>
      <c r="E12" s="82">
        <f t="shared" si="0"/>
        <v>7.5807942952315965</v>
      </c>
      <c r="F12" s="117">
        <f>C12/C$29*100</f>
        <v>28.410146485870087</v>
      </c>
      <c r="G12" s="117">
        <f>D12/D$29*100</f>
        <v>25.221178462059811</v>
      </c>
    </row>
    <row r="13" spans="1:8" ht="26">
      <c r="A13" s="110">
        <v>3</v>
      </c>
      <c r="B13" s="111" t="s">
        <v>227</v>
      </c>
      <c r="C13" s="118">
        <v>1462059.03</v>
      </c>
      <c r="D13" s="118">
        <v>1647846.1400000001</v>
      </c>
      <c r="E13" s="82">
        <f t="shared" si="0"/>
        <v>12.707223592743722</v>
      </c>
      <c r="F13" s="117">
        <f t="shared" ref="F13:G19" si="1">C13/C$29*100</f>
        <v>8.4212393677052173</v>
      </c>
      <c r="G13" s="117">
        <f t="shared" si="1"/>
        <v>7.8322207471385115</v>
      </c>
    </row>
    <row r="14" spans="1:8" ht="26">
      <c r="A14" s="110">
        <v>4</v>
      </c>
      <c r="B14" s="111" t="s">
        <v>228</v>
      </c>
      <c r="C14" s="118">
        <v>0</v>
      </c>
      <c r="D14" s="118">
        <v>0</v>
      </c>
      <c r="E14" s="82" t="e">
        <f t="shared" si="0"/>
        <v>#DIV/0!</v>
      </c>
      <c r="F14" s="117">
        <f t="shared" si="1"/>
        <v>0</v>
      </c>
      <c r="G14" s="117">
        <f t="shared" si="1"/>
        <v>0</v>
      </c>
    </row>
    <row r="15" spans="1:8" ht="26">
      <c r="A15" s="110">
        <v>5</v>
      </c>
      <c r="B15" s="111" t="s">
        <v>229</v>
      </c>
      <c r="C15" s="118">
        <v>0</v>
      </c>
      <c r="D15" s="118">
        <v>0</v>
      </c>
      <c r="E15" s="82" t="e">
        <f t="shared" si="0"/>
        <v>#DIV/0!</v>
      </c>
      <c r="F15" s="117">
        <f t="shared" si="1"/>
        <v>0</v>
      </c>
      <c r="G15" s="117">
        <f t="shared" si="1"/>
        <v>0</v>
      </c>
    </row>
    <row r="16" spans="1:8" ht="39">
      <c r="A16" s="110">
        <v>6</v>
      </c>
      <c r="B16" s="111" t="s">
        <v>153</v>
      </c>
      <c r="C16" s="118">
        <v>0</v>
      </c>
      <c r="D16" s="118">
        <v>0</v>
      </c>
      <c r="E16" s="82" t="e">
        <f t="shared" si="0"/>
        <v>#DIV/0!</v>
      </c>
      <c r="F16" s="117">
        <f t="shared" si="1"/>
        <v>0</v>
      </c>
      <c r="G16" s="117">
        <f t="shared" si="1"/>
        <v>0</v>
      </c>
    </row>
    <row r="17" spans="1:8" ht="26">
      <c r="A17" s="110">
        <v>7</v>
      </c>
      <c r="B17" s="111" t="s">
        <v>465</v>
      </c>
      <c r="C17" s="118">
        <v>0</v>
      </c>
      <c r="D17" s="118">
        <v>0</v>
      </c>
      <c r="E17" s="82" t="e">
        <f t="shared" si="0"/>
        <v>#DIV/0!</v>
      </c>
      <c r="F17" s="117">
        <f t="shared" si="1"/>
        <v>0</v>
      </c>
      <c r="G17" s="117">
        <f t="shared" si="1"/>
        <v>0</v>
      </c>
    </row>
    <row r="18" spans="1:8" ht="26">
      <c r="A18" s="110">
        <v>8</v>
      </c>
      <c r="B18" s="111" t="s">
        <v>160</v>
      </c>
      <c r="C18" s="118">
        <v>363188.77</v>
      </c>
      <c r="D18" s="118">
        <v>3040587.04</v>
      </c>
      <c r="E18" s="82">
        <f t="shared" si="0"/>
        <v>737.19192088455804</v>
      </c>
      <c r="F18" s="117">
        <f t="shared" si="1"/>
        <v>2.091912504950252</v>
      </c>
      <c r="G18" s="117">
        <f t="shared" si="1"/>
        <v>14.451925043298322</v>
      </c>
    </row>
    <row r="19" spans="1:8" ht="26.5" thickBot="1">
      <c r="A19" s="208">
        <v>9</v>
      </c>
      <c r="B19" s="114" t="s">
        <v>154</v>
      </c>
      <c r="C19" s="118">
        <v>4297.8900000000003</v>
      </c>
      <c r="D19" s="118">
        <v>5548.09</v>
      </c>
      <c r="E19" s="82">
        <f>(D19/C19-1)*100</f>
        <v>29.08869235834328</v>
      </c>
      <c r="F19" s="117">
        <f t="shared" si="1"/>
        <v>2.4755197788468623E-2</v>
      </c>
      <c r="G19" s="117">
        <f t="shared" si="1"/>
        <v>2.637009885218513E-2</v>
      </c>
    </row>
    <row r="20" spans="1:8" s="194" customFormat="1" ht="27" thickBot="1">
      <c r="A20" s="310">
        <v>10</v>
      </c>
      <c r="B20" s="311" t="s">
        <v>304</v>
      </c>
      <c r="C20" s="312">
        <f>SUM(C21:C23)</f>
        <v>10178082.83</v>
      </c>
      <c r="D20" s="312">
        <f>SUM(D21:D23)</f>
        <v>10609479.310000001</v>
      </c>
      <c r="E20" s="313">
        <f>(D20/C20-1)*100</f>
        <v>4.2384846655841191</v>
      </c>
      <c r="F20" s="313">
        <f>SUM(F21:F23)</f>
        <v>58.624221086176348</v>
      </c>
      <c r="G20" s="313">
        <f>SUM(G21:G23)</f>
        <v>50.426906949042447</v>
      </c>
      <c r="H20" s="220"/>
    </row>
    <row r="21" spans="1:8" ht="13">
      <c r="A21" s="210"/>
      <c r="B21" s="211" t="s">
        <v>100</v>
      </c>
      <c r="C21" s="118">
        <v>8168939.6600000001</v>
      </c>
      <c r="D21" s="118">
        <v>8969271.8000000007</v>
      </c>
      <c r="E21" s="82">
        <f t="shared" ref="E21:E27" si="2">(D21/C21-1)*100</f>
        <v>9.7972585587686964</v>
      </c>
      <c r="F21" s="117">
        <f>C21/C$29*100</f>
        <v>47.051859634696477</v>
      </c>
      <c r="G21" s="117">
        <f>D21/D$29*100</f>
        <v>42.630992647580783</v>
      </c>
    </row>
    <row r="22" spans="1:8" ht="13">
      <c r="A22" s="110"/>
      <c r="B22" s="112" t="s">
        <v>281</v>
      </c>
      <c r="C22" s="118">
        <v>102372.87</v>
      </c>
      <c r="D22" s="118">
        <v>178777.28999999998</v>
      </c>
      <c r="E22" s="82">
        <f t="shared" si="2"/>
        <v>74.633464901394262</v>
      </c>
      <c r="F22" s="117">
        <f>C22/C$29*100</f>
        <v>0.58965228170641537</v>
      </c>
      <c r="G22" s="117">
        <f>D22/D$29*100</f>
        <v>0.84972933204504031</v>
      </c>
    </row>
    <row r="23" spans="1:8" s="464" customFormat="1" ht="13">
      <c r="A23" s="110"/>
      <c r="B23" s="112" t="s">
        <v>361</v>
      </c>
      <c r="C23" s="118">
        <v>1906770.3000000003</v>
      </c>
      <c r="D23" s="118">
        <v>1461430.22</v>
      </c>
      <c r="E23" s="82">
        <f t="shared" si="2"/>
        <v>-23.355727745497202</v>
      </c>
      <c r="F23" s="117">
        <f t="shared" ref="F23:G28" si="3">C23/C$29*100</f>
        <v>10.982709169773461</v>
      </c>
      <c r="G23" s="117">
        <f t="shared" si="3"/>
        <v>6.9461849694166213</v>
      </c>
    </row>
    <row r="24" spans="1:8" ht="26">
      <c r="A24" s="110">
        <v>11</v>
      </c>
      <c r="B24" s="111" t="s">
        <v>173</v>
      </c>
      <c r="C24" s="118">
        <v>0</v>
      </c>
      <c r="D24" s="118">
        <v>0</v>
      </c>
      <c r="E24" s="82" t="e">
        <f t="shared" si="2"/>
        <v>#DIV/0!</v>
      </c>
      <c r="F24" s="117">
        <f t="shared" si="3"/>
        <v>0</v>
      </c>
      <c r="G24" s="117">
        <f t="shared" si="3"/>
        <v>0</v>
      </c>
    </row>
    <row r="25" spans="1:8" ht="26">
      <c r="A25" s="110">
        <v>12</v>
      </c>
      <c r="B25" s="111" t="s">
        <v>466</v>
      </c>
      <c r="C25" s="118">
        <v>0</v>
      </c>
      <c r="D25" s="118">
        <v>0</v>
      </c>
      <c r="E25" s="82" t="e">
        <f t="shared" si="2"/>
        <v>#DIV/0!</v>
      </c>
      <c r="F25" s="117">
        <f t="shared" si="3"/>
        <v>0</v>
      </c>
      <c r="G25" s="117">
        <f t="shared" si="3"/>
        <v>0</v>
      </c>
    </row>
    <row r="26" spans="1:8" ht="26">
      <c r="A26" s="110">
        <v>13</v>
      </c>
      <c r="B26" s="111" t="s">
        <v>157</v>
      </c>
      <c r="C26" s="118">
        <v>9361.82</v>
      </c>
      <c r="D26" s="118">
        <v>1286.9099999999999</v>
      </c>
      <c r="E26" s="83">
        <f t="shared" si="2"/>
        <v>-86.253634442875423</v>
      </c>
      <c r="F26" s="117">
        <f t="shared" si="3"/>
        <v>5.3922670370819478E-2</v>
      </c>
      <c r="G26" s="117">
        <f t="shared" si="3"/>
        <v>6.1166895118618418E-3</v>
      </c>
    </row>
    <row r="27" spans="1:8" ht="26">
      <c r="A27" s="110">
        <v>14</v>
      </c>
      <c r="B27" s="111" t="s">
        <v>155</v>
      </c>
      <c r="C27" s="118">
        <v>0</v>
      </c>
      <c r="D27" s="58">
        <v>0</v>
      </c>
      <c r="E27" s="83" t="e">
        <f t="shared" si="2"/>
        <v>#DIV/0!</v>
      </c>
      <c r="F27" s="117">
        <f t="shared" si="3"/>
        <v>0</v>
      </c>
      <c r="G27" s="117">
        <f>D27/D$29*100</f>
        <v>0</v>
      </c>
    </row>
    <row r="28" spans="1:8" ht="26.5" thickBot="1">
      <c r="A28" s="113">
        <v>15</v>
      </c>
      <c r="B28" s="114" t="s">
        <v>230</v>
      </c>
      <c r="C28" s="209">
        <v>192866.01</v>
      </c>
      <c r="D28" s="478">
        <v>371803.87500000006</v>
      </c>
      <c r="E28" s="82">
        <f>(D28/C28-1)*100</f>
        <v>92.778330925184818</v>
      </c>
      <c r="F28" s="117">
        <f t="shared" si="3"/>
        <v>1.1108791114297405</v>
      </c>
      <c r="G28" s="117">
        <f>D28/D$29*100</f>
        <v>1.7671856327809183</v>
      </c>
    </row>
    <row r="29" spans="1:8" ht="14.5" thickBot="1">
      <c r="A29" s="314"/>
      <c r="B29" s="315" t="s">
        <v>8</v>
      </c>
      <c r="C29" s="316">
        <f>SUM(C11:C19)+SUM(C21:C28)</f>
        <v>17361565.989999998</v>
      </c>
      <c r="D29" s="316">
        <f>SUM(D11:D19)+SUM(D21:D28)</f>
        <v>21039321.965000004</v>
      </c>
      <c r="E29" s="317">
        <f>(D29/C29-1)*100</f>
        <v>21.183319391340262</v>
      </c>
      <c r="F29" s="318">
        <f>SUM(F11:F19,F21:F28)</f>
        <v>100.00000000000001</v>
      </c>
      <c r="G29" s="318">
        <f>SUM(G11:G19,G21:G28)</f>
        <v>99.999999999999986</v>
      </c>
      <c r="H29" s="434"/>
    </row>
    <row r="30" spans="1:8">
      <c r="D30" s="63"/>
    </row>
    <row r="31" spans="1:8">
      <c r="D31" s="63"/>
    </row>
    <row r="32" spans="1:8">
      <c r="D32" s="63"/>
      <c r="E32" s="452"/>
    </row>
    <row r="33" spans="4:4">
      <c r="D33" s="393"/>
    </row>
    <row r="34" spans="4:4">
      <c r="D34" s="393"/>
    </row>
  </sheetData>
  <sheetProtection formatCells="0" formatColumns="0" formatRows="0" insertColumns="0" insertRows="0" insertHyperlinks="0" deleteColumns="0" deleteRows="0" sort="0" autoFilter="0" pivotTables="0"/>
  <mergeCells count="9">
    <mergeCell ref="F8:G8"/>
    <mergeCell ref="A10:G10"/>
    <mergeCell ref="A2:G2"/>
    <mergeCell ref="A3:G3"/>
    <mergeCell ref="F5:G5"/>
    <mergeCell ref="C6:D6"/>
    <mergeCell ref="F6:G6"/>
    <mergeCell ref="C7:D7"/>
    <mergeCell ref="F7:G7"/>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2:T31"/>
  <sheetViews>
    <sheetView topLeftCell="A16" zoomScale="88" zoomScaleNormal="88" workbookViewId="0">
      <selection activeCell="I25" sqref="I25"/>
    </sheetView>
  </sheetViews>
  <sheetFormatPr defaultColWidth="9.1796875" defaultRowHeight="11.5"/>
  <cols>
    <col min="1" max="1" width="6.81640625" style="58" bestFit="1" customWidth="1"/>
    <col min="2" max="2" width="42.26953125" style="58" customWidth="1"/>
    <col min="3" max="4" width="11.26953125" style="58" customWidth="1"/>
    <col min="5" max="6" width="8.7265625" style="58" customWidth="1"/>
    <col min="7" max="7" width="8.453125" style="58" customWidth="1"/>
    <col min="8" max="16384" width="9.1796875" style="58"/>
  </cols>
  <sheetData>
    <row r="2" spans="1:20" s="56" customFormat="1" ht="15.75" customHeight="1">
      <c r="A2" s="509" t="s">
        <v>283</v>
      </c>
      <c r="B2" s="509"/>
      <c r="C2" s="509"/>
      <c r="D2" s="509"/>
      <c r="E2" s="509"/>
      <c r="F2" s="509"/>
      <c r="G2" s="509"/>
      <c r="H2" s="55"/>
      <c r="I2" s="55"/>
      <c r="J2" s="55"/>
      <c r="K2" s="55"/>
      <c r="L2" s="55"/>
      <c r="M2" s="55"/>
      <c r="N2" s="55"/>
      <c r="O2" s="55"/>
      <c r="P2" s="55"/>
      <c r="Q2" s="55"/>
      <c r="R2" s="55"/>
      <c r="S2" s="55"/>
      <c r="T2" s="55"/>
    </row>
    <row r="3" spans="1:20" s="56" customFormat="1" ht="15.75" customHeight="1">
      <c r="A3" s="506" t="s">
        <v>284</v>
      </c>
      <c r="B3" s="506"/>
      <c r="C3" s="506"/>
      <c r="D3" s="506"/>
      <c r="E3" s="506"/>
      <c r="F3" s="506"/>
      <c r="G3" s="506"/>
      <c r="H3" s="55"/>
      <c r="I3" s="55"/>
      <c r="J3" s="55"/>
      <c r="K3" s="55"/>
      <c r="L3" s="55"/>
      <c r="M3" s="55"/>
      <c r="N3" s="55"/>
      <c r="O3" s="55"/>
      <c r="P3" s="55"/>
      <c r="Q3" s="55"/>
      <c r="R3" s="55"/>
      <c r="S3" s="55"/>
      <c r="T3" s="55"/>
    </row>
    <row r="5" spans="1:20" ht="12" customHeight="1">
      <c r="A5" s="285"/>
      <c r="B5" s="285"/>
      <c r="C5" s="267"/>
      <c r="D5" s="284"/>
      <c r="E5" s="266" t="s">
        <v>49</v>
      </c>
      <c r="F5" s="511" t="s">
        <v>11</v>
      </c>
      <c r="G5" s="512"/>
    </row>
    <row r="6" spans="1:20" ht="12" customHeight="1">
      <c r="A6" s="308" t="s">
        <v>48</v>
      </c>
      <c r="B6" s="272" t="s">
        <v>9</v>
      </c>
      <c r="C6" s="511" t="s">
        <v>362</v>
      </c>
      <c r="D6" s="512"/>
      <c r="E6" s="266" t="s">
        <v>13</v>
      </c>
      <c r="F6" s="511" t="s">
        <v>13</v>
      </c>
      <c r="G6" s="512"/>
    </row>
    <row r="7" spans="1:20" ht="12" customHeight="1">
      <c r="A7" s="309"/>
      <c r="B7" s="275" t="s">
        <v>175</v>
      </c>
      <c r="C7" s="507" t="s">
        <v>363</v>
      </c>
      <c r="D7" s="508"/>
      <c r="E7" s="271" t="s">
        <v>50</v>
      </c>
      <c r="F7" s="507" t="s">
        <v>17</v>
      </c>
      <c r="G7" s="508"/>
    </row>
    <row r="8" spans="1:20" ht="12" customHeight="1">
      <c r="A8" s="276"/>
      <c r="B8" s="276"/>
      <c r="C8" s="267"/>
      <c r="D8" s="284"/>
      <c r="E8" s="271" t="s">
        <v>18</v>
      </c>
      <c r="F8" s="507" t="s">
        <v>18</v>
      </c>
      <c r="G8" s="508"/>
    </row>
    <row r="9" spans="1:20" ht="15.75" customHeight="1" thickBot="1">
      <c r="A9" s="59"/>
      <c r="B9" s="60" t="str">
        <f>' F4'!A10</f>
        <v>Janar-Mars/January-March</v>
      </c>
      <c r="C9" s="61">
        <v>2024</v>
      </c>
      <c r="D9" s="205">
        <v>2025</v>
      </c>
      <c r="E9" s="61" t="s">
        <v>479</v>
      </c>
      <c r="F9" s="61">
        <v>2024</v>
      </c>
      <c r="G9" s="205">
        <v>2025</v>
      </c>
    </row>
    <row r="10" spans="1:20" ht="15.75" customHeight="1" thickBot="1">
      <c r="A10" s="503" t="s">
        <v>331</v>
      </c>
      <c r="B10" s="503"/>
      <c r="C10" s="503"/>
      <c r="D10" s="503"/>
      <c r="E10" s="503"/>
      <c r="F10" s="503"/>
      <c r="G10" s="519"/>
    </row>
    <row r="11" spans="1:20" ht="26">
      <c r="A11" s="108">
        <v>1</v>
      </c>
      <c r="B11" s="109" t="s">
        <v>168</v>
      </c>
      <c r="C11" s="118">
        <v>17517</v>
      </c>
      <c r="D11" s="118">
        <v>15491</v>
      </c>
      <c r="E11" s="82">
        <f t="shared" ref="E11:E19" si="0">(D11/C11-1)*100</f>
        <v>-11.565907404235887</v>
      </c>
      <c r="F11" s="123">
        <f>C11/C$29*100</f>
        <v>3.8968926302301163</v>
      </c>
      <c r="G11" s="123">
        <f>D11/D$29*100</f>
        <v>4.3165447579240688</v>
      </c>
    </row>
    <row r="12" spans="1:20" ht="26">
      <c r="A12" s="110">
        <v>2</v>
      </c>
      <c r="B12" s="111" t="s">
        <v>470</v>
      </c>
      <c r="C12" s="118">
        <v>217111</v>
      </c>
      <c r="D12" s="118">
        <v>124906</v>
      </c>
      <c r="E12" s="82">
        <f t="shared" si="0"/>
        <v>-42.469059605455271</v>
      </c>
      <c r="F12" s="117">
        <f>C12/C$29*100</f>
        <v>48.299266760397941</v>
      </c>
      <c r="G12" s="117">
        <f>D12/D$29*100</f>
        <v>34.804876349703932</v>
      </c>
    </row>
    <row r="13" spans="1:20" ht="26">
      <c r="A13" s="110">
        <v>3</v>
      </c>
      <c r="B13" s="111" t="s">
        <v>227</v>
      </c>
      <c r="C13" s="118">
        <v>4385</v>
      </c>
      <c r="D13" s="118">
        <v>4163</v>
      </c>
      <c r="E13" s="82">
        <f>(D13/C13-1)*100</f>
        <v>-5.0627137970353449</v>
      </c>
      <c r="F13" s="117">
        <f>C13/C$29*100</f>
        <v>0.97550232251864244</v>
      </c>
      <c r="G13" s="117">
        <f t="shared" ref="F13:G19" si="1">D13/D$29*100</f>
        <v>1.1600139324277254</v>
      </c>
    </row>
    <row r="14" spans="1:20" ht="26">
      <c r="A14" s="110">
        <v>4</v>
      </c>
      <c r="B14" s="111" t="s">
        <v>228</v>
      </c>
      <c r="C14" s="118">
        <v>0</v>
      </c>
      <c r="D14" s="118">
        <v>0</v>
      </c>
      <c r="E14" s="82" t="e">
        <f t="shared" ref="E14:E16" si="2">(D14/C14-1)*100</f>
        <v>#DIV/0!</v>
      </c>
      <c r="F14" s="117">
        <f>C14/C$29*100</f>
        <v>0</v>
      </c>
      <c r="G14" s="117">
        <f t="shared" si="1"/>
        <v>0</v>
      </c>
      <c r="L14" s="145"/>
    </row>
    <row r="15" spans="1:20" ht="26">
      <c r="A15" s="110">
        <v>5</v>
      </c>
      <c r="B15" s="111" t="s">
        <v>229</v>
      </c>
      <c r="C15" s="118">
        <v>0</v>
      </c>
      <c r="D15" s="118">
        <v>0</v>
      </c>
      <c r="E15" s="82" t="e">
        <f t="shared" si="2"/>
        <v>#DIV/0!</v>
      </c>
      <c r="F15" s="117">
        <f t="shared" si="1"/>
        <v>0</v>
      </c>
      <c r="G15" s="117">
        <f t="shared" si="1"/>
        <v>0</v>
      </c>
    </row>
    <row r="16" spans="1:20" ht="26">
      <c r="A16" s="110">
        <v>6</v>
      </c>
      <c r="B16" s="111" t="s">
        <v>153</v>
      </c>
      <c r="C16" s="118">
        <v>0</v>
      </c>
      <c r="D16" s="118">
        <v>0</v>
      </c>
      <c r="E16" s="82" t="e">
        <f t="shared" si="2"/>
        <v>#DIV/0!</v>
      </c>
      <c r="F16" s="117">
        <f t="shared" si="1"/>
        <v>0</v>
      </c>
      <c r="G16" s="117">
        <f t="shared" si="1"/>
        <v>0</v>
      </c>
    </row>
    <row r="17" spans="1:8" ht="26">
      <c r="A17" s="110">
        <v>7</v>
      </c>
      <c r="B17" s="111" t="s">
        <v>469</v>
      </c>
      <c r="C17" s="118">
        <v>71</v>
      </c>
      <c r="D17" s="118">
        <v>28</v>
      </c>
      <c r="E17" s="82">
        <f t="shared" si="0"/>
        <v>-60.563380281690151</v>
      </c>
      <c r="F17" s="117">
        <f>C17/C$29*100</f>
        <v>1.5794906476356584E-2</v>
      </c>
      <c r="G17" s="117">
        <f t="shared" si="1"/>
        <v>7.8021595262974574E-3</v>
      </c>
    </row>
    <row r="18" spans="1:8" ht="26">
      <c r="A18" s="110">
        <v>8</v>
      </c>
      <c r="B18" s="111" t="s">
        <v>468</v>
      </c>
      <c r="C18" s="118">
        <v>2237</v>
      </c>
      <c r="D18" s="118">
        <v>3197</v>
      </c>
      <c r="E18" s="82">
        <f t="shared" si="0"/>
        <v>42.914617791685281</v>
      </c>
      <c r="F18" s="117">
        <f>C18/C$29*100</f>
        <v>0.49765078574098132</v>
      </c>
      <c r="G18" s="117">
        <f t="shared" si="1"/>
        <v>0.89083942877046329</v>
      </c>
    </row>
    <row r="19" spans="1:8" ht="27.65" customHeight="1" thickBot="1">
      <c r="A19" s="208">
        <v>9</v>
      </c>
      <c r="B19" s="114" t="s">
        <v>467</v>
      </c>
      <c r="C19" s="209">
        <v>20</v>
      </c>
      <c r="D19" s="209">
        <v>41</v>
      </c>
      <c r="E19" s="249">
        <f t="shared" si="0"/>
        <v>104.99999999999999</v>
      </c>
      <c r="F19" s="230">
        <f>C19/C$29*100</f>
        <v>4.4492694299596005E-3</v>
      </c>
      <c r="G19" s="230">
        <f t="shared" si="1"/>
        <v>1.1424590734935564E-2</v>
      </c>
    </row>
    <row r="20" spans="1:8" ht="26.5" thickBot="1">
      <c r="A20" s="321">
        <v>10</v>
      </c>
      <c r="B20" s="322" t="s">
        <v>158</v>
      </c>
      <c r="C20" s="323">
        <f>SUM(C21:C23)</f>
        <v>202798</v>
      </c>
      <c r="D20" s="323">
        <f>SUM(D21:D23)</f>
        <v>206186</v>
      </c>
      <c r="E20" s="324">
        <f>(D20/C20-1)*100</f>
        <v>1.6706279154626857</v>
      </c>
      <c r="F20" s="324">
        <f>SUM(F21:F23)</f>
        <v>45.115147092847351</v>
      </c>
      <c r="G20" s="324">
        <f>SUM(G21:G23)</f>
        <v>57.453430860327401</v>
      </c>
    </row>
    <row r="21" spans="1:8" ht="13">
      <c r="A21" s="210"/>
      <c r="B21" s="211" t="s">
        <v>100</v>
      </c>
      <c r="C21" s="212">
        <v>107260</v>
      </c>
      <c r="D21" s="212">
        <v>116244</v>
      </c>
      <c r="E21" s="250">
        <f t="shared" ref="E21:E28" si="3">(D21/C21-1)*100</f>
        <v>8.3759090061532824</v>
      </c>
      <c r="F21" s="237">
        <f t="shared" ref="F21:G28" si="4">C21/C$29*100</f>
        <v>23.861431952873339</v>
      </c>
      <c r="G21" s="237">
        <f t="shared" si="4"/>
        <v>32.391222570532911</v>
      </c>
    </row>
    <row r="22" spans="1:8" ht="13">
      <c r="A22" s="110"/>
      <c r="B22" s="112" t="s">
        <v>281</v>
      </c>
      <c r="C22" s="118">
        <v>29317</v>
      </c>
      <c r="D22" s="118">
        <v>25749</v>
      </c>
      <c r="E22" s="82">
        <f t="shared" si="3"/>
        <v>-12.170413070914488</v>
      </c>
      <c r="F22" s="117">
        <f t="shared" si="4"/>
        <v>6.5219615939062807</v>
      </c>
      <c r="G22" s="117">
        <f t="shared" si="4"/>
        <v>7.1749216300940439</v>
      </c>
    </row>
    <row r="23" spans="1:8" ht="13">
      <c r="A23" s="110"/>
      <c r="B23" s="112" t="s">
        <v>101</v>
      </c>
      <c r="C23" s="118">
        <v>66221</v>
      </c>
      <c r="D23" s="118">
        <v>64193</v>
      </c>
      <c r="E23" s="82">
        <f t="shared" si="3"/>
        <v>-3.062472629528401</v>
      </c>
      <c r="F23" s="117">
        <f t="shared" si="4"/>
        <v>14.731753546067736</v>
      </c>
      <c r="G23" s="117">
        <f t="shared" si="4"/>
        <v>17.88728665970045</v>
      </c>
    </row>
    <row r="24" spans="1:8" ht="26">
      <c r="A24" s="110">
        <v>11</v>
      </c>
      <c r="B24" s="111" t="s">
        <v>471</v>
      </c>
      <c r="C24" s="118">
        <v>0</v>
      </c>
      <c r="D24" s="118">
        <v>0</v>
      </c>
      <c r="E24" s="82">
        <v>0</v>
      </c>
      <c r="F24" s="117">
        <f t="shared" si="4"/>
        <v>0</v>
      </c>
      <c r="G24" s="117">
        <f t="shared" si="4"/>
        <v>0</v>
      </c>
    </row>
    <row r="25" spans="1:8" ht="26">
      <c r="A25" s="110">
        <v>12</v>
      </c>
      <c r="B25" s="111" t="s">
        <v>466</v>
      </c>
      <c r="C25" s="118">
        <v>0</v>
      </c>
      <c r="D25" s="118">
        <v>0</v>
      </c>
      <c r="E25" s="82">
        <v>0</v>
      </c>
      <c r="F25" s="117">
        <f t="shared" si="4"/>
        <v>0</v>
      </c>
      <c r="G25" s="117">
        <f t="shared" si="4"/>
        <v>0</v>
      </c>
    </row>
    <row r="26" spans="1:8" ht="26">
      <c r="A26" s="110">
        <v>13</v>
      </c>
      <c r="B26" s="111" t="s">
        <v>157</v>
      </c>
      <c r="C26" s="118">
        <v>400</v>
      </c>
      <c r="D26" s="118">
        <v>347</v>
      </c>
      <c r="E26" s="82">
        <v>0</v>
      </c>
      <c r="F26" s="117">
        <f t="shared" si="4"/>
        <v>8.8985388599192014E-2</v>
      </c>
      <c r="G26" s="117">
        <f t="shared" si="4"/>
        <v>9.6691048415186345E-2</v>
      </c>
    </row>
    <row r="27" spans="1:8" ht="26">
      <c r="A27" s="110">
        <v>14</v>
      </c>
      <c r="B27" s="111" t="s">
        <v>480</v>
      </c>
      <c r="C27" s="118">
        <v>0</v>
      </c>
      <c r="D27" s="118">
        <v>161</v>
      </c>
      <c r="E27" s="82">
        <v>0</v>
      </c>
      <c r="F27" s="117">
        <f t="shared" si="4"/>
        <v>0</v>
      </c>
      <c r="G27" s="117">
        <f t="shared" si="4"/>
        <v>4.4862417276210376E-2</v>
      </c>
    </row>
    <row r="28" spans="1:8" ht="13.5" thickBot="1">
      <c r="A28" s="110">
        <v>15</v>
      </c>
      <c r="B28" s="114" t="s">
        <v>230</v>
      </c>
      <c r="C28" s="209">
        <v>4973</v>
      </c>
      <c r="D28" s="209">
        <v>4355</v>
      </c>
      <c r="E28" s="249">
        <f t="shared" si="3"/>
        <v>-12.427106374421882</v>
      </c>
      <c r="F28" s="230">
        <f t="shared" si="4"/>
        <v>1.1063108437594549</v>
      </c>
      <c r="G28" s="230">
        <f t="shared" si="4"/>
        <v>1.2135144548937653</v>
      </c>
    </row>
    <row r="29" spans="1:8" ht="14.5" thickBot="1">
      <c r="A29" s="314"/>
      <c r="B29" s="315" t="s">
        <v>8</v>
      </c>
      <c r="C29" s="316">
        <f>SUM(C11:C19)+SUM(C21:C28)</f>
        <v>449512</v>
      </c>
      <c r="D29" s="316">
        <f>SUM(D11:D19)+SUM(D21:D28)</f>
        <v>358875</v>
      </c>
      <c r="E29" s="317">
        <f>(D29/C29-1)*100</f>
        <v>-20.163421666162417</v>
      </c>
      <c r="F29" s="318">
        <f>SUM(F11:F19,F21:F28)</f>
        <v>100.00000000000001</v>
      </c>
      <c r="G29" s="318">
        <f>SUM(G11:G19,G21:G28)</f>
        <v>99.999999999999986</v>
      </c>
      <c r="H29" s="393"/>
    </row>
    <row r="31" spans="1:8">
      <c r="D31" s="393"/>
    </row>
  </sheetData>
  <sheetProtection formatCells="0" formatColumns="0" formatRows="0" insertColumns="0" insertRows="0" insertHyperlinks="0" deleteColumns="0" deleteRows="0" sort="0" autoFilter="0" pivotTables="0"/>
  <mergeCells count="9">
    <mergeCell ref="A2:G2"/>
    <mergeCell ref="F7:G7"/>
    <mergeCell ref="A10:G10"/>
    <mergeCell ref="C6:D6"/>
    <mergeCell ref="F6:G6"/>
    <mergeCell ref="C7:D7"/>
    <mergeCell ref="F8:G8"/>
    <mergeCell ref="A3:G3"/>
    <mergeCell ref="F5:G5"/>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2:AI32"/>
  <sheetViews>
    <sheetView topLeftCell="A16" zoomScale="82" zoomScaleNormal="82" workbookViewId="0">
      <selection activeCell="J24" sqref="J24"/>
    </sheetView>
  </sheetViews>
  <sheetFormatPr defaultColWidth="9.1796875" defaultRowHeight="11.5"/>
  <cols>
    <col min="1" max="1" width="6.81640625" style="58" bestFit="1" customWidth="1"/>
    <col min="2" max="2" width="41.81640625" style="58" customWidth="1"/>
    <col min="3" max="3" width="11.453125" style="58" customWidth="1"/>
    <col min="4" max="4" width="11.54296875" style="58" bestFit="1" customWidth="1"/>
    <col min="5" max="5" width="9.26953125" style="58" customWidth="1"/>
    <col min="6" max="6" width="8.7265625" style="58" customWidth="1"/>
    <col min="7" max="7" width="8.54296875" style="58" customWidth="1"/>
    <col min="8" max="16384" width="9.1796875" style="58"/>
  </cols>
  <sheetData>
    <row r="2" spans="1:35" s="56" customFormat="1" ht="15.75" customHeight="1">
      <c r="A2" s="509" t="s">
        <v>282</v>
      </c>
      <c r="B2" s="509"/>
      <c r="C2" s="509"/>
      <c r="D2" s="509"/>
      <c r="E2" s="509"/>
      <c r="F2" s="509"/>
      <c r="G2" s="509"/>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row>
    <row r="3" spans="1:35" s="56" customFormat="1" ht="15.75" customHeight="1">
      <c r="A3" s="506" t="s">
        <v>133</v>
      </c>
      <c r="B3" s="506"/>
      <c r="C3" s="506"/>
      <c r="D3" s="506"/>
      <c r="E3" s="506"/>
      <c r="F3" s="506"/>
      <c r="G3" s="506"/>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row>
    <row r="4" spans="1:35" s="56" customFormat="1" ht="15.75" customHeight="1">
      <c r="A4" s="75"/>
      <c r="B4" s="57"/>
      <c r="C4" s="57"/>
      <c r="D4" s="57"/>
      <c r="E4" s="57"/>
      <c r="F4" s="57"/>
      <c r="G4" s="57"/>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row>
    <row r="5" spans="1:35">
      <c r="A5" s="285"/>
      <c r="B5" s="285"/>
      <c r="C5" s="267"/>
      <c r="D5" s="284"/>
      <c r="E5" s="266" t="s">
        <v>49</v>
      </c>
      <c r="F5" s="511" t="s">
        <v>11</v>
      </c>
      <c r="G5" s="512"/>
    </row>
    <row r="6" spans="1:35" ht="14">
      <c r="A6" s="308" t="s">
        <v>48</v>
      </c>
      <c r="B6" s="272" t="s">
        <v>9</v>
      </c>
      <c r="C6" s="511" t="s">
        <v>364</v>
      </c>
      <c r="D6" s="512"/>
      <c r="E6" s="266" t="s">
        <v>13</v>
      </c>
      <c r="F6" s="511" t="s">
        <v>13</v>
      </c>
      <c r="G6" s="512"/>
    </row>
    <row r="7" spans="1:35" ht="14">
      <c r="A7" s="309"/>
      <c r="B7" s="275" t="s">
        <v>175</v>
      </c>
      <c r="C7" s="507" t="s">
        <v>365</v>
      </c>
      <c r="D7" s="508"/>
      <c r="E7" s="271" t="s">
        <v>50</v>
      </c>
      <c r="F7" s="507" t="s">
        <v>17</v>
      </c>
      <c r="G7" s="508"/>
    </row>
    <row r="8" spans="1:35" ht="12" customHeight="1">
      <c r="A8" s="276"/>
      <c r="B8" s="276"/>
      <c r="C8" s="267"/>
      <c r="D8" s="284"/>
      <c r="E8" s="271" t="s">
        <v>18</v>
      </c>
      <c r="F8" s="507" t="s">
        <v>18</v>
      </c>
      <c r="G8" s="508"/>
    </row>
    <row r="9" spans="1:35" ht="12" thickBot="1">
      <c r="A9" s="59"/>
      <c r="B9" s="60" t="str">
        <f>' F4'!A10</f>
        <v>Janar-Mars/January-March</v>
      </c>
      <c r="C9" s="61">
        <v>2024</v>
      </c>
      <c r="D9" s="205">
        <v>2025</v>
      </c>
      <c r="E9" s="61" t="s">
        <v>479</v>
      </c>
      <c r="F9" s="61">
        <v>2024</v>
      </c>
      <c r="G9" s="205">
        <v>2025</v>
      </c>
    </row>
    <row r="10" spans="1:35" ht="14.5" thickBot="1">
      <c r="A10" s="503" t="s">
        <v>332</v>
      </c>
      <c r="B10" s="503"/>
      <c r="C10" s="503"/>
      <c r="D10" s="503"/>
      <c r="E10" s="503"/>
      <c r="F10" s="503"/>
      <c r="G10" s="503"/>
    </row>
    <row r="11" spans="1:35" ht="26">
      <c r="A11" s="108">
        <v>1</v>
      </c>
      <c r="B11" s="109" t="s">
        <v>476</v>
      </c>
      <c r="C11" s="122">
        <v>334</v>
      </c>
      <c r="D11" s="118">
        <v>143</v>
      </c>
      <c r="E11" s="82">
        <f t="shared" ref="E11:E19" si="0">(D11/C11-1)*100</f>
        <v>-57.185628742514972</v>
      </c>
      <c r="F11" s="123">
        <f>C11/C$29*100</f>
        <v>0.57124288084283981</v>
      </c>
      <c r="G11" s="123">
        <f>D11/D$29*100</f>
        <v>0.23437628046481898</v>
      </c>
      <c r="H11" s="393"/>
    </row>
    <row r="12" spans="1:35" ht="26">
      <c r="A12" s="110">
        <v>2</v>
      </c>
      <c r="B12" s="111" t="s">
        <v>235</v>
      </c>
      <c r="C12" s="118">
        <v>48330</v>
      </c>
      <c r="D12" s="118">
        <v>51164</v>
      </c>
      <c r="E12" s="82">
        <f t="shared" si="0"/>
        <v>5.8638526794951407</v>
      </c>
      <c r="F12" s="117">
        <f>C12/C$29*100</f>
        <v>82.659186919564206</v>
      </c>
      <c r="G12" s="117">
        <f>D12/D$29*100</f>
        <v>83.857538557356619</v>
      </c>
      <c r="H12" s="393"/>
    </row>
    <row r="13" spans="1:35" s="65" customFormat="1" ht="26">
      <c r="A13" s="120">
        <v>3</v>
      </c>
      <c r="B13" s="121" t="s">
        <v>224</v>
      </c>
      <c r="C13" s="118">
        <v>1465</v>
      </c>
      <c r="D13" s="118">
        <v>1623</v>
      </c>
      <c r="E13" s="82">
        <f t="shared" si="0"/>
        <v>10.784982935153575</v>
      </c>
      <c r="F13" s="117">
        <f>C13/C$29*100</f>
        <v>2.5056012587867071</v>
      </c>
      <c r="G13" s="117">
        <f t="shared" ref="F13:G19" si="1">D13/D$29*100</f>
        <v>2.660088833527281</v>
      </c>
      <c r="H13" s="393"/>
    </row>
    <row r="14" spans="1:35" ht="26">
      <c r="A14" s="110">
        <v>4</v>
      </c>
      <c r="B14" s="111" t="s">
        <v>225</v>
      </c>
      <c r="C14" s="116">
        <v>0</v>
      </c>
      <c r="D14" s="118">
        <v>0</v>
      </c>
      <c r="E14" s="116">
        <v>0</v>
      </c>
      <c r="F14" s="117">
        <f t="shared" si="1"/>
        <v>0</v>
      </c>
      <c r="G14" s="117">
        <f t="shared" si="1"/>
        <v>0</v>
      </c>
      <c r="H14" s="393"/>
    </row>
    <row r="15" spans="1:35" ht="26">
      <c r="A15" s="110">
        <v>5</v>
      </c>
      <c r="B15" s="111" t="s">
        <v>226</v>
      </c>
      <c r="C15" s="116">
        <v>0</v>
      </c>
      <c r="D15" s="118">
        <v>0</v>
      </c>
      <c r="E15" s="116">
        <v>0</v>
      </c>
      <c r="F15" s="117">
        <f t="shared" si="1"/>
        <v>0</v>
      </c>
      <c r="G15" s="117">
        <f t="shared" si="1"/>
        <v>0</v>
      </c>
      <c r="H15" s="393"/>
    </row>
    <row r="16" spans="1:35" ht="26">
      <c r="A16" s="110">
        <v>6</v>
      </c>
      <c r="B16" s="111" t="s">
        <v>474</v>
      </c>
      <c r="C16" s="116">
        <v>0</v>
      </c>
      <c r="D16" s="118">
        <v>0</v>
      </c>
      <c r="E16" s="116">
        <v>0</v>
      </c>
      <c r="F16" s="117">
        <f t="shared" si="1"/>
        <v>0</v>
      </c>
      <c r="G16" s="117">
        <f t="shared" si="1"/>
        <v>0</v>
      </c>
      <c r="H16" s="393"/>
    </row>
    <row r="17" spans="1:8" ht="26">
      <c r="A17" s="110">
        <v>7</v>
      </c>
      <c r="B17" s="111" t="s">
        <v>236</v>
      </c>
      <c r="C17" s="116">
        <v>0</v>
      </c>
      <c r="D17" s="118">
        <v>0</v>
      </c>
      <c r="E17" s="82" t="e">
        <f t="shared" si="0"/>
        <v>#DIV/0!</v>
      </c>
      <c r="F17" s="117">
        <f t="shared" si="1"/>
        <v>0</v>
      </c>
      <c r="G17" s="117">
        <f t="shared" si="1"/>
        <v>0</v>
      </c>
      <c r="H17" s="393"/>
    </row>
    <row r="18" spans="1:8" s="65" customFormat="1" ht="26">
      <c r="A18" s="120">
        <v>8</v>
      </c>
      <c r="B18" s="121" t="s">
        <v>473</v>
      </c>
      <c r="C18" s="118">
        <v>33</v>
      </c>
      <c r="D18" s="118">
        <v>46</v>
      </c>
      <c r="E18" s="82">
        <f t="shared" si="0"/>
        <v>39.393939393939405</v>
      </c>
      <c r="F18" s="117">
        <f t="shared" si="1"/>
        <v>5.644016487369375E-2</v>
      </c>
      <c r="G18" s="117">
        <f t="shared" si="1"/>
        <v>7.5393768541130585E-2</v>
      </c>
      <c r="H18" s="393"/>
    </row>
    <row r="19" spans="1:8" ht="26.5" thickBot="1">
      <c r="A19" s="208">
        <v>9</v>
      </c>
      <c r="B19" s="114" t="s">
        <v>467</v>
      </c>
      <c r="C19" s="209">
        <v>6</v>
      </c>
      <c r="D19" s="209">
        <v>7</v>
      </c>
      <c r="E19" s="249">
        <f t="shared" si="0"/>
        <v>16.666666666666675</v>
      </c>
      <c r="F19" s="230">
        <f t="shared" si="1"/>
        <v>1.026184815885341E-2</v>
      </c>
      <c r="G19" s="230">
        <f t="shared" si="1"/>
        <v>1.1472964777998132E-2</v>
      </c>
      <c r="H19" s="393"/>
    </row>
    <row r="20" spans="1:8" ht="26.5" thickBot="1">
      <c r="A20" s="325">
        <v>10</v>
      </c>
      <c r="B20" s="326" t="s">
        <v>159</v>
      </c>
      <c r="C20" s="327">
        <f>SUM(C21:C23)</f>
        <v>8271</v>
      </c>
      <c r="D20" s="327">
        <f>SUM(D21:D23)</f>
        <v>7989</v>
      </c>
      <c r="E20" s="328">
        <f>(D20/C20-1)*100</f>
        <v>-3.4095030830612938</v>
      </c>
      <c r="F20" s="328">
        <f>SUM(F21:F23)</f>
        <v>14.145957686979425</v>
      </c>
      <c r="G20" s="328">
        <f>SUM(G21:G23)</f>
        <v>13.093930801632439</v>
      </c>
      <c r="H20" s="393"/>
    </row>
    <row r="21" spans="1:8" s="65" customFormat="1" ht="13">
      <c r="A21" s="213"/>
      <c r="B21" s="214" t="s">
        <v>100</v>
      </c>
      <c r="C21" s="212">
        <v>7146</v>
      </c>
      <c r="D21" s="212">
        <v>7115</v>
      </c>
      <c r="E21" s="250">
        <f>(D21/C21-1)*100</f>
        <v>-0.43380912398545135</v>
      </c>
      <c r="F21" s="237">
        <f t="shared" ref="F21:G28" si="2">C21/C$29*100</f>
        <v>12.221861157194411</v>
      </c>
      <c r="G21" s="237">
        <f t="shared" si="2"/>
        <v>11.661449199350958</v>
      </c>
      <c r="H21" s="393"/>
    </row>
    <row r="22" spans="1:8" ht="13">
      <c r="A22" s="110"/>
      <c r="B22" s="112" t="s">
        <v>281</v>
      </c>
      <c r="C22" s="118">
        <v>38</v>
      </c>
      <c r="D22" s="118">
        <v>53</v>
      </c>
      <c r="E22" s="82">
        <f>(D22/C22-1)*100</f>
        <v>39.473684210526308</v>
      </c>
      <c r="F22" s="117">
        <f t="shared" si="2"/>
        <v>6.4991705006071598E-2</v>
      </c>
      <c r="G22" s="117">
        <f t="shared" si="2"/>
        <v>8.6866733319128711E-2</v>
      </c>
      <c r="H22" s="393"/>
    </row>
    <row r="23" spans="1:8" ht="13" customHeight="1">
      <c r="A23" s="110"/>
      <c r="B23" s="112" t="s">
        <v>359</v>
      </c>
      <c r="C23" s="118">
        <v>1087</v>
      </c>
      <c r="D23" s="118">
        <v>821</v>
      </c>
      <c r="E23" s="82">
        <f t="shared" ref="E23:E28" si="3">(D23/C23-1)*100</f>
        <v>-24.47102115915364</v>
      </c>
      <c r="F23" s="117">
        <f t="shared" si="2"/>
        <v>1.8591048247789428</v>
      </c>
      <c r="G23" s="117">
        <f t="shared" si="2"/>
        <v>1.3456148689623522</v>
      </c>
      <c r="H23" s="393"/>
    </row>
    <row r="24" spans="1:8" ht="26">
      <c r="A24" s="110">
        <v>11</v>
      </c>
      <c r="B24" s="111" t="s">
        <v>471</v>
      </c>
      <c r="C24" s="118">
        <v>0</v>
      </c>
      <c r="D24" s="118">
        <v>0</v>
      </c>
      <c r="E24" s="118">
        <v>0</v>
      </c>
      <c r="F24" s="117">
        <f t="shared" si="2"/>
        <v>0</v>
      </c>
      <c r="G24" s="117">
        <f t="shared" si="2"/>
        <v>0</v>
      </c>
      <c r="H24" s="393"/>
    </row>
    <row r="25" spans="1:8" ht="26">
      <c r="A25" s="110">
        <v>12</v>
      </c>
      <c r="B25" s="111" t="s">
        <v>246</v>
      </c>
      <c r="C25" s="118">
        <v>0</v>
      </c>
      <c r="D25" s="118">
        <v>0</v>
      </c>
      <c r="E25" s="118">
        <v>0</v>
      </c>
      <c r="F25" s="117">
        <f t="shared" si="2"/>
        <v>0</v>
      </c>
      <c r="G25" s="117">
        <f t="shared" si="2"/>
        <v>0</v>
      </c>
      <c r="H25" s="393"/>
    </row>
    <row r="26" spans="1:8" ht="26">
      <c r="A26" s="110">
        <v>13</v>
      </c>
      <c r="B26" s="111" t="s">
        <v>156</v>
      </c>
      <c r="C26" s="118">
        <v>5</v>
      </c>
      <c r="D26" s="118">
        <v>2</v>
      </c>
      <c r="E26" s="473">
        <f t="shared" si="3"/>
        <v>-60</v>
      </c>
      <c r="F26" s="117">
        <f t="shared" si="2"/>
        <v>8.5515401323778412E-3</v>
      </c>
      <c r="G26" s="117">
        <f t="shared" si="2"/>
        <v>3.2779899365708949E-3</v>
      </c>
      <c r="H26" s="393"/>
    </row>
    <row r="27" spans="1:8" ht="26">
      <c r="A27" s="110">
        <v>14</v>
      </c>
      <c r="B27" s="111" t="s">
        <v>245</v>
      </c>
      <c r="C27" s="118">
        <v>0</v>
      </c>
      <c r="D27" s="118">
        <v>0</v>
      </c>
      <c r="E27" s="118">
        <v>0</v>
      </c>
      <c r="F27" s="117">
        <f t="shared" si="2"/>
        <v>0</v>
      </c>
      <c r="G27" s="117">
        <f t="shared" si="2"/>
        <v>0</v>
      </c>
      <c r="H27" s="393"/>
    </row>
    <row r="28" spans="1:8" ht="26.5" thickBot="1">
      <c r="A28" s="113">
        <v>15</v>
      </c>
      <c r="B28" s="114" t="s">
        <v>472</v>
      </c>
      <c r="C28" s="143">
        <v>25</v>
      </c>
      <c r="D28" s="209">
        <v>39</v>
      </c>
      <c r="E28" s="249">
        <f t="shared" si="3"/>
        <v>56.000000000000007</v>
      </c>
      <c r="F28" s="230">
        <f t="shared" si="2"/>
        <v>4.2757700661889206E-2</v>
      </c>
      <c r="G28" s="230">
        <f t="shared" si="2"/>
        <v>6.3920803763132444E-2</v>
      </c>
      <c r="H28" s="393"/>
    </row>
    <row r="29" spans="1:8" ht="14.5" thickBot="1">
      <c r="A29" s="319"/>
      <c r="B29" s="320" t="s">
        <v>8</v>
      </c>
      <c r="C29" s="316">
        <f>SUM(C11:C19)+SUM(C21:C28)</f>
        <v>58469</v>
      </c>
      <c r="D29" s="316">
        <f>SUM(D11:D19)+SUM(D21:D28)</f>
        <v>61013</v>
      </c>
      <c r="E29" s="317">
        <f>(D29/C29-1)*100</f>
        <v>4.3510236193538443</v>
      </c>
      <c r="F29" s="318">
        <f>SUM(F11:F19,F21:F28)</f>
        <v>99.999999999999986</v>
      </c>
      <c r="G29" s="318">
        <f>SUM(G11:G19,G21:G28)</f>
        <v>100</v>
      </c>
      <c r="H29" s="393"/>
    </row>
    <row r="30" spans="1:8">
      <c r="H30" s="393"/>
    </row>
    <row r="31" spans="1:8">
      <c r="D31" s="393"/>
      <c r="E31" s="393"/>
      <c r="H31" s="393"/>
    </row>
    <row r="32" spans="1:8">
      <c r="C32" s="63"/>
    </row>
  </sheetData>
  <sheetProtection formatCells="0" formatColumns="0" formatRows="0" insertColumns="0" insertRows="0" insertHyperlinks="0" deleteColumns="0" deleteRows="0" sort="0" autoFilter="0" pivotTables="0"/>
  <mergeCells count="9">
    <mergeCell ref="A10:G10"/>
    <mergeCell ref="C7:D7"/>
    <mergeCell ref="F7:G7"/>
    <mergeCell ref="F8:G8"/>
    <mergeCell ref="A2:G2"/>
    <mergeCell ref="A3:G3"/>
    <mergeCell ref="F5:G5"/>
    <mergeCell ref="C6:D6"/>
    <mergeCell ref="F6:G6"/>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92D050"/>
  </sheetPr>
  <dimension ref="A2:BA27"/>
  <sheetViews>
    <sheetView zoomScale="81" zoomScaleNormal="81" workbookViewId="0">
      <selection activeCell="B17" sqref="B17:C17"/>
    </sheetView>
  </sheetViews>
  <sheetFormatPr defaultColWidth="9.1796875" defaultRowHeight="11.5"/>
  <cols>
    <col min="1" max="1" width="45.26953125" style="58" bestFit="1" customWidth="1"/>
    <col min="2" max="2" width="13.453125" style="58" customWidth="1"/>
    <col min="3" max="3" width="15.1796875" style="58" customWidth="1"/>
    <col min="4" max="4" width="9.54296875" style="58" customWidth="1"/>
    <col min="5" max="5" width="8.7265625" style="58" customWidth="1"/>
    <col min="6" max="6" width="8.81640625" style="58" customWidth="1"/>
    <col min="7" max="16384" width="9.1796875" style="58"/>
  </cols>
  <sheetData>
    <row r="2" spans="1:53" s="56" customFormat="1" ht="15.75" customHeight="1">
      <c r="A2" s="509" t="s">
        <v>109</v>
      </c>
      <c r="B2" s="509"/>
      <c r="C2" s="509"/>
      <c r="D2" s="509"/>
      <c r="E2" s="509"/>
      <c r="F2" s="509"/>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row>
    <row r="3" spans="1:53" s="56" customFormat="1" ht="15.75" customHeight="1">
      <c r="A3" s="506" t="s">
        <v>178</v>
      </c>
      <c r="B3" s="506"/>
      <c r="C3" s="506"/>
      <c r="D3" s="506"/>
      <c r="E3" s="506"/>
      <c r="F3" s="506"/>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row>
    <row r="4" spans="1:53">
      <c r="A4" s="59"/>
    </row>
    <row r="5" spans="1:53" ht="12" customHeight="1">
      <c r="A5" s="285"/>
      <c r="B5" s="267"/>
      <c r="C5" s="284"/>
      <c r="D5" s="266" t="s">
        <v>49</v>
      </c>
      <c r="E5" s="511" t="s">
        <v>11</v>
      </c>
      <c r="F5" s="512"/>
    </row>
    <row r="6" spans="1:53" ht="12" customHeight="1">
      <c r="A6" s="272" t="s">
        <v>9</v>
      </c>
      <c r="B6" s="511" t="s">
        <v>257</v>
      </c>
      <c r="C6" s="512"/>
      <c r="D6" s="266" t="s">
        <v>13</v>
      </c>
      <c r="E6" s="511" t="s">
        <v>13</v>
      </c>
      <c r="F6" s="512"/>
    </row>
    <row r="7" spans="1:53" ht="12" customHeight="1">
      <c r="A7" s="275" t="s">
        <v>175</v>
      </c>
      <c r="B7" s="507" t="s">
        <v>258</v>
      </c>
      <c r="C7" s="508"/>
      <c r="D7" s="271" t="s">
        <v>50</v>
      </c>
      <c r="E7" s="507" t="s">
        <v>17</v>
      </c>
      <c r="F7" s="508"/>
    </row>
    <row r="8" spans="1:53" ht="12" customHeight="1">
      <c r="A8" s="276"/>
      <c r="B8" s="267"/>
      <c r="C8" s="284"/>
      <c r="D8" s="271" t="s">
        <v>18</v>
      </c>
      <c r="E8" s="507" t="s">
        <v>18</v>
      </c>
      <c r="F8" s="508"/>
    </row>
    <row r="9" spans="1:53" ht="17.25" customHeight="1" thickBot="1">
      <c r="A9" s="60" t="str">
        <f>' F4'!A10</f>
        <v>Janar-Mars/January-March</v>
      </c>
      <c r="B9" s="61">
        <v>2024</v>
      </c>
      <c r="C9" s="205">
        <v>2025</v>
      </c>
      <c r="D9" s="61" t="s">
        <v>479</v>
      </c>
      <c r="E9" s="61">
        <v>2024</v>
      </c>
      <c r="F9" s="205">
        <v>2025</v>
      </c>
    </row>
    <row r="10" spans="1:53" ht="14.5" thickBot="1">
      <c r="A10" s="503" t="s">
        <v>325</v>
      </c>
      <c r="B10" s="503"/>
      <c r="C10" s="503"/>
      <c r="D10" s="503"/>
      <c r="E10" s="503"/>
      <c r="F10" s="503"/>
    </row>
    <row r="11" spans="1:53" ht="13">
      <c r="A11" s="124" t="s">
        <v>22</v>
      </c>
      <c r="B11" s="115">
        <v>11063359.230000071</v>
      </c>
      <c r="C11" s="115">
        <v>10965463.09999999</v>
      </c>
      <c r="D11" s="251">
        <f>(C11/B11-1)*100</f>
        <v>-0.88486804021169485</v>
      </c>
      <c r="E11" s="155">
        <f>B11/B25*100</f>
        <v>28.712308891333766</v>
      </c>
      <c r="F11" s="130">
        <f>C11/C25*100</f>
        <v>27.099968210985303</v>
      </c>
      <c r="G11" s="69"/>
    </row>
    <row r="12" spans="1:53" ht="13">
      <c r="A12" s="68" t="s">
        <v>23</v>
      </c>
      <c r="B12" s="105"/>
      <c r="C12" s="105"/>
      <c r="D12" s="119"/>
      <c r="E12" s="127"/>
      <c r="F12" s="127"/>
      <c r="G12" s="69"/>
    </row>
    <row r="13" spans="1:53" ht="13">
      <c r="A13" s="125" t="s">
        <v>24</v>
      </c>
      <c r="B13" s="128">
        <v>18976729.99942505</v>
      </c>
      <c r="C13" s="128">
        <v>20176348.261813588</v>
      </c>
      <c r="D13" s="129">
        <f>(C13/B13-1)*100</f>
        <v>6.3215225300928157</v>
      </c>
      <c r="E13" s="130">
        <f>B13/B$25*100</f>
        <v>49.249574398112408</v>
      </c>
      <c r="F13" s="130">
        <f>C13/C$25*100</f>
        <v>49.863684873365486</v>
      </c>
      <c r="G13" s="69"/>
    </row>
    <row r="14" spans="1:53" ht="13">
      <c r="A14" s="126" t="s">
        <v>25</v>
      </c>
      <c r="B14" s="131"/>
      <c r="C14" s="131"/>
      <c r="D14" s="132"/>
      <c r="E14" s="133"/>
      <c r="F14" s="133"/>
      <c r="G14" s="69"/>
    </row>
    <row r="15" spans="1:53" ht="13">
      <c r="A15" s="125" t="s">
        <v>253</v>
      </c>
      <c r="B15" s="128">
        <v>2646575.1300000008</v>
      </c>
      <c r="C15" s="128">
        <v>2733379.26</v>
      </c>
      <c r="D15" s="129">
        <f>(C15/B15-1)*100</f>
        <v>3.2798664589581916</v>
      </c>
      <c r="E15" s="130">
        <f>B15/B$25*100</f>
        <v>6.8685542118730751</v>
      </c>
      <c r="F15" s="130">
        <f>C15/C$25*100</f>
        <v>6.7552542358714067</v>
      </c>
      <c r="G15" s="69"/>
    </row>
    <row r="16" spans="1:53" ht="13">
      <c r="A16" s="126" t="s">
        <v>26</v>
      </c>
      <c r="B16" s="131"/>
      <c r="C16" s="131"/>
      <c r="D16" s="132"/>
      <c r="E16" s="133"/>
      <c r="F16" s="133"/>
      <c r="G16" s="69"/>
    </row>
    <row r="17" spans="1:7" ht="13">
      <c r="A17" s="125" t="s">
        <v>169</v>
      </c>
      <c r="B17" s="128">
        <v>256296.28999999998</v>
      </c>
      <c r="C17" s="128">
        <v>29096.25</v>
      </c>
      <c r="D17" s="129">
        <f>(C17/B17-1)*100</f>
        <v>-88.6474166286215</v>
      </c>
      <c r="E17" s="130">
        <f>B17/B$25*100</f>
        <v>0.66515586208464905</v>
      </c>
      <c r="F17" s="130">
        <f>C17/C$25*100</f>
        <v>7.1908267153703881E-2</v>
      </c>
      <c r="G17" s="69"/>
    </row>
    <row r="18" spans="1:7" ht="13">
      <c r="A18" s="126" t="s">
        <v>170</v>
      </c>
      <c r="B18" s="105"/>
      <c r="C18" s="105"/>
      <c r="D18" s="119"/>
      <c r="E18" s="127"/>
      <c r="F18" s="127"/>
      <c r="G18" s="69"/>
    </row>
    <row r="19" spans="1:7" ht="13">
      <c r="A19" s="125" t="s">
        <v>27</v>
      </c>
      <c r="B19" s="128">
        <v>2941205.11</v>
      </c>
      <c r="C19" s="128">
        <v>3497355.5010000002</v>
      </c>
      <c r="D19" s="129">
        <f t="shared" ref="D19:D23" si="0">(C19/B19-1)*100</f>
        <v>18.908929170193112</v>
      </c>
      <c r="E19" s="130">
        <f>B19/B$25*100</f>
        <v>7.6331960189896826</v>
      </c>
      <c r="F19" s="130">
        <f>C19/C$25*100</f>
        <v>8.6433397326935211</v>
      </c>
      <c r="G19" s="69"/>
    </row>
    <row r="20" spans="1:7" ht="13">
      <c r="A20" s="126" t="s">
        <v>28</v>
      </c>
      <c r="B20" s="131"/>
      <c r="C20" s="131"/>
      <c r="D20" s="132"/>
      <c r="E20" s="133"/>
      <c r="F20" s="133"/>
    </row>
    <row r="21" spans="1:7" ht="13">
      <c r="A21" s="125" t="s">
        <v>29</v>
      </c>
      <c r="B21" s="128">
        <v>727851.85</v>
      </c>
      <c r="C21" s="128">
        <v>1003004.2000000001</v>
      </c>
      <c r="D21" s="129">
        <f t="shared" si="0"/>
        <v>37.803345557203727</v>
      </c>
      <c r="E21" s="130">
        <f>B21/B$25*100</f>
        <v>1.8889657932881383</v>
      </c>
      <c r="F21" s="130">
        <f>C21/C$25*100</f>
        <v>2.478817509812675</v>
      </c>
    </row>
    <row r="22" spans="1:7" ht="13">
      <c r="A22" s="126" t="s">
        <v>30</v>
      </c>
      <c r="B22" s="131"/>
      <c r="C22" s="131"/>
      <c r="D22" s="132"/>
      <c r="E22" s="133"/>
      <c r="F22" s="133"/>
    </row>
    <row r="23" spans="1:7" ht="13">
      <c r="A23" s="125" t="s">
        <v>31</v>
      </c>
      <c r="B23" s="128">
        <v>1919746.8399999999</v>
      </c>
      <c r="C23" s="128">
        <v>2058364.36</v>
      </c>
      <c r="D23" s="129">
        <f t="shared" si="0"/>
        <v>7.2206145681167122</v>
      </c>
      <c r="E23" s="130">
        <f>B23/B$25*100</f>
        <v>4.982244824318296</v>
      </c>
      <c r="F23" s="130">
        <f>C23/C$25*100</f>
        <v>5.0870271701178922</v>
      </c>
    </row>
    <row r="24" spans="1:7" ht="13.5" thickBot="1">
      <c r="A24" s="68" t="s">
        <v>32</v>
      </c>
      <c r="B24" s="105"/>
      <c r="C24" s="105"/>
      <c r="D24" s="119"/>
      <c r="E24" s="119"/>
      <c r="F24" s="130"/>
    </row>
    <row r="25" spans="1:7" ht="14.5" thickBot="1">
      <c r="A25" s="329" t="s">
        <v>8</v>
      </c>
      <c r="B25" s="330">
        <f>SUM(B11:B24)</f>
        <v>38531764.449425116</v>
      </c>
      <c r="C25" s="330">
        <f>SUM(C11:C24)</f>
        <v>40463010.932813585</v>
      </c>
      <c r="D25" s="331">
        <f>(C25/B25-1)*100</f>
        <v>5.0120894046347786</v>
      </c>
      <c r="E25" s="318">
        <f>SUM(E11,E13,E15,E17,E19,E21,E23)</f>
        <v>100.00000000000001</v>
      </c>
      <c r="F25" s="318">
        <f>SUM(F11,F13,F15,F17,F19,F21,F23)</f>
        <v>99.999999999999986</v>
      </c>
    </row>
    <row r="26" spans="1:7">
      <c r="A26" s="68"/>
      <c r="B26" s="156"/>
      <c r="C26" s="156"/>
      <c r="D26" s="68"/>
      <c r="E26" s="68"/>
      <c r="F26" s="68"/>
    </row>
    <row r="27" spans="1:7">
      <c r="C27" s="393"/>
    </row>
  </sheetData>
  <sheetProtection formatCells="0" formatColumns="0" formatRows="0" insertColumns="0" insertRows="0" insertHyperlinks="0" deleteColumns="0" deleteRows="0" sort="0" autoFilter="0" pivotTables="0"/>
  <mergeCells count="9">
    <mergeCell ref="A2:F2"/>
    <mergeCell ref="A3:F3"/>
    <mergeCell ref="E5:F5"/>
    <mergeCell ref="A10:F10"/>
    <mergeCell ref="E8:F8"/>
    <mergeCell ref="B6:C6"/>
    <mergeCell ref="B7:C7"/>
    <mergeCell ref="E7:F7"/>
    <mergeCell ref="E6:F6"/>
  </mergeCells>
  <phoneticPr fontId="3" type="noConversion"/>
  <printOptions horizontalCentered="1"/>
  <pageMargins left="0.7" right="0.7" top="0.75" bottom="0.75" header="0.3" footer="0.3"/>
  <pageSetup paperSize="9" scale="89"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92D050"/>
  </sheetPr>
  <dimension ref="A2:F27"/>
  <sheetViews>
    <sheetView topLeftCell="A4" zoomScale="90" zoomScaleNormal="90" workbookViewId="0">
      <selection activeCell="B23" sqref="B23:C23"/>
    </sheetView>
  </sheetViews>
  <sheetFormatPr defaultColWidth="9.1796875" defaultRowHeight="12.5"/>
  <cols>
    <col min="1" max="1" width="37" style="102" customWidth="1"/>
    <col min="2" max="3" width="12.453125" style="102" bestFit="1" customWidth="1"/>
    <col min="4" max="4" width="9.54296875" style="102" customWidth="1"/>
    <col min="5" max="5" width="8.1796875" style="102" customWidth="1"/>
    <col min="6" max="6" width="8.26953125" style="102" customWidth="1"/>
    <col min="7" max="16384" width="9.1796875" style="102"/>
  </cols>
  <sheetData>
    <row r="2" spans="1:6" ht="15.75" customHeight="1">
      <c r="A2" s="509" t="s">
        <v>58</v>
      </c>
      <c r="B2" s="509"/>
      <c r="C2" s="509"/>
      <c r="D2" s="509"/>
      <c r="E2" s="509"/>
      <c r="F2" s="509"/>
    </row>
    <row r="3" spans="1:6" ht="15.5">
      <c r="A3" s="506" t="s">
        <v>133</v>
      </c>
      <c r="B3" s="506"/>
      <c r="C3" s="506"/>
      <c r="D3" s="506"/>
      <c r="E3" s="506"/>
      <c r="F3" s="506"/>
    </row>
    <row r="5" spans="1:6">
      <c r="A5" s="285"/>
      <c r="B5" s="332"/>
      <c r="C5" s="284"/>
      <c r="D5" s="266" t="s">
        <v>49</v>
      </c>
      <c r="E5" s="511" t="s">
        <v>11</v>
      </c>
      <c r="F5" s="512"/>
    </row>
    <row r="6" spans="1:6" ht="14">
      <c r="A6" s="272" t="s">
        <v>9</v>
      </c>
      <c r="B6" s="511" t="s">
        <v>257</v>
      </c>
      <c r="C6" s="512"/>
      <c r="D6" s="266" t="s">
        <v>13</v>
      </c>
      <c r="E6" s="511" t="s">
        <v>13</v>
      </c>
      <c r="F6" s="512"/>
    </row>
    <row r="7" spans="1:6" ht="14">
      <c r="A7" s="275" t="s">
        <v>175</v>
      </c>
      <c r="B7" s="507" t="s">
        <v>258</v>
      </c>
      <c r="C7" s="508"/>
      <c r="D7" s="271" t="s">
        <v>50</v>
      </c>
      <c r="E7" s="507" t="s">
        <v>17</v>
      </c>
      <c r="F7" s="508"/>
    </row>
    <row r="8" spans="1:6">
      <c r="A8" s="276"/>
      <c r="B8" s="267"/>
      <c r="C8" s="284"/>
      <c r="D8" s="271" t="s">
        <v>18</v>
      </c>
      <c r="E8" s="507" t="s">
        <v>18</v>
      </c>
      <c r="F8" s="508"/>
    </row>
    <row r="9" spans="1:6" ht="15.75" customHeight="1" thickBot="1">
      <c r="A9" s="60" t="str">
        <f>' F4'!A10</f>
        <v>Janar-Mars/January-March</v>
      </c>
      <c r="B9" s="61">
        <v>2024</v>
      </c>
      <c r="C9" s="205">
        <v>2025</v>
      </c>
      <c r="D9" s="61" t="s">
        <v>479</v>
      </c>
      <c r="E9" s="61">
        <v>2024</v>
      </c>
      <c r="F9" s="205">
        <v>2025</v>
      </c>
    </row>
    <row r="10" spans="1:6" ht="14.5" thickBot="1">
      <c r="A10" s="503" t="s">
        <v>327</v>
      </c>
      <c r="B10" s="503"/>
      <c r="C10" s="503"/>
      <c r="D10" s="503"/>
      <c r="E10" s="503"/>
      <c r="F10" s="503"/>
    </row>
    <row r="11" spans="1:6" ht="12" customHeight="1">
      <c r="A11" s="124" t="s">
        <v>22</v>
      </c>
      <c r="B11" s="115">
        <v>5151709.6399999997</v>
      </c>
      <c r="C11" s="115">
        <v>5362770.5999999996</v>
      </c>
      <c r="D11" s="251">
        <f>(C11/B11-1)*100</f>
        <v>4.0969110207849324</v>
      </c>
      <c r="E11" s="155">
        <f>B11/B25*100</f>
        <v>29.67307006157916</v>
      </c>
      <c r="F11" s="130">
        <f>C11/C25*100</f>
        <v>27.391971872403463</v>
      </c>
    </row>
    <row r="12" spans="1:6" ht="12" customHeight="1">
      <c r="A12" s="68" t="s">
        <v>23</v>
      </c>
      <c r="D12" s="119"/>
      <c r="E12" s="127"/>
      <c r="F12" s="127"/>
    </row>
    <row r="13" spans="1:6" ht="12" customHeight="1">
      <c r="A13" s="125" t="s">
        <v>24</v>
      </c>
      <c r="B13" s="128">
        <v>10178082.83</v>
      </c>
      <c r="C13" s="128">
        <v>9148049.0899999999</v>
      </c>
      <c r="D13" s="129">
        <f>(C13/B13-1)*100</f>
        <v>-10.120115518847673</v>
      </c>
      <c r="E13" s="130">
        <f>B13/B$25*100</f>
        <v>58.624221086176334</v>
      </c>
      <c r="F13" s="130">
        <f>C13/C$25*100</f>
        <v>46.726425956136573</v>
      </c>
    </row>
    <row r="14" spans="1:6" ht="12" customHeight="1">
      <c r="A14" s="126" t="s">
        <v>25</v>
      </c>
      <c r="C14" s="131"/>
      <c r="D14" s="132"/>
      <c r="E14" s="133"/>
      <c r="F14" s="133"/>
    </row>
    <row r="15" spans="1:6" ht="12" customHeight="1">
      <c r="A15" s="125" t="s">
        <v>253</v>
      </c>
      <c r="B15" s="128">
        <v>1462059.03</v>
      </c>
      <c r="C15" s="128">
        <v>1647846.1400000001</v>
      </c>
      <c r="D15" s="129">
        <f>(C15/B15-1)*100</f>
        <v>12.707223592743722</v>
      </c>
      <c r="E15" s="130">
        <f>B15/B$25*100</f>
        <v>8.4212393677052155</v>
      </c>
      <c r="F15" s="130">
        <f>C15/C$25*100</f>
        <v>8.4168722631784068</v>
      </c>
    </row>
    <row r="16" spans="1:6" ht="12" customHeight="1">
      <c r="A16" s="126" t="s">
        <v>26</v>
      </c>
      <c r="B16" s="131"/>
      <c r="C16" s="131"/>
      <c r="D16" s="132"/>
      <c r="E16" s="133"/>
      <c r="F16" s="133"/>
    </row>
    <row r="17" spans="1:6" ht="12" customHeight="1">
      <c r="A17" s="125" t="s">
        <v>169</v>
      </c>
      <c r="B17" s="128">
        <v>0</v>
      </c>
      <c r="C17" s="128">
        <v>0</v>
      </c>
      <c r="D17" s="129" t="e">
        <f>(C17/B17-1)*100</f>
        <v>#DIV/0!</v>
      </c>
      <c r="E17" s="130">
        <f>B17/B$25*100</f>
        <v>0</v>
      </c>
      <c r="F17" s="130">
        <f>C17/C$25*100</f>
        <v>0</v>
      </c>
    </row>
    <row r="18" spans="1:6" ht="13.5" customHeight="1">
      <c r="A18" s="126" t="s">
        <v>170</v>
      </c>
      <c r="B18" s="165"/>
      <c r="C18" s="165"/>
      <c r="D18" s="132"/>
      <c r="E18" s="133"/>
      <c r="F18" s="133"/>
    </row>
    <row r="19" spans="1:6" ht="12.75" customHeight="1">
      <c r="A19" s="125" t="s">
        <v>27</v>
      </c>
      <c r="B19" s="134">
        <v>367486.66</v>
      </c>
      <c r="C19" s="134">
        <v>3046135.13</v>
      </c>
      <c r="D19" s="129">
        <f>(C19/B19-1)*100</f>
        <v>728.91039636649668</v>
      </c>
      <c r="E19" s="130">
        <f>B19/B$25*100</f>
        <v>2.1166677027387202</v>
      </c>
      <c r="F19" s="130">
        <f>C19/C$25*100</f>
        <v>15.5590559477782</v>
      </c>
    </row>
    <row r="20" spans="1:6" ht="15" customHeight="1">
      <c r="A20" s="126" t="s">
        <v>28</v>
      </c>
      <c r="B20" s="165"/>
      <c r="C20" s="165"/>
      <c r="D20" s="132"/>
      <c r="E20" s="133"/>
      <c r="F20" s="133"/>
    </row>
    <row r="21" spans="1:6" ht="13">
      <c r="A21" s="125" t="s">
        <v>29</v>
      </c>
      <c r="B21" s="134">
        <v>9361.82</v>
      </c>
      <c r="C21" s="134">
        <v>1286.9099999999999</v>
      </c>
      <c r="D21" s="129">
        <f>(C21/B21-1)*100</f>
        <v>-86.253634442875423</v>
      </c>
      <c r="E21" s="130">
        <f>B21/B$25*100</f>
        <v>5.3922670370819464E-2</v>
      </c>
      <c r="F21" s="130">
        <f>C21/C$25*100</f>
        <v>6.5732818260610922E-3</v>
      </c>
    </row>
    <row r="22" spans="1:6" ht="13">
      <c r="A22" s="126" t="s">
        <v>30</v>
      </c>
      <c r="B22" s="131"/>
      <c r="C22" s="131"/>
      <c r="D22" s="132"/>
      <c r="E22" s="133"/>
      <c r="F22" s="133"/>
    </row>
    <row r="23" spans="1:6" ht="13">
      <c r="A23" s="125" t="s">
        <v>31</v>
      </c>
      <c r="B23" s="134">
        <v>192866.01</v>
      </c>
      <c r="C23" s="134">
        <v>371803.875</v>
      </c>
      <c r="D23" s="129">
        <f>(C23/B23-1)*100</f>
        <v>92.77833092518479</v>
      </c>
      <c r="E23" s="130">
        <f>B23/B$25*100</f>
        <v>1.1108791114297403</v>
      </c>
      <c r="F23" s="130">
        <f>C23/C$25*100</f>
        <v>1.899100678677289</v>
      </c>
    </row>
    <row r="24" spans="1:6" ht="13.5" thickBot="1">
      <c r="A24" s="68" t="s">
        <v>32</v>
      </c>
      <c r="B24" s="165"/>
      <c r="C24" s="165"/>
      <c r="D24" s="119"/>
      <c r="E24" s="119"/>
      <c r="F24" s="127"/>
    </row>
    <row r="25" spans="1:6" ht="14.5" thickBot="1">
      <c r="A25" s="329" t="s">
        <v>8</v>
      </c>
      <c r="B25" s="330">
        <f>SUM(B11:B24)</f>
        <v>17361565.990000002</v>
      </c>
      <c r="C25" s="330">
        <f>SUM(C11:C24)</f>
        <v>19577891.745000001</v>
      </c>
      <c r="D25" s="331">
        <f>(C25/B25-1)*100</f>
        <v>12.765701874338809</v>
      </c>
      <c r="E25" s="318">
        <f>SUM(E11,E13,E15,E17,E19,E21,E23)</f>
        <v>99.999999999999986</v>
      </c>
      <c r="F25" s="318">
        <f>SUM(F11,F13,F15,F17,F19,F21,F23)</f>
        <v>100</v>
      </c>
    </row>
    <row r="27" spans="1:6">
      <c r="C27" s="414"/>
    </row>
  </sheetData>
  <sheetProtection formatCells="0" formatColumns="0" formatRows="0" insertColumns="0" insertRows="0" insertHyperlinks="0" deleteColumns="0" deleteRows="0" sort="0" autoFilter="0" pivotTables="0"/>
  <mergeCells count="9">
    <mergeCell ref="E8:F8"/>
    <mergeCell ref="A10:F10"/>
    <mergeCell ref="A2:F2"/>
    <mergeCell ref="A3:F3"/>
    <mergeCell ref="E5:F5"/>
    <mergeCell ref="B6:C6"/>
    <mergeCell ref="E6:F6"/>
    <mergeCell ref="B7:C7"/>
    <mergeCell ref="E7:F7"/>
  </mergeCells>
  <phoneticPr fontId="48" type="noConversion"/>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92D050"/>
  </sheetPr>
  <dimension ref="A2:I45"/>
  <sheetViews>
    <sheetView zoomScale="95" zoomScaleNormal="95" workbookViewId="0">
      <selection activeCell="H26" sqref="H26"/>
    </sheetView>
  </sheetViews>
  <sheetFormatPr defaultColWidth="9.1796875" defaultRowHeight="11.5"/>
  <cols>
    <col min="1" max="1" width="42.1796875" style="58" customWidth="1"/>
    <col min="2" max="2" width="11.54296875" style="58" customWidth="1"/>
    <col min="3" max="3" width="11.1796875" style="58" customWidth="1"/>
    <col min="4" max="5" width="9.7265625" style="58" customWidth="1"/>
    <col min="6" max="6" width="8.54296875" style="58" customWidth="1"/>
    <col min="7" max="16384" width="9.1796875" style="58"/>
  </cols>
  <sheetData>
    <row r="2" spans="1:9" s="56" customFormat="1" ht="15.75" customHeight="1">
      <c r="A2" s="509" t="s">
        <v>99</v>
      </c>
      <c r="B2" s="509"/>
      <c r="C2" s="509"/>
      <c r="D2" s="509"/>
      <c r="E2" s="509"/>
      <c r="F2" s="509"/>
      <c r="G2" s="55"/>
      <c r="H2" s="55"/>
      <c r="I2" s="55"/>
    </row>
    <row r="3" spans="1:9" s="56" customFormat="1" ht="15.75" customHeight="1">
      <c r="A3" s="506" t="s">
        <v>161</v>
      </c>
      <c r="B3" s="506"/>
      <c r="C3" s="506"/>
      <c r="D3" s="506"/>
      <c r="E3" s="506"/>
      <c r="F3" s="506"/>
      <c r="G3" s="55"/>
      <c r="H3" s="55"/>
      <c r="I3" s="55"/>
    </row>
    <row r="4" spans="1:9">
      <c r="A4" s="59"/>
    </row>
    <row r="5" spans="1:9" ht="12" customHeight="1">
      <c r="A5" s="285"/>
      <c r="B5" s="273"/>
      <c r="C5" s="304"/>
      <c r="D5" s="285" t="s">
        <v>49</v>
      </c>
      <c r="E5" s="511" t="s">
        <v>11</v>
      </c>
      <c r="F5" s="512"/>
    </row>
    <row r="6" spans="1:9" ht="12.75" customHeight="1">
      <c r="A6" s="272" t="s">
        <v>9</v>
      </c>
      <c r="B6" s="515" t="s">
        <v>44</v>
      </c>
      <c r="C6" s="516"/>
      <c r="D6" s="285" t="s">
        <v>13</v>
      </c>
      <c r="E6" s="511" t="s">
        <v>13</v>
      </c>
      <c r="F6" s="512"/>
    </row>
    <row r="7" spans="1:9" ht="13.5" customHeight="1">
      <c r="A7" s="275" t="s">
        <v>175</v>
      </c>
      <c r="B7" s="517" t="s">
        <v>45</v>
      </c>
      <c r="C7" s="518"/>
      <c r="D7" s="276" t="s">
        <v>50</v>
      </c>
      <c r="E7" s="507" t="s">
        <v>17</v>
      </c>
      <c r="F7" s="508"/>
    </row>
    <row r="8" spans="1:9" ht="12" customHeight="1">
      <c r="A8" s="276"/>
      <c r="B8" s="273"/>
      <c r="C8" s="304"/>
      <c r="D8" s="276" t="s">
        <v>18</v>
      </c>
      <c r="E8" s="507" t="s">
        <v>18</v>
      </c>
      <c r="F8" s="508"/>
    </row>
    <row r="9" spans="1:9" ht="16.5" customHeight="1" thickBot="1">
      <c r="A9" s="60" t="str">
        <f>' F4'!A10</f>
        <v>Janar-Mars/January-March</v>
      </c>
      <c r="B9" s="61">
        <v>2024</v>
      </c>
      <c r="C9" s="205">
        <v>2025</v>
      </c>
      <c r="D9" s="61" t="s">
        <v>479</v>
      </c>
      <c r="E9" s="61">
        <v>2024</v>
      </c>
      <c r="F9" s="205">
        <v>2025</v>
      </c>
    </row>
    <row r="10" spans="1:9" ht="14.5" thickBot="1">
      <c r="A10" s="503" t="s">
        <v>333</v>
      </c>
      <c r="B10" s="503" t="s">
        <v>21</v>
      </c>
      <c r="C10" s="503"/>
      <c r="D10" s="503"/>
      <c r="E10" s="503"/>
      <c r="F10" s="503"/>
    </row>
    <row r="11" spans="1:9" ht="13">
      <c r="A11" s="124" t="s">
        <v>22</v>
      </c>
      <c r="B11" s="115">
        <v>234628</v>
      </c>
      <c r="C11" s="128">
        <v>140397</v>
      </c>
      <c r="D11" s="251">
        <f>(C11/B11-1)*100</f>
        <v>-40.16187326320815</v>
      </c>
      <c r="E11" s="155">
        <f>B11/B25*100</f>
        <v>52.196159390628061</v>
      </c>
      <c r="F11" s="130">
        <f>C11/C25*100</f>
        <v>39.121421107628002</v>
      </c>
    </row>
    <row r="12" spans="1:9" ht="13">
      <c r="A12" s="68" t="s">
        <v>23</v>
      </c>
      <c r="B12" s="105"/>
      <c r="C12" s="105"/>
      <c r="D12" s="119"/>
      <c r="E12" s="127"/>
      <c r="F12" s="127"/>
    </row>
    <row r="13" spans="1:9" ht="13">
      <c r="A13" s="125" t="s">
        <v>24</v>
      </c>
      <c r="B13" s="128">
        <v>202798</v>
      </c>
      <c r="C13" s="128">
        <f>141993+'F10'!D23</f>
        <v>206186</v>
      </c>
      <c r="D13" s="129">
        <f>(C13/B13-1)*100</f>
        <v>1.6706279154626857</v>
      </c>
      <c r="E13" s="130">
        <f>B13/B$25*100</f>
        <v>45.115147092847351</v>
      </c>
      <c r="F13" s="130">
        <f>C13/C$25*100</f>
        <v>57.453430860327416</v>
      </c>
    </row>
    <row r="14" spans="1:9" ht="13">
      <c r="A14" s="126" t="s">
        <v>25</v>
      </c>
      <c r="D14" s="132"/>
      <c r="E14" s="133"/>
      <c r="F14" s="133"/>
    </row>
    <row r="15" spans="1:9" ht="13">
      <c r="A15" s="125" t="s">
        <v>253</v>
      </c>
      <c r="B15" s="128">
        <v>4385</v>
      </c>
      <c r="C15" s="128">
        <v>4163</v>
      </c>
      <c r="D15" s="129">
        <f>(C15/B15-1)*100</f>
        <v>-5.0627137970353449</v>
      </c>
      <c r="E15" s="130">
        <f>B15/B$25*100</f>
        <v>0.97550232251864244</v>
      </c>
      <c r="F15" s="130">
        <f>C15/C$25*100</f>
        <v>1.1600139324277254</v>
      </c>
    </row>
    <row r="16" spans="1:9" ht="13">
      <c r="A16" s="126" t="s">
        <v>26</v>
      </c>
      <c r="B16" s="131"/>
      <c r="C16" s="131"/>
      <c r="D16" s="132"/>
      <c r="E16" s="133"/>
      <c r="F16" s="133"/>
    </row>
    <row r="17" spans="1:7" ht="13">
      <c r="A17" s="125" t="s">
        <v>169</v>
      </c>
      <c r="B17" s="128">
        <v>71</v>
      </c>
      <c r="C17" s="128">
        <v>28</v>
      </c>
      <c r="D17" s="129">
        <f>(C17/B17-1)*100</f>
        <v>-60.563380281690151</v>
      </c>
      <c r="E17" s="130">
        <f>B17/B$25*100</f>
        <v>1.5794906476356584E-2</v>
      </c>
      <c r="F17" s="130">
        <f>C17/C$25*100</f>
        <v>7.8021595262974574E-3</v>
      </c>
    </row>
    <row r="18" spans="1:7" ht="12" customHeight="1">
      <c r="A18" s="126" t="s">
        <v>170</v>
      </c>
      <c r="B18" s="131"/>
      <c r="C18" s="131"/>
      <c r="D18" s="132"/>
      <c r="E18" s="133"/>
      <c r="F18" s="133"/>
    </row>
    <row r="19" spans="1:7" ht="13">
      <c r="A19" s="125" t="s">
        <v>27</v>
      </c>
      <c r="B19" s="128">
        <v>2257</v>
      </c>
      <c r="C19" s="128">
        <v>3238</v>
      </c>
      <c r="D19" s="129">
        <f t="shared" ref="D19:D23" si="0">(C19/B19-1)*100</f>
        <v>43.464776251661497</v>
      </c>
      <c r="E19" s="130">
        <f t="shared" ref="E19:E23" si="1">B19/B$25*100</f>
        <v>0.50210005517094092</v>
      </c>
      <c r="F19" s="130">
        <f>C19/C$25*100</f>
        <v>0.90226401950539892</v>
      </c>
    </row>
    <row r="20" spans="1:7" ht="12" customHeight="1">
      <c r="A20" s="126" t="s">
        <v>28</v>
      </c>
      <c r="B20" s="131"/>
      <c r="C20" s="131"/>
      <c r="D20" s="132"/>
      <c r="E20" s="133"/>
      <c r="F20" s="133"/>
    </row>
    <row r="21" spans="1:7" ht="13">
      <c r="A21" s="125" t="s">
        <v>29</v>
      </c>
      <c r="B21" s="128">
        <v>400</v>
      </c>
      <c r="C21" s="128">
        <v>347</v>
      </c>
      <c r="D21" s="129">
        <f t="shared" si="0"/>
        <v>-13.249999999999995</v>
      </c>
      <c r="E21" s="130">
        <f t="shared" si="1"/>
        <v>8.8985388599192014E-2</v>
      </c>
      <c r="F21" s="130">
        <f>C21/C$25*100</f>
        <v>9.6691048415186345E-2</v>
      </c>
    </row>
    <row r="22" spans="1:7" ht="13">
      <c r="A22" s="126" t="s">
        <v>30</v>
      </c>
      <c r="B22" s="131"/>
      <c r="C22" s="131"/>
      <c r="D22" s="132"/>
      <c r="E22" s="133"/>
      <c r="F22" s="133"/>
    </row>
    <row r="23" spans="1:7" ht="13">
      <c r="A23" s="125" t="s">
        <v>31</v>
      </c>
      <c r="B23" s="128">
        <v>4973</v>
      </c>
      <c r="C23" s="128">
        <v>4516</v>
      </c>
      <c r="D23" s="129">
        <f t="shared" si="0"/>
        <v>-9.1896239694349457</v>
      </c>
      <c r="E23" s="130">
        <f t="shared" si="1"/>
        <v>1.1063108437594549</v>
      </c>
      <c r="F23" s="130">
        <f>C23/C$25*100</f>
        <v>1.2583768721699755</v>
      </c>
    </row>
    <row r="24" spans="1:7" ht="13.5" thickBot="1">
      <c r="A24" s="68" t="s">
        <v>32</v>
      </c>
      <c r="B24" s="105"/>
      <c r="C24" s="105"/>
      <c r="D24" s="119"/>
      <c r="E24" s="119"/>
      <c r="F24" s="127"/>
    </row>
    <row r="25" spans="1:7" ht="14.5" thickBot="1">
      <c r="A25" s="333" t="s">
        <v>8</v>
      </c>
      <c r="B25" s="334">
        <f>SUM(B11:B24)</f>
        <v>449512</v>
      </c>
      <c r="C25" s="334">
        <f>SUM(C11:C24)</f>
        <v>358875</v>
      </c>
      <c r="D25" s="331">
        <f>(C25/B25-1)*100</f>
        <v>-20.163421666162417</v>
      </c>
      <c r="E25" s="318">
        <f>SUM(E11,E13,E15,E17,E19,E21,E23)</f>
        <v>100.00000000000001</v>
      </c>
      <c r="F25" s="318">
        <f>SUM(F11,F13,F15,F17,F19,F21,F23)</f>
        <v>100</v>
      </c>
      <c r="G25" s="177"/>
    </row>
    <row r="26" spans="1:7" ht="12" thickBot="1">
      <c r="A26" s="68"/>
      <c r="B26" s="157"/>
      <c r="C26" s="157"/>
      <c r="D26" s="68"/>
      <c r="E26" s="68"/>
      <c r="F26" s="68"/>
    </row>
    <row r="27" spans="1:7" ht="14.5" thickBot="1">
      <c r="A27" s="503" t="s">
        <v>334</v>
      </c>
      <c r="B27" s="503"/>
      <c r="C27" s="503"/>
      <c r="D27" s="503"/>
      <c r="E27" s="503"/>
      <c r="F27" s="503"/>
    </row>
    <row r="28" spans="1:7" ht="13">
      <c r="A28" s="124" t="s">
        <v>22</v>
      </c>
      <c r="B28" s="115">
        <v>48664</v>
      </c>
      <c r="C28" s="128">
        <f>51192+115</f>
        <v>51307</v>
      </c>
      <c r="D28" s="251">
        <f>(C28/B28-1)*100</f>
        <v>5.4311195133979862</v>
      </c>
      <c r="E28" s="155">
        <f>B28/B42*100</f>
        <v>83.230429800407052</v>
      </c>
      <c r="F28" s="155">
        <f>C28/C42*100</f>
        <v>84.091914837821449</v>
      </c>
      <c r="G28" s="177"/>
    </row>
    <row r="29" spans="1:7" ht="13">
      <c r="A29" s="68" t="s">
        <v>23</v>
      </c>
      <c r="B29" s="105"/>
      <c r="C29" s="105"/>
      <c r="D29" s="119"/>
      <c r="E29" s="119"/>
      <c r="F29" s="119"/>
    </row>
    <row r="30" spans="1:7" ht="13">
      <c r="A30" s="125" t="s">
        <v>24</v>
      </c>
      <c r="B30" s="128">
        <v>8271</v>
      </c>
      <c r="C30" s="128">
        <f>7168+'F11'!D23</f>
        <v>7989</v>
      </c>
      <c r="D30" s="129">
        <f>(C30/B30-1)*100</f>
        <v>-3.4095030830612938</v>
      </c>
      <c r="E30" s="130">
        <f>B30/B42*100</f>
        <v>14.145957686979424</v>
      </c>
      <c r="F30" s="130">
        <f>C30/C$42*100</f>
        <v>13.093930801632439</v>
      </c>
      <c r="G30" s="393"/>
    </row>
    <row r="31" spans="1:7" ht="13">
      <c r="A31" s="126" t="s">
        <v>25</v>
      </c>
      <c r="B31" s="105"/>
      <c r="C31" s="105"/>
      <c r="D31" s="132"/>
      <c r="E31" s="132"/>
      <c r="F31" s="132"/>
    </row>
    <row r="32" spans="1:7" ht="13">
      <c r="A32" s="125" t="s">
        <v>253</v>
      </c>
      <c r="B32" s="128">
        <v>1465</v>
      </c>
      <c r="C32" s="128">
        <v>1623</v>
      </c>
      <c r="D32" s="129">
        <f>(C32/B32-1)*100</f>
        <v>10.784982935153575</v>
      </c>
      <c r="E32" s="130">
        <f>B32/B42*100</f>
        <v>2.5056012587867071</v>
      </c>
      <c r="F32" s="130">
        <f>C32/C$42*100</f>
        <v>2.660088833527281</v>
      </c>
    </row>
    <row r="33" spans="1:6" ht="13">
      <c r="A33" s="126" t="s">
        <v>26</v>
      </c>
      <c r="B33" s="105"/>
      <c r="C33" s="105"/>
      <c r="D33" s="132"/>
      <c r="E33" s="132"/>
      <c r="F33" s="132"/>
    </row>
    <row r="34" spans="1:6" ht="13">
      <c r="A34" s="125" t="s">
        <v>169</v>
      </c>
      <c r="B34" s="128">
        <v>0</v>
      </c>
      <c r="C34" s="128">
        <v>0</v>
      </c>
      <c r="D34" s="129" t="e">
        <f>(C34/B34-1)*100</f>
        <v>#DIV/0!</v>
      </c>
      <c r="E34" s="130">
        <f>B34/B$42*100</f>
        <v>0</v>
      </c>
      <c r="F34" s="130">
        <f>C34/C$42*100</f>
        <v>0</v>
      </c>
    </row>
    <row r="35" spans="1:6" ht="13">
      <c r="A35" s="126" t="s">
        <v>170</v>
      </c>
      <c r="B35" s="105"/>
      <c r="C35" s="105"/>
      <c r="D35" s="132"/>
      <c r="E35" s="132"/>
      <c r="F35" s="132"/>
    </row>
    <row r="36" spans="1:6" ht="13">
      <c r="A36" s="125" t="s">
        <v>27</v>
      </c>
      <c r="B36" s="128">
        <v>39</v>
      </c>
      <c r="C36" s="128">
        <v>53</v>
      </c>
      <c r="D36" s="129">
        <f>(C36/B36-1)*100</f>
        <v>35.897435897435905</v>
      </c>
      <c r="E36" s="130">
        <f>B36/B$42*100</f>
        <v>6.6702013032547164E-2</v>
      </c>
      <c r="F36" s="130">
        <f>C36/C$42*100</f>
        <v>8.6866733319128711E-2</v>
      </c>
    </row>
    <row r="37" spans="1:6" ht="13">
      <c r="A37" s="126" t="s">
        <v>28</v>
      </c>
      <c r="B37" s="131"/>
      <c r="C37" s="131"/>
      <c r="D37" s="132"/>
      <c r="E37" s="132"/>
      <c r="F37" s="132"/>
    </row>
    <row r="38" spans="1:6" ht="13">
      <c r="A38" s="125" t="s">
        <v>29</v>
      </c>
      <c r="B38" s="128">
        <v>5</v>
      </c>
      <c r="C38" s="128">
        <v>2</v>
      </c>
      <c r="D38" s="129">
        <f>(C38/B38-1)*100</f>
        <v>-60</v>
      </c>
      <c r="E38" s="130">
        <f>B38/B$42*100</f>
        <v>8.5515401323778412E-3</v>
      </c>
      <c r="F38" s="130">
        <f>C38/C$42*100</f>
        <v>3.2779899365708949E-3</v>
      </c>
    </row>
    <row r="39" spans="1:6" ht="13">
      <c r="A39" s="126" t="s">
        <v>30</v>
      </c>
      <c r="B39" s="131"/>
      <c r="C39" s="131"/>
      <c r="D39" s="132"/>
      <c r="E39" s="132"/>
      <c r="F39" s="132"/>
    </row>
    <row r="40" spans="1:6" ht="13">
      <c r="A40" s="125" t="s">
        <v>31</v>
      </c>
      <c r="B40" s="128">
        <v>25</v>
      </c>
      <c r="C40" s="128">
        <v>39</v>
      </c>
      <c r="D40" s="129">
        <f>(C40/B40-1)*100</f>
        <v>56.000000000000007</v>
      </c>
      <c r="E40" s="130">
        <f>B40/B$42*100</f>
        <v>4.2757700661889206E-2</v>
      </c>
      <c r="F40" s="130">
        <f>C40/C$42*100</f>
        <v>6.3920803763132444E-2</v>
      </c>
    </row>
    <row r="41" spans="1:6" ht="13.5" thickBot="1">
      <c r="A41" s="68" t="s">
        <v>32</v>
      </c>
      <c r="B41" s="105"/>
      <c r="C41" s="105"/>
      <c r="D41" s="119"/>
      <c r="E41" s="119"/>
      <c r="F41" s="221"/>
    </row>
    <row r="42" spans="1:6" ht="14.5" thickBot="1">
      <c r="A42" s="333" t="s">
        <v>8</v>
      </c>
      <c r="B42" s="334">
        <f>SUM(B28:B41)</f>
        <v>58469</v>
      </c>
      <c r="C42" s="334">
        <f>SUM(C28:C41)</f>
        <v>61013</v>
      </c>
      <c r="D42" s="331">
        <f>(C42/B42-1)*100</f>
        <v>4.3510236193538443</v>
      </c>
      <c r="E42" s="318">
        <f>SUM(E28,E30,E32,E34,E36,E38,E40)</f>
        <v>100.00000000000001</v>
      </c>
      <c r="F42" s="318">
        <f>SUM(F28,F30,F32,F34,F36,F38,F40)</f>
        <v>100.00000000000001</v>
      </c>
    </row>
    <row r="43" spans="1:6">
      <c r="A43" s="101"/>
      <c r="B43" s="101"/>
      <c r="C43" s="162"/>
      <c r="D43" s="101"/>
      <c r="E43" s="101"/>
      <c r="F43" s="101"/>
    </row>
    <row r="44" spans="1:6">
      <c r="A44" s="101"/>
      <c r="B44" s="135"/>
      <c r="C44" s="135"/>
      <c r="D44" s="101"/>
      <c r="E44" s="101"/>
      <c r="F44" s="101"/>
    </row>
    <row r="45" spans="1:6">
      <c r="C45" s="177"/>
    </row>
  </sheetData>
  <sheetProtection formatCells="0" formatColumns="0" formatRows="0" insertColumns="0" insertRows="0" insertHyperlinks="0" deleteColumns="0" deleteRows="0" sort="0" autoFilter="0" pivotTables="0"/>
  <mergeCells count="10">
    <mergeCell ref="E7:F7"/>
    <mergeCell ref="E8:F8"/>
    <mergeCell ref="A10:F10"/>
    <mergeCell ref="A27:F27"/>
    <mergeCell ref="A2:F2"/>
    <mergeCell ref="A3:F3"/>
    <mergeCell ref="E5:F5"/>
    <mergeCell ref="B6:C6"/>
    <mergeCell ref="E6:F6"/>
    <mergeCell ref="B7:C7"/>
  </mergeCells>
  <phoneticPr fontId="3"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92D050"/>
  </sheetPr>
  <dimension ref="A2:AP21"/>
  <sheetViews>
    <sheetView showGridLines="0" zoomScale="85" zoomScaleNormal="85" workbookViewId="0">
      <selection activeCell="E19" sqref="E19:E20"/>
    </sheetView>
  </sheetViews>
  <sheetFormatPr defaultColWidth="9.1796875" defaultRowHeight="11.5"/>
  <cols>
    <col min="1" max="1" width="23.1796875" style="58" customWidth="1"/>
    <col min="2" max="2" width="8.453125" style="400" bestFit="1" customWidth="1"/>
    <col min="3" max="3" width="12.453125" style="400" bestFit="1" customWidth="1"/>
    <col min="4" max="4" width="9.7265625" style="58" customWidth="1"/>
    <col min="5" max="5" width="12.453125" style="58" bestFit="1" customWidth="1"/>
    <col min="6" max="6" width="14" style="58" customWidth="1"/>
    <col min="7" max="7" width="8.54296875" style="58" customWidth="1"/>
    <col min="8" max="8" width="11.1796875" style="58" customWidth="1"/>
    <col min="9" max="16384" width="9.1796875" style="58"/>
  </cols>
  <sheetData>
    <row r="2" spans="1:42" s="56" customFormat="1" ht="15.75" customHeight="1">
      <c r="A2" s="509" t="s">
        <v>305</v>
      </c>
      <c r="B2" s="509"/>
      <c r="C2" s="509"/>
      <c r="D2" s="509"/>
      <c r="E2" s="509"/>
      <c r="F2" s="509"/>
      <c r="G2" s="509"/>
      <c r="H2" s="509"/>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row>
    <row r="3" spans="1:42" s="56" customFormat="1" ht="15.75" customHeight="1">
      <c r="A3" s="506" t="s">
        <v>179</v>
      </c>
      <c r="B3" s="506"/>
      <c r="C3" s="506"/>
      <c r="D3" s="506"/>
      <c r="E3" s="506"/>
      <c r="F3" s="506"/>
      <c r="G3" s="506"/>
      <c r="H3" s="506"/>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row>
    <row r="4" spans="1:42">
      <c r="A4" s="59"/>
      <c r="B4" s="399"/>
    </row>
    <row r="5" spans="1:42" ht="12" customHeight="1">
      <c r="A5" s="285"/>
      <c r="B5" s="417"/>
      <c r="C5" s="273"/>
      <c r="D5" s="273"/>
      <c r="E5" s="304"/>
      <c r="F5" s="285" t="s">
        <v>49</v>
      </c>
      <c r="G5" s="511" t="s">
        <v>11</v>
      </c>
      <c r="H5" s="512"/>
    </row>
    <row r="6" spans="1:42" ht="12" customHeight="1">
      <c r="A6" s="283" t="s">
        <v>266</v>
      </c>
      <c r="B6" s="339" t="s">
        <v>366</v>
      </c>
      <c r="C6" s="345" t="s">
        <v>257</v>
      </c>
      <c r="D6" s="339" t="s">
        <v>366</v>
      </c>
      <c r="E6" s="345" t="s">
        <v>257</v>
      </c>
      <c r="F6" s="285" t="s">
        <v>13</v>
      </c>
      <c r="G6" s="511" t="s">
        <v>13</v>
      </c>
      <c r="H6" s="512"/>
    </row>
    <row r="7" spans="1:42" ht="12" customHeight="1">
      <c r="A7" s="335" t="s">
        <v>34</v>
      </c>
      <c r="B7" s="339"/>
      <c r="C7" s="345"/>
      <c r="D7" s="339"/>
      <c r="E7" s="345"/>
      <c r="F7" s="276" t="s">
        <v>50</v>
      </c>
      <c r="G7" s="507" t="s">
        <v>17</v>
      </c>
      <c r="H7" s="508"/>
    </row>
    <row r="8" spans="1:42" ht="12" customHeight="1">
      <c r="A8" s="276"/>
      <c r="B8" s="343" t="s">
        <v>218</v>
      </c>
      <c r="C8" s="273" t="s">
        <v>258</v>
      </c>
      <c r="D8" s="343" t="s">
        <v>218</v>
      </c>
      <c r="E8" s="273" t="s">
        <v>258</v>
      </c>
      <c r="F8" s="276" t="s">
        <v>18</v>
      </c>
      <c r="G8" s="507" t="s">
        <v>18</v>
      </c>
      <c r="H8" s="508"/>
    </row>
    <row r="9" spans="1:42" ht="12" thickBot="1">
      <c r="A9" s="60" t="str">
        <f>' F4'!A10</f>
        <v>Janar-Mars/January-March</v>
      </c>
      <c r="B9" s="401"/>
      <c r="C9" s="402">
        <v>2024</v>
      </c>
      <c r="D9" s="65"/>
      <c r="E9" s="61">
        <v>2025</v>
      </c>
      <c r="F9" s="61" t="s">
        <v>479</v>
      </c>
      <c r="G9" s="61">
        <v>2024</v>
      </c>
      <c r="H9" s="205">
        <v>2025</v>
      </c>
    </row>
    <row r="10" spans="1:42" ht="14.5" thickBot="1">
      <c r="A10" s="503" t="s">
        <v>326</v>
      </c>
      <c r="B10" s="503"/>
      <c r="C10" s="503"/>
      <c r="D10" s="503"/>
      <c r="E10" s="503"/>
      <c r="F10" s="503"/>
      <c r="G10" s="503"/>
      <c r="H10" s="503"/>
    </row>
    <row r="11" spans="1:42" ht="14">
      <c r="A11" s="111" t="s">
        <v>264</v>
      </c>
      <c r="B11" s="403">
        <v>1163</v>
      </c>
      <c r="C11" s="404">
        <v>1233081.564746256</v>
      </c>
      <c r="D11" s="242">
        <v>2329</v>
      </c>
      <c r="E11" s="242">
        <v>1255456.14667421</v>
      </c>
      <c r="F11" s="140">
        <f t="shared" ref="F11:F12" si="0">(E11/C11-1)*100</f>
        <v>1.8145257027306405</v>
      </c>
      <c r="G11" s="140">
        <f>C11/C13*100</f>
        <v>61.798292749558158</v>
      </c>
      <c r="H11" s="140">
        <f>E11/E$13*100</f>
        <v>58.693573136304863</v>
      </c>
      <c r="I11" s="393"/>
      <c r="J11" s="442"/>
      <c r="L11" s="393"/>
      <c r="M11" s="393"/>
    </row>
    <row r="12" spans="1:42" ht="14.5" thickBot="1">
      <c r="A12" s="236" t="s">
        <v>265</v>
      </c>
      <c r="B12" s="405">
        <v>25060</v>
      </c>
      <c r="C12" s="406">
        <v>762251.16999999993</v>
      </c>
      <c r="D12" s="265">
        <v>28465</v>
      </c>
      <c r="E12" s="265">
        <v>883544.9050400001</v>
      </c>
      <c r="F12" s="140">
        <f t="shared" si="0"/>
        <v>15.912567905930564</v>
      </c>
      <c r="G12" s="218">
        <f>C12/C13*100</f>
        <v>38.201707250441842</v>
      </c>
      <c r="H12" s="140">
        <f>E12/E$13*100</f>
        <v>41.306426863695144</v>
      </c>
      <c r="L12" s="393"/>
      <c r="M12" s="393"/>
    </row>
    <row r="13" spans="1:42" ht="14.5" thickBot="1">
      <c r="A13" s="329" t="s">
        <v>8</v>
      </c>
      <c r="B13" s="336">
        <f t="shared" ref="B13:C13" si="1">SUM(B11:B12)</f>
        <v>26223</v>
      </c>
      <c r="C13" s="336">
        <f t="shared" si="1"/>
        <v>1995332.7347462559</v>
      </c>
      <c r="D13" s="336">
        <f>SUM(D11:D12)</f>
        <v>30794</v>
      </c>
      <c r="E13" s="336">
        <f>SUM(E11:E12)</f>
        <v>2139001.0517142098</v>
      </c>
      <c r="F13" s="337">
        <f>(E13/C13-1)*100</f>
        <v>7.200218513240797</v>
      </c>
      <c r="G13" s="338">
        <f>SUM(G11:G12)</f>
        <v>100</v>
      </c>
      <c r="H13" s="338">
        <f>SUM(H11:H12)</f>
        <v>100</v>
      </c>
      <c r="J13" s="393"/>
    </row>
    <row r="14" spans="1:42" s="65" customFormat="1" ht="14">
      <c r="A14" s="136"/>
      <c r="B14" s="407"/>
      <c r="C14" s="408"/>
      <c r="D14" s="137"/>
      <c r="F14" s="138"/>
      <c r="G14" s="138"/>
      <c r="H14" s="138"/>
    </row>
    <row r="15" spans="1:42" ht="23.5">
      <c r="A15" s="283" t="s">
        <v>266</v>
      </c>
      <c r="B15" s="417" t="s">
        <v>366</v>
      </c>
      <c r="C15" s="273" t="s">
        <v>257</v>
      </c>
      <c r="D15" s="339" t="s">
        <v>366</v>
      </c>
      <c r="E15" s="345" t="s">
        <v>257</v>
      </c>
      <c r="F15" s="340" t="s">
        <v>220</v>
      </c>
      <c r="G15" s="341" t="s">
        <v>216</v>
      </c>
      <c r="H15" s="342"/>
    </row>
    <row r="16" spans="1:42" ht="23.5">
      <c r="A16" s="335" t="s">
        <v>34</v>
      </c>
      <c r="B16" s="339" t="s">
        <v>218</v>
      </c>
      <c r="C16" s="345" t="s">
        <v>258</v>
      </c>
      <c r="D16" s="343" t="s">
        <v>218</v>
      </c>
      <c r="E16" s="273" t="s">
        <v>258</v>
      </c>
      <c r="F16" s="344" t="s">
        <v>219</v>
      </c>
      <c r="G16" s="507" t="s">
        <v>217</v>
      </c>
      <c r="H16" s="508"/>
    </row>
    <row r="17" spans="1:13" s="65" customFormat="1" ht="12" thickBot="1">
      <c r="A17" s="60" t="str">
        <f>' F4'!A10</f>
        <v>Janar-Mars/January-March</v>
      </c>
      <c r="B17" s="401"/>
      <c r="C17" s="402">
        <v>2024</v>
      </c>
      <c r="E17" s="61">
        <v>2025</v>
      </c>
      <c r="F17" s="61" t="s">
        <v>479</v>
      </c>
      <c r="G17" s="61">
        <v>2024</v>
      </c>
      <c r="H17" s="205">
        <v>2025</v>
      </c>
    </row>
    <row r="18" spans="1:13" ht="14.5" thickBot="1">
      <c r="A18" s="503" t="s">
        <v>335</v>
      </c>
      <c r="B18" s="503"/>
      <c r="C18" s="503"/>
      <c r="D18" s="503"/>
      <c r="E18" s="503"/>
      <c r="F18" s="503"/>
      <c r="G18" s="503"/>
      <c r="H18" s="503"/>
    </row>
    <row r="19" spans="1:13" ht="14">
      <c r="A19" s="111" t="s">
        <v>264</v>
      </c>
      <c r="B19" s="148">
        <v>135</v>
      </c>
      <c r="C19" s="404">
        <v>238352.96000000002</v>
      </c>
      <c r="D19" s="242">
        <v>153</v>
      </c>
      <c r="E19" s="242">
        <v>411965.61000000004</v>
      </c>
      <c r="F19" s="140">
        <f>(E19/C19-1)*100</f>
        <v>72.838470308906594</v>
      </c>
      <c r="G19" s="140">
        <f>C19/C21*100</f>
        <v>69.334542971189279</v>
      </c>
      <c r="H19" s="140">
        <f>E19/E21*100</f>
        <v>71.877358127462259</v>
      </c>
      <c r="L19" s="393"/>
      <c r="M19" s="393"/>
    </row>
    <row r="20" spans="1:13" ht="14.5" thickBot="1">
      <c r="A20" s="236" t="s">
        <v>265</v>
      </c>
      <c r="B20" s="409">
        <v>11</v>
      </c>
      <c r="C20" s="406">
        <v>105419.35</v>
      </c>
      <c r="D20" s="265">
        <v>12</v>
      </c>
      <c r="E20" s="265">
        <v>161185.13</v>
      </c>
      <c r="F20" s="140">
        <f>(E20/C20-1)*100</f>
        <v>52.89899814407886</v>
      </c>
      <c r="G20" s="218">
        <f>C20/C21*100</f>
        <v>30.665457028810721</v>
      </c>
      <c r="H20" s="218">
        <f>E20/E21*100</f>
        <v>28.122641872537756</v>
      </c>
      <c r="L20" s="393"/>
      <c r="M20" s="393"/>
    </row>
    <row r="21" spans="1:13" ht="14.5" thickBot="1">
      <c r="A21" s="329" t="s">
        <v>8</v>
      </c>
      <c r="B21" s="316">
        <f t="shared" ref="B21:C21" si="2">SUM(B19:B20)</f>
        <v>146</v>
      </c>
      <c r="C21" s="316">
        <f t="shared" si="2"/>
        <v>343772.31000000006</v>
      </c>
      <c r="D21" s="316">
        <f>SUM(D19:D20)</f>
        <v>165</v>
      </c>
      <c r="E21" s="316">
        <f>SUM(E19:E20)</f>
        <v>573150.74</v>
      </c>
      <c r="F21" s="338">
        <f>(E21/C21-1)*100</f>
        <v>66.723940040429625</v>
      </c>
      <c r="G21" s="338">
        <f>SUM(G19:G20)</f>
        <v>100</v>
      </c>
      <c r="H21" s="338">
        <f>SUM(H19:H20)</f>
        <v>100.00000000000001</v>
      </c>
    </row>
  </sheetData>
  <mergeCells count="9">
    <mergeCell ref="G5:H5"/>
    <mergeCell ref="A2:H2"/>
    <mergeCell ref="A3:H3"/>
    <mergeCell ref="A18:H18"/>
    <mergeCell ref="A10:H10"/>
    <mergeCell ref="G6:H6"/>
    <mergeCell ref="G8:H8"/>
    <mergeCell ref="G7:H7"/>
    <mergeCell ref="G16:H16"/>
  </mergeCells>
  <phoneticPr fontId="3" type="noConversion"/>
  <printOptions horizontalCentered="1"/>
  <pageMargins left="0.7" right="0.7" top="0.75" bottom="0.75" header="0.3" footer="0.3"/>
  <pageSetup paperSize="9" scale="89"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F21"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92D050"/>
  </sheetPr>
  <dimension ref="A2:AJ25"/>
  <sheetViews>
    <sheetView topLeftCell="A4" zoomScaleNormal="100" workbookViewId="0">
      <selection activeCell="B11" sqref="B11:C22"/>
    </sheetView>
  </sheetViews>
  <sheetFormatPr defaultColWidth="9.1796875" defaultRowHeight="11.5"/>
  <cols>
    <col min="1" max="1" width="31.7265625" style="58" customWidth="1"/>
    <col min="2" max="3" width="13.54296875" style="58" customWidth="1"/>
    <col min="4" max="4" width="14.54296875" style="58" customWidth="1"/>
    <col min="5" max="5" width="12.1796875" style="58" customWidth="1"/>
    <col min="6" max="6" width="10" style="58" customWidth="1"/>
    <col min="7" max="7" width="11.1796875" style="430" customWidth="1"/>
    <col min="8" max="16384" width="9.1796875" style="58"/>
  </cols>
  <sheetData>
    <row r="2" spans="1:36" s="56" customFormat="1" ht="15">
      <c r="A2" s="510" t="s">
        <v>306</v>
      </c>
      <c r="B2" s="510"/>
      <c r="C2" s="510"/>
      <c r="D2" s="510"/>
      <c r="E2" s="510"/>
      <c r="F2" s="510"/>
      <c r="G2" s="432"/>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row>
    <row r="3" spans="1:36" s="56" customFormat="1" ht="15.5">
      <c r="A3" s="506" t="s">
        <v>198</v>
      </c>
      <c r="B3" s="506"/>
      <c r="C3" s="506"/>
      <c r="D3" s="506"/>
      <c r="E3" s="506"/>
      <c r="F3" s="506"/>
      <c r="G3" s="432"/>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row>
    <row r="4" spans="1:36">
      <c r="A4" s="59"/>
    </row>
    <row r="5" spans="1:36">
      <c r="A5" s="285"/>
      <c r="B5" s="273"/>
      <c r="C5" s="304"/>
      <c r="D5" s="285" t="s">
        <v>49</v>
      </c>
      <c r="E5" s="511" t="s">
        <v>11</v>
      </c>
      <c r="F5" s="512"/>
    </row>
    <row r="6" spans="1:36" ht="14">
      <c r="A6" s="283" t="s">
        <v>266</v>
      </c>
      <c r="B6" s="511" t="s">
        <v>257</v>
      </c>
      <c r="C6" s="512"/>
      <c r="D6" s="285" t="s">
        <v>13</v>
      </c>
      <c r="E6" s="511" t="s">
        <v>13</v>
      </c>
      <c r="F6" s="512"/>
    </row>
    <row r="7" spans="1:36" ht="14">
      <c r="A7" s="335" t="s">
        <v>34</v>
      </c>
      <c r="B7" s="507" t="s">
        <v>258</v>
      </c>
      <c r="C7" s="508"/>
      <c r="D7" s="276" t="s">
        <v>50</v>
      </c>
      <c r="E7" s="507" t="s">
        <v>17</v>
      </c>
      <c r="F7" s="508"/>
    </row>
    <row r="8" spans="1:36">
      <c r="A8" s="276"/>
      <c r="B8" s="273"/>
      <c r="C8" s="304"/>
      <c r="D8" s="276" t="s">
        <v>18</v>
      </c>
      <c r="E8" s="507" t="s">
        <v>18</v>
      </c>
      <c r="F8" s="508"/>
    </row>
    <row r="9" spans="1:36" ht="12" thickBot="1">
      <c r="A9" s="60" t="str">
        <f>' F4'!A10</f>
        <v>Janar-Mars/January-March</v>
      </c>
      <c r="B9" s="61">
        <v>2024</v>
      </c>
      <c r="C9" s="205">
        <v>2025</v>
      </c>
      <c r="D9" s="61" t="s">
        <v>479</v>
      </c>
      <c r="E9" s="61">
        <v>2024</v>
      </c>
      <c r="F9" s="205">
        <v>2025</v>
      </c>
    </row>
    <row r="10" spans="1:36" ht="14.5" thickBot="1">
      <c r="A10" s="503" t="s">
        <v>326</v>
      </c>
      <c r="B10" s="503"/>
      <c r="C10" s="503"/>
      <c r="D10" s="503"/>
      <c r="E10" s="503"/>
      <c r="F10" s="503"/>
    </row>
    <row r="11" spans="1:36" ht="14">
      <c r="A11" s="168" t="s">
        <v>315</v>
      </c>
      <c r="B11" s="139">
        <v>2620972.2599999998</v>
      </c>
      <c r="C11" s="139">
        <v>2577983.23</v>
      </c>
      <c r="D11" s="140">
        <f>(C11/B11-1)*100</f>
        <v>-1.6401940095314038</v>
      </c>
      <c r="E11" s="140">
        <f>B11/B$23*100</f>
        <v>6.8021080722637501</v>
      </c>
      <c r="F11" s="140">
        <f>C11/C$23*100</f>
        <v>6.3712095826990929</v>
      </c>
    </row>
    <row r="12" spans="1:36" ht="14">
      <c r="A12" s="169" t="s">
        <v>41</v>
      </c>
      <c r="B12" s="139">
        <v>4799501.4800000004</v>
      </c>
      <c r="C12" s="242">
        <v>4699670.91</v>
      </c>
      <c r="D12" s="140">
        <f>(C12/B12-1)*100</f>
        <v>-2.0800195690324097</v>
      </c>
      <c r="E12" s="140">
        <f>B12/B$23*100</f>
        <v>12.455960812019363</v>
      </c>
      <c r="F12" s="140">
        <f>C12/C$23*100</f>
        <v>11.614733559505803</v>
      </c>
    </row>
    <row r="13" spans="1:36" ht="14">
      <c r="A13" s="169" t="s">
        <v>313</v>
      </c>
      <c r="B13" s="139">
        <v>4193749.12</v>
      </c>
      <c r="C13" s="139">
        <v>5054718.92</v>
      </c>
      <c r="D13" s="140">
        <f t="shared" ref="D13:D22" si="0">(C13/B13-1)*100</f>
        <v>20.529835604472211</v>
      </c>
      <c r="E13" s="140">
        <f t="shared" ref="E13:E22" si="1">B13/B$23*100</f>
        <v>10.883875109079179</v>
      </c>
      <c r="F13" s="140">
        <f t="shared" ref="F13:F22" si="2">C13/C$23*100</f>
        <v>12.492196708725064</v>
      </c>
    </row>
    <row r="14" spans="1:36" ht="14">
      <c r="A14" s="169" t="s">
        <v>259</v>
      </c>
      <c r="B14" s="139">
        <v>4657221.25</v>
      </c>
      <c r="C14" s="139">
        <v>5168843.3899999997</v>
      </c>
      <c r="D14" s="140">
        <f t="shared" si="0"/>
        <v>10.985566554305315</v>
      </c>
      <c r="E14" s="140">
        <f t="shared" si="1"/>
        <v>12.086706426623255</v>
      </c>
      <c r="F14" s="140">
        <f t="shared" si="2"/>
        <v>12.774243119432111</v>
      </c>
    </row>
    <row r="15" spans="1:36" ht="14">
      <c r="A15" s="170" t="s">
        <v>33</v>
      </c>
      <c r="B15" s="467">
        <v>0</v>
      </c>
      <c r="C15" s="139">
        <v>0</v>
      </c>
      <c r="D15" s="140" t="e">
        <f t="shared" si="0"/>
        <v>#DIV/0!</v>
      </c>
      <c r="E15" s="140">
        <f t="shared" si="1"/>
        <v>0</v>
      </c>
      <c r="F15" s="140">
        <f t="shared" si="2"/>
        <v>0</v>
      </c>
    </row>
    <row r="16" spans="1:36" ht="14">
      <c r="A16" s="169" t="s">
        <v>267</v>
      </c>
      <c r="B16" s="466">
        <v>0</v>
      </c>
      <c r="C16" s="139">
        <v>0</v>
      </c>
      <c r="D16" s="140" t="e">
        <f t="shared" si="0"/>
        <v>#DIV/0!</v>
      </c>
      <c r="E16" s="140">
        <f t="shared" si="1"/>
        <v>0</v>
      </c>
      <c r="F16" s="140">
        <f t="shared" si="2"/>
        <v>0</v>
      </c>
    </row>
    <row r="17" spans="1:6" ht="14">
      <c r="A17" s="169" t="s">
        <v>310</v>
      </c>
      <c r="B17" s="139">
        <v>3009464.2</v>
      </c>
      <c r="C17" s="139">
        <v>3120101.8130000001</v>
      </c>
      <c r="D17" s="140">
        <f t="shared" si="0"/>
        <v>3.6763226158330831</v>
      </c>
      <c r="E17" s="140">
        <f t="shared" si="1"/>
        <v>7.8103461987837948</v>
      </c>
      <c r="F17" s="140">
        <f t="shared" si="2"/>
        <v>7.7109976273904683</v>
      </c>
    </row>
    <row r="18" spans="1:6" ht="14">
      <c r="A18" s="169" t="s">
        <v>302</v>
      </c>
      <c r="B18" s="139">
        <v>4869759.7294250401</v>
      </c>
      <c r="C18" s="139">
        <v>5054760.4888135698</v>
      </c>
      <c r="D18" s="140">
        <f t="shared" si="0"/>
        <v>3.7989709896913526</v>
      </c>
      <c r="E18" s="140">
        <f t="shared" si="1"/>
        <v>12.63829933305246</v>
      </c>
      <c r="F18" s="140">
        <f t="shared" si="2"/>
        <v>12.492299441597906</v>
      </c>
    </row>
    <row r="19" spans="1:6" ht="14">
      <c r="A19" s="169" t="s">
        <v>268</v>
      </c>
      <c r="B19" s="139">
        <v>6459364.0800000001</v>
      </c>
      <c r="C19" s="139">
        <v>6410208.6010000007</v>
      </c>
      <c r="D19" s="140">
        <f t="shared" si="0"/>
        <v>-0.76099563968221595</v>
      </c>
      <c r="E19" s="140">
        <f t="shared" si="1"/>
        <v>16.763738106201291</v>
      </c>
      <c r="F19" s="140">
        <f t="shared" si="2"/>
        <v>15.842144351649393</v>
      </c>
    </row>
    <row r="20" spans="1:6" ht="14">
      <c r="A20" s="169" t="s">
        <v>260</v>
      </c>
      <c r="B20" s="139">
        <v>1036918.03</v>
      </c>
      <c r="C20" s="139">
        <v>1137150.8899999999</v>
      </c>
      <c r="D20" s="140">
        <f t="shared" si="0"/>
        <v>9.6664207873789145</v>
      </c>
      <c r="E20" s="140">
        <f t="shared" si="1"/>
        <v>2.6910733126716977</v>
      </c>
      <c r="F20" s="140">
        <f t="shared" si="2"/>
        <v>2.8103466938932735</v>
      </c>
    </row>
    <row r="21" spans="1:6" ht="14">
      <c r="A21" s="169" t="s">
        <v>261</v>
      </c>
      <c r="B21" s="139">
        <v>3653142.8500000797</v>
      </c>
      <c r="C21" s="139">
        <v>3802142.0199999893</v>
      </c>
      <c r="D21" s="140">
        <f t="shared" si="0"/>
        <v>4.0786570938474709</v>
      </c>
      <c r="E21" s="140">
        <f t="shared" si="1"/>
        <v>9.4808605372718233</v>
      </c>
      <c r="F21" s="140">
        <f t="shared" si="2"/>
        <v>9.3965869873431327</v>
      </c>
    </row>
    <row r="22" spans="1:6" ht="14.5" thickBot="1">
      <c r="A22" s="217" t="s">
        <v>262</v>
      </c>
      <c r="B22" s="229">
        <v>3231671.4499999993</v>
      </c>
      <c r="C22" s="229">
        <v>3437430.6700000083</v>
      </c>
      <c r="D22" s="218">
        <f t="shared" si="0"/>
        <v>6.3669597353409602</v>
      </c>
      <c r="E22" s="218">
        <f t="shared" si="1"/>
        <v>8.3870320920333938</v>
      </c>
      <c r="F22" s="218">
        <f t="shared" si="2"/>
        <v>8.4952419277637503</v>
      </c>
    </row>
    <row r="23" spans="1:6" ht="14.5" thickBot="1">
      <c r="A23" s="319" t="s">
        <v>8</v>
      </c>
      <c r="B23" s="316">
        <f>SUM(B11:B22)</f>
        <v>38531764.449425116</v>
      </c>
      <c r="C23" s="316">
        <f>SUM(C11:C22)</f>
        <v>40463010.93281357</v>
      </c>
      <c r="D23" s="338">
        <f>(C23/B23-1)*100</f>
        <v>5.0120894046347342</v>
      </c>
      <c r="E23" s="338">
        <f>SUM(E11:E22)</f>
        <v>100.00000000000001</v>
      </c>
      <c r="F23" s="338">
        <f>SUM(F11:F22)</f>
        <v>100</v>
      </c>
    </row>
    <row r="25" spans="1:6">
      <c r="C25" s="434"/>
    </row>
  </sheetData>
  <mergeCells count="9">
    <mergeCell ref="A2:F2"/>
    <mergeCell ref="A3:F3"/>
    <mergeCell ref="A10:F10"/>
    <mergeCell ref="E8:F8"/>
    <mergeCell ref="B6:C6"/>
    <mergeCell ref="E5:F5"/>
    <mergeCell ref="E6:F6"/>
    <mergeCell ref="B7:C7"/>
    <mergeCell ref="E7:F7"/>
  </mergeCells>
  <phoneticPr fontId="3"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rgb="FF92D050"/>
  </sheetPr>
  <dimension ref="A2:M27"/>
  <sheetViews>
    <sheetView topLeftCell="A7" zoomScaleNormal="100" workbookViewId="0">
      <selection activeCell="E11" sqref="E11:E23"/>
    </sheetView>
  </sheetViews>
  <sheetFormatPr defaultColWidth="9.1796875" defaultRowHeight="12.5"/>
  <cols>
    <col min="1" max="1" width="29" style="102" bestFit="1" customWidth="1"/>
    <col min="2" max="2" width="9.54296875" style="102" bestFit="1" customWidth="1"/>
    <col min="3" max="3" width="12.54296875" style="102" bestFit="1" customWidth="1"/>
    <col min="4" max="4" width="9.54296875" style="102" bestFit="1" customWidth="1"/>
    <col min="5" max="5" width="12.453125" style="102" bestFit="1" customWidth="1"/>
    <col min="6" max="6" width="12.7265625" style="102" bestFit="1" customWidth="1"/>
    <col min="7" max="8" width="8.453125" style="102" bestFit="1" customWidth="1"/>
    <col min="9" max="9" width="9.1796875" style="102"/>
    <col min="10" max="10" width="11.26953125" style="232" bestFit="1" customWidth="1"/>
    <col min="11" max="11" width="14" style="232" bestFit="1" customWidth="1"/>
    <col min="12" max="12" width="9.1796875" style="102"/>
    <col min="13" max="13" width="11.7265625" style="253" customWidth="1"/>
    <col min="14" max="16384" width="9.1796875" style="102"/>
  </cols>
  <sheetData>
    <row r="2" spans="1:13" ht="15.75" customHeight="1">
      <c r="A2" s="509" t="s">
        <v>307</v>
      </c>
      <c r="B2" s="509"/>
      <c r="C2" s="509"/>
      <c r="D2" s="509"/>
      <c r="E2" s="509"/>
      <c r="F2" s="509"/>
      <c r="G2" s="509"/>
      <c r="H2" s="509"/>
    </row>
    <row r="3" spans="1:13" ht="15.5">
      <c r="A3" s="506" t="s">
        <v>215</v>
      </c>
      <c r="B3" s="506"/>
      <c r="C3" s="506"/>
      <c r="D3" s="506"/>
      <c r="E3" s="506"/>
      <c r="F3" s="506"/>
      <c r="G3" s="506"/>
      <c r="H3" s="506"/>
    </row>
    <row r="5" spans="1:13" ht="14.25" customHeight="1">
      <c r="A5" s="285"/>
      <c r="B5" s="285"/>
      <c r="C5" s="273"/>
      <c r="D5" s="346"/>
      <c r="E5" s="304"/>
      <c r="F5" s="340" t="s">
        <v>221</v>
      </c>
      <c r="G5" s="511" t="s">
        <v>11</v>
      </c>
      <c r="H5" s="512"/>
    </row>
    <row r="6" spans="1:13">
      <c r="A6" s="347" t="s">
        <v>266</v>
      </c>
      <c r="B6" s="285" t="s">
        <v>213</v>
      </c>
      <c r="C6" s="341" t="s">
        <v>257</v>
      </c>
      <c r="D6" s="285" t="s">
        <v>213</v>
      </c>
      <c r="E6" s="348" t="s">
        <v>311</v>
      </c>
      <c r="F6" s="285" t="s">
        <v>222</v>
      </c>
      <c r="G6" s="511" t="s">
        <v>14</v>
      </c>
      <c r="H6" s="512"/>
    </row>
    <row r="7" spans="1:13" ht="15" customHeight="1">
      <c r="A7" s="349" t="s">
        <v>34</v>
      </c>
      <c r="B7" s="276" t="s">
        <v>214</v>
      </c>
      <c r="C7" s="267" t="s">
        <v>258</v>
      </c>
      <c r="D7" s="276" t="s">
        <v>214</v>
      </c>
      <c r="E7" s="350" t="s">
        <v>312</v>
      </c>
      <c r="F7" s="276" t="s">
        <v>223</v>
      </c>
      <c r="G7" s="507" t="s">
        <v>17</v>
      </c>
      <c r="H7" s="508"/>
    </row>
    <row r="8" spans="1:13">
      <c r="A8" s="276"/>
      <c r="B8" s="276"/>
      <c r="C8" s="273"/>
      <c r="D8" s="346"/>
      <c r="E8" s="304"/>
      <c r="F8" s="276" t="s">
        <v>18</v>
      </c>
      <c r="G8" s="507" t="s">
        <v>18</v>
      </c>
      <c r="H8" s="508"/>
    </row>
    <row r="9" spans="1:13" ht="13" thickBot="1">
      <c r="A9" s="60" t="str">
        <f>' F4'!A10</f>
        <v>Janar-Mars/January-March</v>
      </c>
      <c r="B9" s="520">
        <v>2024</v>
      </c>
      <c r="C9" s="520"/>
      <c r="D9" s="520">
        <v>2025</v>
      </c>
      <c r="E9" s="520"/>
      <c r="F9" s="61" t="s">
        <v>479</v>
      </c>
      <c r="G9" s="61">
        <v>2024</v>
      </c>
      <c r="H9" s="205">
        <v>2025</v>
      </c>
    </row>
    <row r="10" spans="1:13" ht="14.5" thickBot="1">
      <c r="A10" s="503" t="s">
        <v>335</v>
      </c>
      <c r="B10" s="503"/>
      <c r="C10" s="503"/>
      <c r="D10" s="503"/>
      <c r="E10" s="503"/>
      <c r="F10" s="503"/>
      <c r="G10" s="503"/>
      <c r="H10" s="503"/>
    </row>
    <row r="11" spans="1:13" ht="14">
      <c r="A11" s="168" t="s">
        <v>315</v>
      </c>
      <c r="B11" s="139">
        <v>668</v>
      </c>
      <c r="C11" s="139">
        <v>798061.84</v>
      </c>
      <c r="D11" s="139">
        <v>779</v>
      </c>
      <c r="E11" s="139">
        <v>935008.71</v>
      </c>
      <c r="F11" s="140">
        <f>(E11/C11-1)*100</f>
        <v>17.159932117541167</v>
      </c>
      <c r="G11" s="140">
        <f>C11/C$24*100</f>
        <v>4.5967157597400581</v>
      </c>
      <c r="H11" s="140">
        <f>E11/E$24*100</f>
        <v>4.4441009627374664</v>
      </c>
      <c r="L11" s="418"/>
      <c r="M11" s="431"/>
    </row>
    <row r="12" spans="1:13" ht="14">
      <c r="A12" s="169" t="s">
        <v>41</v>
      </c>
      <c r="B12" s="139">
        <v>8749</v>
      </c>
      <c r="C12" s="139">
        <v>2332391.9699999997</v>
      </c>
      <c r="D12" s="139">
        <v>12204</v>
      </c>
      <c r="E12" s="139">
        <v>2781746.17</v>
      </c>
      <c r="F12" s="140">
        <f>(E12/C12-1)*100</f>
        <v>19.265809768672803</v>
      </c>
      <c r="G12" s="140">
        <f>C12/C$24*100</f>
        <v>13.434225756728527</v>
      </c>
      <c r="H12" s="140">
        <f t="shared" ref="H12:H23" si="0">E12/E$24*100</f>
        <v>13.221653124694699</v>
      </c>
      <c r="L12" s="418"/>
      <c r="M12" s="431"/>
    </row>
    <row r="13" spans="1:13" ht="14">
      <c r="A13" s="169" t="s">
        <v>313</v>
      </c>
      <c r="B13" s="141">
        <v>3498</v>
      </c>
      <c r="C13" s="141">
        <v>1503414.56</v>
      </c>
      <c r="D13" s="141">
        <v>3614</v>
      </c>
      <c r="E13" s="141">
        <v>1897057.2800000003</v>
      </c>
      <c r="F13" s="140">
        <f t="shared" ref="F13:F23" si="1">(E13/C13-1)*100</f>
        <v>26.183245158940082</v>
      </c>
      <c r="G13" s="140">
        <f t="shared" ref="G13:G23" si="2">C13/C$24*100</f>
        <v>8.6594409793790739</v>
      </c>
      <c r="H13" s="140">
        <f t="shared" si="0"/>
        <v>9.0167225120460319</v>
      </c>
      <c r="L13" s="418"/>
      <c r="M13" s="431"/>
    </row>
    <row r="14" spans="1:13" s="103" customFormat="1" ht="14">
      <c r="A14" s="169" t="s">
        <v>259</v>
      </c>
      <c r="B14" s="139">
        <v>11731</v>
      </c>
      <c r="C14" s="139">
        <v>2352655.83</v>
      </c>
      <c r="D14" s="139">
        <v>11309</v>
      </c>
      <c r="E14" s="139">
        <v>2454328.9900000002</v>
      </c>
      <c r="F14" s="140">
        <f t="shared" si="1"/>
        <v>4.3216333942053931</v>
      </c>
      <c r="G14" s="140">
        <f t="shared" si="2"/>
        <v>13.550942532229493</v>
      </c>
      <c r="H14" s="140">
        <f t="shared" si="0"/>
        <v>11.665437669915903</v>
      </c>
      <c r="J14" s="241"/>
      <c r="K14" s="241"/>
      <c r="L14" s="418"/>
      <c r="M14" s="431"/>
    </row>
    <row r="15" spans="1:13" s="103" customFormat="1" ht="14">
      <c r="A15" s="170" t="s">
        <v>33</v>
      </c>
      <c r="B15" s="141">
        <v>13</v>
      </c>
      <c r="C15" s="141">
        <v>20981.170000000002</v>
      </c>
      <c r="D15" s="141">
        <v>12</v>
      </c>
      <c r="E15" s="141">
        <v>15178.869999999999</v>
      </c>
      <c r="F15" s="140">
        <f t="shared" si="1"/>
        <v>-27.654797134764188</v>
      </c>
      <c r="G15" s="140">
        <f t="shared" si="2"/>
        <v>0.12084837284888265</v>
      </c>
      <c r="H15" s="140">
        <f t="shared" si="0"/>
        <v>7.2145243203420889E-2</v>
      </c>
      <c r="J15" s="241"/>
      <c r="K15" s="241"/>
      <c r="L15" s="418"/>
      <c r="M15" s="431"/>
    </row>
    <row r="16" spans="1:13" s="103" customFormat="1" ht="14">
      <c r="A16" s="169" t="s">
        <v>267</v>
      </c>
      <c r="B16" s="141">
        <v>116</v>
      </c>
      <c r="C16" s="141">
        <v>132175</v>
      </c>
      <c r="D16" s="141">
        <v>15</v>
      </c>
      <c r="E16" s="141">
        <v>52027</v>
      </c>
      <c r="F16" s="140">
        <f t="shared" si="1"/>
        <v>-60.63779080764138</v>
      </c>
      <c r="G16" s="140">
        <f t="shared" si="2"/>
        <v>0.76130805294943338</v>
      </c>
      <c r="H16" s="140">
        <f t="shared" si="0"/>
        <v>0.24728458496214664</v>
      </c>
      <c r="J16" s="241"/>
      <c r="K16" s="241"/>
      <c r="L16" s="418"/>
      <c r="M16" s="431"/>
    </row>
    <row r="17" spans="1:13" s="58" customFormat="1" ht="14">
      <c r="A17" s="169" t="s">
        <v>310</v>
      </c>
      <c r="B17" s="139">
        <v>1872</v>
      </c>
      <c r="C17" s="139">
        <v>1029872.53</v>
      </c>
      <c r="D17" s="139">
        <v>1818</v>
      </c>
      <c r="E17" s="139">
        <v>1027153.78</v>
      </c>
      <c r="F17" s="140">
        <f t="shared" si="1"/>
        <v>-0.26398898123829451</v>
      </c>
      <c r="G17" s="140">
        <f t="shared" si="2"/>
        <v>5.9319103506745368</v>
      </c>
      <c r="H17" s="140">
        <f t="shared" si="0"/>
        <v>4.8820669302400699</v>
      </c>
      <c r="J17" s="69"/>
      <c r="K17" s="69"/>
      <c r="L17" s="418"/>
      <c r="M17" s="431"/>
    </row>
    <row r="18" spans="1:13" s="103" customFormat="1" ht="14">
      <c r="A18" s="169" t="s">
        <v>302</v>
      </c>
      <c r="B18" s="141">
        <v>8227</v>
      </c>
      <c r="C18" s="141">
        <v>2004241.18</v>
      </c>
      <c r="D18" s="141">
        <v>9975</v>
      </c>
      <c r="E18" s="141">
        <v>2620878.629999999</v>
      </c>
      <c r="F18" s="140">
        <f t="shared" si="1"/>
        <v>30.766629094009488</v>
      </c>
      <c r="G18" s="140">
        <f t="shared" si="2"/>
        <v>11.544126728858519</v>
      </c>
      <c r="H18" s="140">
        <f t="shared" si="0"/>
        <v>12.457048921823462</v>
      </c>
      <c r="J18" s="241"/>
      <c r="K18" s="241"/>
      <c r="L18" s="418"/>
      <c r="M18" s="431"/>
    </row>
    <row r="19" spans="1:13" s="103" customFormat="1" ht="14">
      <c r="A19" s="169" t="s">
        <v>268</v>
      </c>
      <c r="B19" s="141">
        <v>8114</v>
      </c>
      <c r="C19" s="141">
        <v>2100930.5600000001</v>
      </c>
      <c r="D19" s="141">
        <v>6173</v>
      </c>
      <c r="E19" s="141">
        <v>4687506.6099999994</v>
      </c>
      <c r="F19" s="140">
        <f t="shared" si="1"/>
        <v>123.11573258280366</v>
      </c>
      <c r="G19" s="140">
        <f t="shared" si="2"/>
        <v>12.101042965882828</v>
      </c>
      <c r="H19" s="140">
        <f t="shared" si="0"/>
        <v>22.279741798703924</v>
      </c>
      <c r="J19" s="241"/>
      <c r="K19" s="241"/>
      <c r="L19" s="418"/>
      <c r="M19" s="431"/>
    </row>
    <row r="20" spans="1:13" s="103" customFormat="1" ht="14">
      <c r="A20" s="169" t="s">
        <v>260</v>
      </c>
      <c r="B20" s="141">
        <v>397</v>
      </c>
      <c r="C20" s="141">
        <v>623820.43000000005</v>
      </c>
      <c r="D20" s="141">
        <v>270</v>
      </c>
      <c r="E20" s="141">
        <v>459104.88</v>
      </c>
      <c r="F20" s="140">
        <f t="shared" si="1"/>
        <v>-26.404321192237965</v>
      </c>
      <c r="G20" s="140">
        <f t="shared" si="2"/>
        <v>3.5931115335984738</v>
      </c>
      <c r="H20" s="140">
        <f t="shared" si="0"/>
        <v>2.1821277356929314</v>
      </c>
      <c r="J20" s="241"/>
      <c r="K20" s="241"/>
      <c r="L20" s="418"/>
      <c r="M20" s="431"/>
    </row>
    <row r="21" spans="1:13" ht="14">
      <c r="A21" s="169" t="s">
        <v>261</v>
      </c>
      <c r="B21" s="139">
        <v>10511</v>
      </c>
      <c r="C21" s="139">
        <v>1330335.8600000001</v>
      </c>
      <c r="D21" s="139">
        <v>10346</v>
      </c>
      <c r="E21" s="141">
        <v>1313896.335</v>
      </c>
      <c r="F21" s="140">
        <f t="shared" si="1"/>
        <v>-1.2357424537890904</v>
      </c>
      <c r="G21" s="140">
        <f t="shared" si="2"/>
        <v>7.6625337873683375</v>
      </c>
      <c r="H21" s="140">
        <f t="shared" si="0"/>
        <v>6.2449556938466682</v>
      </c>
      <c r="L21" s="418"/>
      <c r="M21" s="431"/>
    </row>
    <row r="22" spans="1:13" ht="14">
      <c r="A22" s="169" t="s">
        <v>262</v>
      </c>
      <c r="B22" s="139">
        <v>3486</v>
      </c>
      <c r="C22" s="139">
        <v>1225914.76</v>
      </c>
      <c r="D22" s="139">
        <v>3677</v>
      </c>
      <c r="E22" s="139">
        <v>1334004.49</v>
      </c>
      <c r="F22" s="140">
        <f t="shared" si="1"/>
        <v>8.8170673465094662</v>
      </c>
      <c r="G22" s="140">
        <f t="shared" si="2"/>
        <v>7.0610840099683898</v>
      </c>
      <c r="H22" s="140">
        <f t="shared" si="0"/>
        <v>6.340529852716668</v>
      </c>
      <c r="L22" s="418"/>
      <c r="M22" s="431"/>
    </row>
    <row r="23" spans="1:13" ht="14.5" thickBot="1">
      <c r="A23" s="171" t="s">
        <v>269</v>
      </c>
      <c r="B23" s="216">
        <v>1087</v>
      </c>
      <c r="C23" s="216">
        <v>1906770.3000000003</v>
      </c>
      <c r="D23" s="139">
        <f>'F11'!D23</f>
        <v>821</v>
      </c>
      <c r="E23" s="409">
        <f>' F9'!D23</f>
        <v>1461430.22</v>
      </c>
      <c r="F23" s="140">
        <f t="shared" si="1"/>
        <v>-23.355727745497202</v>
      </c>
      <c r="G23" s="140">
        <f t="shared" si="2"/>
        <v>10.982709169773461</v>
      </c>
      <c r="H23" s="140">
        <f t="shared" si="0"/>
        <v>6.9461849694166231</v>
      </c>
      <c r="J23" s="438"/>
      <c r="K23" s="438"/>
      <c r="L23" s="418"/>
      <c r="M23" s="431"/>
    </row>
    <row r="24" spans="1:13" ht="14.5" thickBot="1">
      <c r="A24" s="329" t="s">
        <v>8</v>
      </c>
      <c r="B24" s="351">
        <f t="shared" ref="B24:C24" si="3">SUM(B11:B23)</f>
        <v>58469</v>
      </c>
      <c r="C24" s="351">
        <f t="shared" si="3"/>
        <v>17361565.989999998</v>
      </c>
      <c r="D24" s="351">
        <f>SUM(D11:D23)</f>
        <v>61013</v>
      </c>
      <c r="E24" s="351">
        <f>SUM(E11:E23)</f>
        <v>21039321.964999996</v>
      </c>
      <c r="F24" s="352">
        <f>(E24/C24-1)*100</f>
        <v>21.183319391340216</v>
      </c>
      <c r="G24" s="353">
        <f>SUM(G11:G23)</f>
        <v>99.999999999999986</v>
      </c>
      <c r="H24" s="353">
        <f>SUM(H11:H23)</f>
        <v>100.00000000000001</v>
      </c>
      <c r="M24" s="431"/>
    </row>
    <row r="26" spans="1:13">
      <c r="D26" s="414"/>
      <c r="E26" s="414"/>
    </row>
    <row r="27" spans="1:13">
      <c r="D27" s="414"/>
      <c r="E27" s="414"/>
    </row>
  </sheetData>
  <sheetProtection formatCells="0" formatColumns="0" formatRows="0" insertColumns="0" insertRows="0" insertHyperlinks="0" deleteColumns="0" deleteRows="0" sort="0" autoFilter="0" pivotTables="0"/>
  <mergeCells count="9">
    <mergeCell ref="A2:H2"/>
    <mergeCell ref="A3:H3"/>
    <mergeCell ref="G8:H8"/>
    <mergeCell ref="A10:H10"/>
    <mergeCell ref="G5:H5"/>
    <mergeCell ref="G6:H6"/>
    <mergeCell ref="G7:H7"/>
    <mergeCell ref="B9:C9"/>
    <mergeCell ref="D9:E9"/>
  </mergeCells>
  <phoneticPr fontId="48" type="noConversion"/>
  <printOptions horizontalCentered="1"/>
  <pageMargins left="0.7" right="0.7" top="0.75" bottom="0.75" header="0.3" footer="0.3"/>
  <pageSetup paperSize="9" scale="86"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39"/>
  <sheetViews>
    <sheetView view="pageBreakPreview" topLeftCell="A16" zoomScale="98" zoomScaleNormal="98" zoomScaleSheetLayoutView="98" workbookViewId="0">
      <selection activeCell="B30" sqref="B30"/>
    </sheetView>
  </sheetViews>
  <sheetFormatPr defaultColWidth="9.1796875" defaultRowHeight="13"/>
  <cols>
    <col min="1" max="1" width="2.81640625" style="196" customWidth="1"/>
    <col min="2" max="2" width="13.1796875" style="196" customWidth="1"/>
    <col min="3" max="3" width="8.26953125" style="196" customWidth="1"/>
    <col min="4" max="4" width="25.1796875" style="196" customWidth="1"/>
    <col min="5" max="5" width="11.81640625" style="196" customWidth="1"/>
    <col min="6" max="6" width="6.7265625" style="196" customWidth="1"/>
    <col min="7" max="7" width="9.1796875" style="196"/>
    <col min="8" max="8" width="8.7265625" style="196" customWidth="1"/>
    <col min="9" max="10" width="5.81640625" style="196" customWidth="1"/>
    <col min="11" max="11" width="9.1796875" style="196"/>
    <col min="12" max="18" width="9.1796875" style="31"/>
    <col min="19" max="19" width="9.54296875" style="31" bestFit="1" customWidth="1"/>
    <col min="20" max="16384" width="9.1796875" style="31"/>
  </cols>
  <sheetData>
    <row r="1" spans="1:11" s="185" customFormat="1" ht="13.5" thickBot="1"/>
    <row r="2" spans="1:11" ht="20.25" customHeight="1" thickBot="1">
      <c r="A2" s="195"/>
      <c r="B2" s="195"/>
      <c r="C2" s="195"/>
      <c r="D2" s="489" t="s">
        <v>343</v>
      </c>
      <c r="E2" s="489"/>
      <c r="F2" s="489"/>
      <c r="G2" s="489"/>
      <c r="H2" s="489"/>
      <c r="I2" s="489"/>
      <c r="J2" s="31"/>
    </row>
    <row r="3" spans="1:11">
      <c r="A3" s="31"/>
      <c r="B3" s="31"/>
      <c r="C3" s="31"/>
      <c r="D3" s="31"/>
      <c r="E3" s="31"/>
      <c r="F3" s="31"/>
      <c r="G3" s="31"/>
      <c r="H3" s="31"/>
      <c r="I3" s="31"/>
      <c r="J3" s="31"/>
      <c r="K3" s="31"/>
    </row>
    <row r="4" spans="1:11">
      <c r="A4" s="31"/>
      <c r="B4" s="31"/>
      <c r="C4" s="31"/>
      <c r="D4" s="31"/>
      <c r="E4" s="31"/>
      <c r="F4" s="31"/>
      <c r="G4" s="31"/>
      <c r="H4" s="31"/>
      <c r="I4" s="31"/>
      <c r="J4" s="31"/>
      <c r="K4" s="31"/>
    </row>
    <row r="5" spans="1:11" ht="46">
      <c r="A5" s="31"/>
      <c r="B5" s="364" t="s">
        <v>104</v>
      </c>
      <c r="C5" s="364"/>
      <c r="D5" s="364"/>
      <c r="E5" s="364"/>
      <c r="F5" s="197"/>
      <c r="G5" s="198"/>
      <c r="H5" s="31"/>
      <c r="I5" s="31"/>
      <c r="J5" s="31"/>
      <c r="K5" s="31"/>
    </row>
    <row r="6" spans="1:11" ht="27.75" customHeight="1">
      <c r="A6" s="31"/>
      <c r="B6" s="197"/>
      <c r="C6" s="197"/>
      <c r="D6" s="197"/>
      <c r="E6" s="197"/>
      <c r="F6" s="197"/>
      <c r="G6" s="198"/>
      <c r="H6" s="31"/>
      <c r="I6" s="31"/>
      <c r="J6" s="31"/>
      <c r="K6" s="31"/>
    </row>
    <row r="7" spans="1:11" ht="24" customHeight="1">
      <c r="A7" s="199"/>
      <c r="B7" s="199" t="s">
        <v>237</v>
      </c>
      <c r="C7" s="200"/>
      <c r="D7" s="200"/>
      <c r="E7" s="31"/>
      <c r="F7" s="199"/>
      <c r="G7" s="200"/>
      <c r="H7" s="200"/>
      <c r="I7" s="200"/>
      <c r="J7" s="31"/>
      <c r="K7" s="185"/>
    </row>
    <row r="8" spans="1:11" ht="6" customHeight="1">
      <c r="A8" s="199"/>
      <c r="B8" s="199"/>
      <c r="C8" s="200"/>
      <c r="D8" s="200"/>
      <c r="E8" s="31"/>
      <c r="F8" s="199"/>
      <c r="G8" s="200"/>
      <c r="H8" s="200"/>
      <c r="I8" s="200"/>
      <c r="J8" s="31"/>
      <c r="K8" s="185"/>
    </row>
    <row r="9" spans="1:11" ht="25.5" customHeight="1">
      <c r="A9" s="31"/>
      <c r="B9" s="200" t="s">
        <v>481</v>
      </c>
      <c r="C9" s="200"/>
      <c r="D9" s="200"/>
      <c r="E9" s="51"/>
      <c r="F9" s="31"/>
      <c r="G9" s="31"/>
      <c r="H9" s="31"/>
      <c r="I9" s="31"/>
      <c r="J9" s="31"/>
      <c r="K9" s="31"/>
    </row>
    <row r="10" spans="1:11">
      <c r="A10" s="31"/>
      <c r="B10" s="31"/>
      <c r="C10" s="31"/>
      <c r="D10" s="31"/>
      <c r="E10" s="31"/>
      <c r="F10" s="31"/>
      <c r="G10" s="31"/>
      <c r="H10" s="31"/>
      <c r="I10" s="31"/>
      <c r="J10" s="31"/>
      <c r="K10" s="31"/>
    </row>
    <row r="11" spans="1:11">
      <c r="A11" s="31"/>
      <c r="B11" s="31"/>
      <c r="C11" s="31"/>
      <c r="D11" s="31"/>
      <c r="E11" s="31"/>
      <c r="F11" s="31"/>
      <c r="G11" s="31"/>
      <c r="H11" s="31"/>
      <c r="I11" s="31"/>
      <c r="J11" s="31"/>
      <c r="K11" s="31"/>
    </row>
    <row r="12" spans="1:11" ht="46">
      <c r="A12" s="201"/>
      <c r="B12" s="364" t="s">
        <v>105</v>
      </c>
      <c r="C12" s="364"/>
      <c r="D12" s="365"/>
      <c r="E12" s="31"/>
      <c r="F12" s="31"/>
      <c r="G12" s="31"/>
      <c r="H12" s="31"/>
      <c r="I12" s="31"/>
      <c r="J12" s="31"/>
      <c r="K12" s="31"/>
    </row>
    <row r="13" spans="1:11" ht="27.75" customHeight="1">
      <c r="A13" s="201"/>
      <c r="B13" s="197"/>
      <c r="C13" s="197"/>
      <c r="D13" s="31"/>
      <c r="E13" s="31"/>
      <c r="F13" s="31"/>
      <c r="G13" s="31"/>
      <c r="H13" s="31"/>
      <c r="I13" s="31"/>
      <c r="J13" s="31"/>
      <c r="K13" s="31"/>
    </row>
    <row r="14" spans="1:11" ht="22.5" customHeight="1">
      <c r="A14" s="201"/>
      <c r="B14" s="200" t="s">
        <v>65</v>
      </c>
      <c r="C14" s="200"/>
      <c r="D14" s="200"/>
      <c r="E14" s="200"/>
      <c r="F14" s="200"/>
      <c r="G14" s="31"/>
      <c r="H14" s="31"/>
      <c r="I14" s="31"/>
      <c r="J14" s="31"/>
      <c r="K14" s="31"/>
    </row>
    <row r="15" spans="1:11" ht="27" customHeight="1">
      <c r="A15" s="31"/>
      <c r="B15" s="202" t="s">
        <v>482</v>
      </c>
      <c r="C15" s="200"/>
      <c r="D15" s="200"/>
      <c r="E15" s="31"/>
      <c r="F15" s="31"/>
      <c r="G15" s="31"/>
      <c r="H15" s="31"/>
      <c r="I15" s="31"/>
      <c r="J15" s="31"/>
      <c r="K15" s="31"/>
    </row>
    <row r="16" spans="1:11" ht="27" customHeight="1">
      <c r="A16" s="31"/>
      <c r="B16" s="202"/>
      <c r="C16" s="200"/>
      <c r="D16" s="200"/>
      <c r="E16" s="31"/>
      <c r="F16" s="31"/>
      <c r="G16" s="31"/>
      <c r="H16" s="31"/>
      <c r="I16" s="31"/>
      <c r="J16" s="31"/>
      <c r="K16" s="31"/>
    </row>
    <row r="17" spans="2:4" s="31" customFormat="1" ht="27" customHeight="1">
      <c r="B17" s="202"/>
      <c r="C17" s="200"/>
      <c r="D17" s="200"/>
    </row>
    <row r="18" spans="2:4" s="31" customFormat="1" ht="27" customHeight="1">
      <c r="B18" s="202"/>
      <c r="C18" s="200"/>
      <c r="D18" s="200"/>
    </row>
    <row r="19" spans="2:4" s="31" customFormat="1" ht="27" customHeight="1">
      <c r="B19" s="202"/>
      <c r="C19" s="200"/>
      <c r="D19" s="200"/>
    </row>
    <row r="20" spans="2:4" s="31" customFormat="1" ht="27" customHeight="1">
      <c r="B20" s="202"/>
      <c r="C20" s="200"/>
      <c r="D20" s="200"/>
    </row>
    <row r="21" spans="2:4" s="31" customFormat="1" ht="27" customHeight="1">
      <c r="B21" s="202"/>
      <c r="C21" s="200"/>
      <c r="D21" s="200"/>
    </row>
    <row r="22" spans="2:4" s="31" customFormat="1" ht="27" customHeight="1">
      <c r="B22" s="202"/>
      <c r="C22" s="200"/>
      <c r="D22" s="200"/>
    </row>
    <row r="23" spans="2:4" s="31" customFormat="1" ht="27" customHeight="1">
      <c r="B23" s="202"/>
      <c r="C23" s="200"/>
      <c r="D23" s="200"/>
    </row>
    <row r="24" spans="2:4" s="31" customFormat="1" ht="27" customHeight="1">
      <c r="B24" s="202"/>
      <c r="C24" s="200"/>
      <c r="D24" s="200"/>
    </row>
    <row r="25" spans="2:4" s="31" customFormat="1" ht="27" customHeight="1">
      <c r="B25" s="202"/>
      <c r="C25" s="200"/>
      <c r="D25" s="200"/>
    </row>
    <row r="26" spans="2:4" s="31" customFormat="1" ht="27" customHeight="1">
      <c r="B26" s="202"/>
      <c r="C26" s="200"/>
      <c r="D26" s="200"/>
    </row>
    <row r="27" spans="2:4" s="31" customFormat="1" ht="27" customHeight="1">
      <c r="B27" s="202"/>
      <c r="C27" s="200"/>
      <c r="D27" s="200"/>
    </row>
    <row r="28" spans="2:4" s="31" customFormat="1" ht="27" customHeight="1">
      <c r="B28" s="203" t="s">
        <v>483</v>
      </c>
      <c r="C28" s="185"/>
      <c r="D28" s="185"/>
    </row>
    <row r="29" spans="2:4" s="31" customFormat="1">
      <c r="B29" s="203" t="s">
        <v>484</v>
      </c>
      <c r="C29" s="185"/>
      <c r="D29" s="185"/>
    </row>
    <row r="30" spans="2:4" s="31" customFormat="1"/>
    <row r="31" spans="2:4" s="31" customFormat="1"/>
    <row r="32" spans="2:4" s="31" customFormat="1"/>
    <row r="33" s="31" customFormat="1"/>
    <row r="34" s="31" customFormat="1"/>
    <row r="35" s="31" customFormat="1"/>
    <row r="36" s="31" customFormat="1"/>
    <row r="37" s="31" customFormat="1"/>
    <row r="38" s="31" customFormat="1"/>
    <row r="39" s="31" customFormat="1"/>
    <row r="40" s="31" customFormat="1"/>
    <row r="41" s="31" customFormat="1"/>
    <row r="42" s="31" customFormat="1"/>
    <row r="43" s="31" customFormat="1"/>
    <row r="44" s="31" customFormat="1"/>
    <row r="45" s="31" customFormat="1"/>
    <row r="46" s="31" customFormat="1"/>
    <row r="47" s="31" customFormat="1"/>
    <row r="48" s="31" customFormat="1"/>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row r="77" s="31" customFormat="1"/>
    <row r="78" s="31" customFormat="1"/>
    <row r="79" s="31" customFormat="1"/>
    <row r="80" s="31" customFormat="1"/>
    <row r="81" s="31" customFormat="1"/>
    <row r="82" s="31" customFormat="1"/>
    <row r="83" s="31" customFormat="1"/>
    <row r="84" s="31" customFormat="1"/>
    <row r="85" s="31" customFormat="1"/>
    <row r="86" s="31" customFormat="1"/>
    <row r="87" s="31" customFormat="1"/>
    <row r="88" s="31" customFormat="1"/>
    <row r="89" s="31" customFormat="1"/>
    <row r="90" s="31" customFormat="1"/>
    <row r="91" s="31" customFormat="1"/>
    <row r="92" s="31" customFormat="1"/>
    <row r="93" s="31" customFormat="1"/>
    <row r="94" s="31" customFormat="1"/>
    <row r="95" s="31" customFormat="1"/>
    <row r="96" s="31" customFormat="1"/>
    <row r="97" s="31" customFormat="1"/>
    <row r="98" s="31" customFormat="1"/>
    <row r="99" s="31" customFormat="1"/>
    <row r="100" s="31" customFormat="1"/>
    <row r="101" s="31" customFormat="1"/>
    <row r="102" s="31" customFormat="1"/>
    <row r="103" s="31" customFormat="1"/>
    <row r="104" s="31" customFormat="1"/>
    <row r="105" s="31" customFormat="1"/>
    <row r="106" s="31" customFormat="1"/>
    <row r="107" s="31" customFormat="1"/>
    <row r="108" s="31" customFormat="1"/>
    <row r="109" s="31" customFormat="1"/>
    <row r="110" s="31" customFormat="1"/>
    <row r="111" s="31" customFormat="1"/>
    <row r="112" s="31" customFormat="1"/>
    <row r="113" s="31" customFormat="1"/>
    <row r="114" s="31" customFormat="1"/>
    <row r="115" s="31" customFormat="1"/>
    <row r="116" s="31" customFormat="1"/>
    <row r="117" s="31" customFormat="1"/>
    <row r="118" s="31" customFormat="1"/>
    <row r="119" s="31" customFormat="1"/>
    <row r="120" s="31" customFormat="1"/>
    <row r="121" s="31" customFormat="1"/>
    <row r="122" s="31" customFormat="1"/>
    <row r="123" s="31" customFormat="1"/>
    <row r="124" s="31" customFormat="1"/>
    <row r="125" s="31" customFormat="1"/>
    <row r="126" s="31" customFormat="1"/>
    <row r="127" s="31" customFormat="1"/>
    <row r="128" s="31" customFormat="1"/>
    <row r="129" s="31" customFormat="1"/>
    <row r="130" s="31" customFormat="1"/>
    <row r="131" s="31" customFormat="1"/>
    <row r="132" s="31" customFormat="1"/>
    <row r="133" s="31" customFormat="1"/>
    <row r="134" s="31" customFormat="1"/>
    <row r="135" s="31" customFormat="1"/>
    <row r="136" s="31" customFormat="1"/>
    <row r="137" s="31" customFormat="1"/>
    <row r="138" s="31" customFormat="1"/>
    <row r="139" s="31" customFormat="1"/>
    <row r="140" s="31" customFormat="1"/>
    <row r="141" s="31" customFormat="1"/>
    <row r="142" s="31" customFormat="1"/>
    <row r="143" s="31" customFormat="1"/>
    <row r="144"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row r="199" s="31" customFormat="1"/>
    <row r="200" s="31" customFormat="1"/>
    <row r="201" s="31" customFormat="1"/>
    <row r="202" s="31" customFormat="1"/>
    <row r="203" s="31" customFormat="1"/>
    <row r="204" s="31" customFormat="1"/>
    <row r="205" s="31" customFormat="1"/>
    <row r="206" s="31" customFormat="1"/>
    <row r="207" s="31" customFormat="1"/>
    <row r="208" s="31" customFormat="1"/>
    <row r="209" s="31" customFormat="1"/>
    <row r="210" s="31" customFormat="1"/>
    <row r="211" s="31" customFormat="1"/>
    <row r="212" s="31" customFormat="1"/>
    <row r="213" s="31" customFormat="1"/>
    <row r="214" s="31" customFormat="1"/>
    <row r="215" s="31" customFormat="1"/>
    <row r="216" s="31" customFormat="1"/>
    <row r="217" s="31" customFormat="1"/>
    <row r="218" s="31" customFormat="1"/>
    <row r="219" s="31" customFormat="1"/>
    <row r="220" s="31" customFormat="1"/>
    <row r="221" s="31" customFormat="1"/>
    <row r="222" s="31" customFormat="1"/>
    <row r="223" s="31" customFormat="1"/>
    <row r="224" s="31" customFormat="1"/>
    <row r="225" s="31" customFormat="1"/>
    <row r="226" s="31" customFormat="1"/>
    <row r="227" s="31" customFormat="1"/>
    <row r="228" s="31" customFormat="1"/>
    <row r="229" s="31" customFormat="1"/>
    <row r="230" s="31" customFormat="1"/>
    <row r="231" s="31" customFormat="1"/>
    <row r="232" s="31" customFormat="1"/>
    <row r="233" s="31" customFormat="1"/>
    <row r="234" s="31" customFormat="1"/>
    <row r="235" s="31" customFormat="1"/>
    <row r="236" s="31" customFormat="1"/>
    <row r="237" s="31" customFormat="1"/>
    <row r="238" s="31" customFormat="1"/>
    <row r="239" s="31" customFormat="1"/>
    <row r="240" s="31" customFormat="1"/>
    <row r="241" s="31" customFormat="1"/>
    <row r="242" s="31" customFormat="1"/>
    <row r="243" s="31" customFormat="1"/>
    <row r="244" s="31" customFormat="1"/>
    <row r="245" s="31" customFormat="1"/>
    <row r="246" s="31" customFormat="1"/>
    <row r="247" s="31" customFormat="1"/>
    <row r="248" s="31" customFormat="1"/>
    <row r="249" s="31" customFormat="1"/>
    <row r="250" s="31" customFormat="1"/>
    <row r="251" s="31" customFormat="1"/>
    <row r="252" s="31" customFormat="1"/>
    <row r="253" s="31" customFormat="1"/>
    <row r="254" s="31" customFormat="1"/>
    <row r="255" s="31" customFormat="1"/>
    <row r="256" s="31" customFormat="1"/>
    <row r="257" s="31" customFormat="1"/>
    <row r="258" s="31" customFormat="1"/>
    <row r="259" s="31" customFormat="1"/>
    <row r="260" s="31" customFormat="1"/>
    <row r="261" s="31" customFormat="1"/>
    <row r="262" s="31" customFormat="1"/>
    <row r="263" s="31" customFormat="1"/>
    <row r="264" s="31" customFormat="1"/>
    <row r="265" s="31" customFormat="1"/>
    <row r="266" s="31" customFormat="1"/>
    <row r="267" s="31" customFormat="1"/>
    <row r="268" s="31" customFormat="1"/>
    <row r="269" s="31" customFormat="1"/>
    <row r="270" s="31" customFormat="1"/>
    <row r="271" s="31" customFormat="1"/>
    <row r="272" s="31" customFormat="1"/>
    <row r="273" s="31" customFormat="1"/>
    <row r="274" s="31" customFormat="1"/>
    <row r="275" s="31" customFormat="1"/>
    <row r="276" s="31" customFormat="1"/>
    <row r="277" s="31" customFormat="1"/>
    <row r="278" s="31" customFormat="1"/>
    <row r="279" s="31" customFormat="1"/>
    <row r="280" s="31" customFormat="1"/>
    <row r="281" s="31" customFormat="1"/>
    <row r="282" s="31" customFormat="1"/>
    <row r="283" s="31" customFormat="1"/>
    <row r="284" s="31" customFormat="1"/>
    <row r="285" s="31" customFormat="1"/>
    <row r="286" s="31" customFormat="1"/>
    <row r="287" s="31" customFormat="1"/>
    <row r="288" s="31" customFormat="1"/>
    <row r="289" s="31" customFormat="1"/>
    <row r="290" s="31" customFormat="1"/>
    <row r="291" s="31" customFormat="1"/>
    <row r="292" s="31" customFormat="1"/>
    <row r="293" s="31" customFormat="1"/>
    <row r="294" s="31" customFormat="1"/>
    <row r="295" s="31" customFormat="1"/>
    <row r="296" s="31" customFormat="1"/>
    <row r="297" s="31" customFormat="1"/>
    <row r="298" s="31" customFormat="1"/>
    <row r="299" s="31" customFormat="1"/>
    <row r="300" s="31" customFormat="1"/>
    <row r="301" s="31" customFormat="1"/>
    <row r="302" s="31" customFormat="1"/>
    <row r="303" s="31" customFormat="1"/>
    <row r="304" s="31" customFormat="1"/>
    <row r="305" s="31" customFormat="1"/>
    <row r="306" s="31" customFormat="1"/>
    <row r="307" s="31" customFormat="1"/>
    <row r="308" s="31" customFormat="1"/>
    <row r="309" s="31" customFormat="1"/>
    <row r="310" s="31" customFormat="1"/>
    <row r="311" s="31" customFormat="1"/>
    <row r="312" s="31" customFormat="1"/>
    <row r="313" s="31" customFormat="1"/>
    <row r="314" s="31" customFormat="1"/>
    <row r="315" s="31" customFormat="1"/>
    <row r="316" s="31" customFormat="1"/>
    <row r="317" s="31" customFormat="1"/>
    <row r="318" s="31" customFormat="1"/>
    <row r="319" s="31" customFormat="1"/>
    <row r="320" s="31" customFormat="1"/>
    <row r="321" s="31" customFormat="1"/>
    <row r="322" s="31" customFormat="1"/>
    <row r="323" s="31" customFormat="1"/>
    <row r="324" s="31" customFormat="1"/>
    <row r="325" s="31" customFormat="1"/>
    <row r="326" s="31" customFormat="1"/>
    <row r="327" s="31" customFormat="1"/>
    <row r="328" s="31" customFormat="1"/>
    <row r="329" s="31" customFormat="1"/>
    <row r="330" s="31" customFormat="1"/>
    <row r="331" s="31" customFormat="1"/>
    <row r="332" s="31" customFormat="1"/>
    <row r="333" s="31" customFormat="1"/>
    <row r="334" s="31" customFormat="1"/>
    <row r="335" s="31" customFormat="1"/>
    <row r="336" s="31" customFormat="1"/>
    <row r="337" s="31" customFormat="1"/>
    <row r="338" s="31" customFormat="1"/>
    <row r="339" s="31" customFormat="1"/>
  </sheetData>
  <mergeCells count="1">
    <mergeCell ref="D2:I2"/>
  </mergeCells>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rgb="FF92D050"/>
  </sheetPr>
  <dimension ref="A1:AR5123"/>
  <sheetViews>
    <sheetView zoomScale="80" zoomScaleNormal="80" workbookViewId="0">
      <selection activeCell="K23" sqref="K23"/>
    </sheetView>
  </sheetViews>
  <sheetFormatPr defaultRowHeight="12.5"/>
  <cols>
    <col min="1" max="1" width="21.453125" bestFit="1" customWidth="1"/>
    <col min="2" max="3" width="21.1796875" customWidth="1"/>
    <col min="4" max="4" width="13.7265625" bestFit="1" customWidth="1"/>
    <col min="5" max="5" width="21.1796875" customWidth="1"/>
    <col min="7" max="8" width="12.26953125" style="440" bestFit="1" customWidth="1"/>
  </cols>
  <sheetData>
    <row r="1" spans="1:10" s="9" customFormat="1">
      <c r="G1" s="439"/>
      <c r="H1" s="439"/>
    </row>
    <row r="2" spans="1:10" s="9" customFormat="1" ht="15.75" customHeight="1">
      <c r="A2" s="522" t="s">
        <v>180</v>
      </c>
      <c r="B2" s="522"/>
      <c r="C2" s="522"/>
      <c r="D2" s="522"/>
      <c r="E2" s="522"/>
      <c r="G2" s="439"/>
      <c r="H2" s="439"/>
    </row>
    <row r="3" spans="1:10" s="9" customFormat="1" ht="15.5">
      <c r="A3" s="523" t="s">
        <v>181</v>
      </c>
      <c r="B3" s="523"/>
      <c r="C3" s="523"/>
      <c r="D3" s="523"/>
      <c r="E3" s="523"/>
      <c r="G3" s="439"/>
      <c r="H3" s="439"/>
    </row>
    <row r="4" spans="1:10" s="9" customFormat="1" ht="13" thickBot="1">
      <c r="G4" s="439"/>
      <c r="H4" s="439"/>
    </row>
    <row r="5" spans="1:10" s="9" customFormat="1" ht="15.75" customHeight="1">
      <c r="A5" s="367"/>
      <c r="B5" s="524" t="s">
        <v>270</v>
      </c>
      <c r="C5" s="525"/>
      <c r="D5" s="525"/>
      <c r="E5" s="526"/>
      <c r="G5" s="439"/>
      <c r="H5" s="439"/>
    </row>
    <row r="6" spans="1:10" s="9" customFormat="1" ht="14">
      <c r="A6" s="366"/>
      <c r="B6" s="527" t="s">
        <v>271</v>
      </c>
      <c r="C6" s="528"/>
      <c r="D6" s="528"/>
      <c r="E6" s="529"/>
      <c r="G6" s="439"/>
      <c r="H6" s="439"/>
    </row>
    <row r="7" spans="1:10" s="9" customFormat="1" ht="67.5" thickBot="1">
      <c r="A7" s="368" t="s">
        <v>272</v>
      </c>
      <c r="B7" s="369" t="s">
        <v>123</v>
      </c>
      <c r="C7" s="369" t="s">
        <v>124</v>
      </c>
      <c r="D7" s="370" t="s">
        <v>121</v>
      </c>
      <c r="E7" s="371" t="s">
        <v>172</v>
      </c>
      <c r="G7" s="439"/>
      <c r="H7" s="439"/>
    </row>
    <row r="8" spans="1:10" s="9" customFormat="1" ht="15.75" customHeight="1" thickBot="1">
      <c r="A8" s="530" t="str">
        <f>' F4'!A10</f>
        <v>Janar-Mars/January-March</v>
      </c>
      <c r="B8" s="530"/>
      <c r="C8" s="530"/>
      <c r="D8" s="530"/>
      <c r="E8" s="382">
        <v>2025</v>
      </c>
      <c r="G8" s="439"/>
      <c r="H8" s="439"/>
    </row>
    <row r="9" spans="1:10" s="9" customFormat="1" ht="14.5" thickBot="1">
      <c r="A9" s="521" t="s">
        <v>336</v>
      </c>
      <c r="B9" s="521" t="s">
        <v>252</v>
      </c>
      <c r="C9" s="521"/>
      <c r="D9" s="521"/>
      <c r="E9" s="521"/>
      <c r="G9" s="439"/>
      <c r="H9" s="439"/>
    </row>
    <row r="10" spans="1:10" s="9" customFormat="1" ht="14">
      <c r="A10" s="168" t="s">
        <v>342</v>
      </c>
      <c r="B10" s="477">
        <v>2022500.46</v>
      </c>
      <c r="C10" s="477">
        <v>555482.77</v>
      </c>
      <c r="D10" s="52">
        <f>SUM(B10:C10)</f>
        <v>2577983.23</v>
      </c>
      <c r="E10" s="395">
        <f>C10/D10*100</f>
        <v>21.547183221979299</v>
      </c>
      <c r="F10" s="394"/>
      <c r="G10" s="439"/>
      <c r="H10" s="439"/>
      <c r="I10" s="437"/>
      <c r="J10" s="437"/>
    </row>
    <row r="11" spans="1:10" s="9" customFormat="1" ht="14">
      <c r="A11" s="169" t="s">
        <v>41</v>
      </c>
      <c r="B11" s="477">
        <v>2125500.0300000003</v>
      </c>
      <c r="C11" s="477">
        <v>2574170.88</v>
      </c>
      <c r="D11" s="52">
        <f t="shared" ref="D11:D21" si="0">SUM(B11:C11)</f>
        <v>4699670.91</v>
      </c>
      <c r="E11" s="395">
        <f>C11/D11*100</f>
        <v>54.773428380328859</v>
      </c>
      <c r="G11" s="439"/>
      <c r="H11" s="439"/>
      <c r="I11" s="437"/>
      <c r="J11" s="437"/>
    </row>
    <row r="12" spans="1:10" s="9" customFormat="1" ht="15.75" customHeight="1">
      <c r="A12" s="169" t="s">
        <v>313</v>
      </c>
      <c r="B12" s="477">
        <v>2282549.4000000004</v>
      </c>
      <c r="C12" s="477">
        <v>2772169.52</v>
      </c>
      <c r="D12" s="52">
        <f t="shared" si="0"/>
        <v>5054718.92</v>
      </c>
      <c r="E12" s="395">
        <f>C12/D12*100</f>
        <v>54.84319828410954</v>
      </c>
      <c r="G12" s="439"/>
      <c r="H12" s="439"/>
      <c r="I12" s="437"/>
      <c r="J12" s="437"/>
    </row>
    <row r="13" spans="1:10" s="9" customFormat="1" ht="14">
      <c r="A13" s="169" t="s">
        <v>259</v>
      </c>
      <c r="B13" s="477">
        <v>2308095.15</v>
      </c>
      <c r="C13" s="477">
        <v>2860748.24</v>
      </c>
      <c r="D13" s="52">
        <f t="shared" si="0"/>
        <v>5168843.3900000006</v>
      </c>
      <c r="E13" s="395">
        <f>C13/D13*100</f>
        <v>55.346003431533639</v>
      </c>
      <c r="G13" s="439"/>
      <c r="H13" s="439"/>
      <c r="I13" s="437"/>
      <c r="J13" s="437"/>
    </row>
    <row r="14" spans="1:10" s="9" customFormat="1" ht="14">
      <c r="A14" s="170" t="s">
        <v>33</v>
      </c>
      <c r="B14" s="477">
        <v>0</v>
      </c>
      <c r="C14" s="477">
        <v>0</v>
      </c>
      <c r="D14" s="52">
        <f t="shared" si="0"/>
        <v>0</v>
      </c>
      <c r="E14" s="395">
        <f>IF(C14&gt;0,C14/D14*100,0)</f>
        <v>0</v>
      </c>
      <c r="G14" s="439"/>
      <c r="H14" s="439"/>
      <c r="I14" s="437"/>
      <c r="J14" s="437"/>
    </row>
    <row r="15" spans="1:10" s="9" customFormat="1" ht="14">
      <c r="A15" s="169" t="s">
        <v>267</v>
      </c>
      <c r="B15" s="477">
        <v>0</v>
      </c>
      <c r="C15" s="477">
        <v>0</v>
      </c>
      <c r="D15" s="52">
        <f t="shared" si="0"/>
        <v>0</v>
      </c>
      <c r="E15" s="395">
        <v>0</v>
      </c>
      <c r="G15" s="439"/>
      <c r="H15" s="439"/>
      <c r="I15" s="437"/>
      <c r="J15" s="437"/>
    </row>
    <row r="16" spans="1:10" s="58" customFormat="1" ht="14">
      <c r="A16" s="169" t="s">
        <v>310</v>
      </c>
      <c r="B16" s="477">
        <v>2344837.1529999999</v>
      </c>
      <c r="C16" s="477">
        <v>775264.66</v>
      </c>
      <c r="D16" s="52">
        <f t="shared" si="0"/>
        <v>3120101.8130000001</v>
      </c>
      <c r="E16" s="395">
        <f t="shared" ref="E16:E22" si="1">C16/D16*100</f>
        <v>24.847415451952113</v>
      </c>
      <c r="G16" s="63"/>
      <c r="H16" s="63"/>
      <c r="I16" s="437"/>
      <c r="J16" s="437"/>
    </row>
    <row r="17" spans="1:10" s="9" customFormat="1" ht="14">
      <c r="A17" s="169" t="s">
        <v>302</v>
      </c>
      <c r="B17" s="477">
        <v>2108470.8988135718</v>
      </c>
      <c r="C17" s="477">
        <v>2946289.59</v>
      </c>
      <c r="D17" s="52">
        <f t="shared" si="0"/>
        <v>5054760.4888135716</v>
      </c>
      <c r="E17" s="395">
        <f t="shared" si="1"/>
        <v>58.287422253146929</v>
      </c>
      <c r="G17" s="439"/>
      <c r="H17" s="439"/>
      <c r="I17" s="437"/>
      <c r="J17" s="437"/>
    </row>
    <row r="18" spans="1:10" s="9" customFormat="1" ht="14">
      <c r="A18" s="169" t="s">
        <v>268</v>
      </c>
      <c r="B18" s="477">
        <v>2202087.0500000017</v>
      </c>
      <c r="C18" s="477">
        <v>4208121.5510000009</v>
      </c>
      <c r="D18" s="52">
        <f t="shared" si="0"/>
        <v>6410208.6010000026</v>
      </c>
      <c r="E18" s="395">
        <f t="shared" si="1"/>
        <v>65.647185808329652</v>
      </c>
      <c r="G18" s="439"/>
      <c r="H18" s="439"/>
      <c r="I18" s="437"/>
      <c r="J18" s="437"/>
    </row>
    <row r="19" spans="1:10" s="9" customFormat="1" ht="14">
      <c r="A19" s="169" t="s">
        <v>260</v>
      </c>
      <c r="B19" s="477">
        <v>801010.84000000008</v>
      </c>
      <c r="C19" s="477">
        <v>336140.05</v>
      </c>
      <c r="D19" s="52">
        <f t="shared" si="0"/>
        <v>1137150.8900000001</v>
      </c>
      <c r="E19" s="395">
        <f t="shared" si="1"/>
        <v>29.559845835410631</v>
      </c>
      <c r="G19" s="439"/>
      <c r="H19" s="439"/>
      <c r="I19" s="437"/>
      <c r="J19" s="437"/>
    </row>
    <row r="20" spans="1:10" s="9" customFormat="1" ht="14">
      <c r="A20" s="169" t="s">
        <v>261</v>
      </c>
      <c r="B20" s="486">
        <v>2114604.900000005</v>
      </c>
      <c r="C20" s="486">
        <v>1687537.1199999829</v>
      </c>
      <c r="D20" s="52">
        <f t="shared" si="0"/>
        <v>3802142.0199999879</v>
      </c>
      <c r="E20" s="395">
        <f t="shared" si="1"/>
        <v>44.383852868283654</v>
      </c>
      <c r="G20" s="439"/>
      <c r="H20" s="439"/>
      <c r="I20" s="437"/>
      <c r="J20" s="437"/>
    </row>
    <row r="21" spans="1:10" s="9" customFormat="1" ht="14.5" thickBot="1">
      <c r="A21" s="217" t="s">
        <v>262</v>
      </c>
      <c r="B21" s="477">
        <v>1866692.3800000022</v>
      </c>
      <c r="C21" s="477">
        <v>1570738.2900000031</v>
      </c>
      <c r="D21" s="52">
        <f t="shared" si="0"/>
        <v>3437430.6700000055</v>
      </c>
      <c r="E21" s="395">
        <f t="shared" si="1"/>
        <v>45.695126412542322</v>
      </c>
      <c r="G21" s="439"/>
      <c r="H21" s="439"/>
      <c r="I21" s="437"/>
      <c r="J21" s="437"/>
    </row>
    <row r="22" spans="1:10" s="9" customFormat="1" ht="14.5" thickBot="1">
      <c r="A22" s="354" t="s">
        <v>121</v>
      </c>
      <c r="B22" s="355">
        <f>SUM(B10:B21)</f>
        <v>20176348.261813581</v>
      </c>
      <c r="C22" s="355">
        <f>SUM(C10:C21)</f>
        <v>20286662.670999985</v>
      </c>
      <c r="D22" s="355">
        <f>SUM(D10:D21)</f>
        <v>40463010.93281357</v>
      </c>
      <c r="E22" s="396">
        <f t="shared" si="1"/>
        <v>50.136315126634514</v>
      </c>
      <c r="G22" s="439"/>
      <c r="H22" s="439"/>
    </row>
    <row r="23" spans="1:10" s="9" customFormat="1">
      <c r="B23" s="458"/>
      <c r="C23" s="458"/>
      <c r="D23" s="458"/>
      <c r="G23" s="439"/>
      <c r="H23" s="439"/>
    </row>
    <row r="24" spans="1:10" s="9" customFormat="1" ht="13">
      <c r="B24" s="460"/>
      <c r="C24" s="461"/>
      <c r="D24" s="462"/>
      <c r="G24" s="439"/>
      <c r="H24" s="439"/>
    </row>
    <row r="25" spans="1:10" s="9" customFormat="1">
      <c r="B25" s="459"/>
      <c r="C25" s="459"/>
      <c r="D25" s="459"/>
      <c r="G25" s="439"/>
      <c r="H25" s="439"/>
    </row>
    <row r="26" spans="1:10" s="9" customFormat="1">
      <c r="D26" s="455"/>
      <c r="G26" s="439"/>
      <c r="H26" s="439"/>
    </row>
    <row r="27" spans="1:10" s="9" customFormat="1">
      <c r="D27" s="455"/>
      <c r="G27" s="439"/>
      <c r="H27" s="439"/>
    </row>
    <row r="28" spans="1:10" s="9" customFormat="1">
      <c r="D28" s="455"/>
      <c r="G28" s="439"/>
      <c r="H28" s="439"/>
    </row>
    <row r="29" spans="1:10" s="9" customFormat="1">
      <c r="G29" s="439"/>
      <c r="H29" s="439"/>
    </row>
    <row r="30" spans="1:10" s="9" customFormat="1">
      <c r="G30" s="439"/>
      <c r="H30" s="439"/>
    </row>
    <row r="31" spans="1:10" s="9" customFormat="1">
      <c r="G31" s="439"/>
      <c r="H31" s="439"/>
    </row>
    <row r="32" spans="1:10" s="9" customFormat="1">
      <c r="G32" s="439"/>
      <c r="H32" s="439"/>
    </row>
    <row r="33" spans="7:8" s="9" customFormat="1">
      <c r="G33" s="439"/>
      <c r="H33" s="439"/>
    </row>
    <row r="34" spans="7:8" s="9" customFormat="1">
      <c r="G34" s="439"/>
      <c r="H34" s="439"/>
    </row>
    <row r="35" spans="7:8" s="9" customFormat="1">
      <c r="G35" s="439"/>
      <c r="H35" s="439"/>
    </row>
    <row r="36" spans="7:8" s="9" customFormat="1">
      <c r="G36" s="439"/>
      <c r="H36" s="439"/>
    </row>
    <row r="37" spans="7:8" s="9" customFormat="1">
      <c r="G37" s="439"/>
      <c r="H37" s="439"/>
    </row>
    <row r="38" spans="7:8" s="9" customFormat="1">
      <c r="G38" s="439"/>
      <c r="H38" s="439"/>
    </row>
    <row r="39" spans="7:8" s="9" customFormat="1">
      <c r="G39" s="439"/>
      <c r="H39" s="439"/>
    </row>
    <row r="40" spans="7:8" s="9" customFormat="1">
      <c r="G40" s="439"/>
      <c r="H40" s="439"/>
    </row>
    <row r="41" spans="7:8" s="9" customFormat="1">
      <c r="G41" s="439"/>
      <c r="H41" s="439"/>
    </row>
    <row r="42" spans="7:8" s="9" customFormat="1">
      <c r="G42" s="439"/>
      <c r="H42" s="439"/>
    </row>
    <row r="43" spans="7:8" s="9" customFormat="1">
      <c r="G43" s="439"/>
      <c r="H43" s="439"/>
    </row>
    <row r="44" spans="7:8" s="9" customFormat="1">
      <c r="G44" s="439"/>
      <c r="H44" s="439"/>
    </row>
    <row r="45" spans="7:8" s="9" customFormat="1">
      <c r="G45" s="439"/>
      <c r="H45" s="439"/>
    </row>
    <row r="46" spans="7:8" s="9" customFormat="1">
      <c r="G46" s="439"/>
      <c r="H46" s="439"/>
    </row>
    <row r="47" spans="7:8" s="9" customFormat="1">
      <c r="G47" s="439"/>
      <c r="H47" s="439"/>
    </row>
    <row r="48" spans="7:8" s="9" customFormat="1">
      <c r="G48" s="439"/>
      <c r="H48" s="439"/>
    </row>
    <row r="49" spans="7:8" s="9" customFormat="1">
      <c r="G49" s="439"/>
      <c r="H49" s="439"/>
    </row>
    <row r="50" spans="7:8" s="9" customFormat="1">
      <c r="G50" s="439"/>
      <c r="H50" s="439"/>
    </row>
    <row r="51" spans="7:8" s="9" customFormat="1">
      <c r="G51" s="439"/>
      <c r="H51" s="439"/>
    </row>
    <row r="52" spans="7:8" s="9" customFormat="1">
      <c r="G52" s="439"/>
      <c r="H52" s="439"/>
    </row>
    <row r="53" spans="7:8" s="9" customFormat="1">
      <c r="G53" s="439"/>
      <c r="H53" s="439"/>
    </row>
    <row r="54" spans="7:8" s="9" customFormat="1">
      <c r="G54" s="439"/>
      <c r="H54" s="439"/>
    </row>
    <row r="55" spans="7:8" s="9" customFormat="1">
      <c r="G55" s="439"/>
      <c r="H55" s="439"/>
    </row>
    <row r="56" spans="7:8" s="9" customFormat="1">
      <c r="G56" s="439"/>
      <c r="H56" s="439"/>
    </row>
    <row r="57" spans="7:8" s="9" customFormat="1">
      <c r="G57" s="439"/>
      <c r="H57" s="439"/>
    </row>
    <row r="58" spans="7:8" s="9" customFormat="1">
      <c r="G58" s="439"/>
      <c r="H58" s="439"/>
    </row>
    <row r="59" spans="7:8" s="9" customFormat="1">
      <c r="G59" s="439"/>
      <c r="H59" s="439"/>
    </row>
    <row r="60" spans="7:8" s="9" customFormat="1">
      <c r="G60" s="439"/>
      <c r="H60" s="439"/>
    </row>
    <row r="61" spans="7:8" s="9" customFormat="1">
      <c r="G61" s="439"/>
      <c r="H61" s="439"/>
    </row>
    <row r="62" spans="7:8" s="9" customFormat="1">
      <c r="G62" s="439"/>
      <c r="H62" s="439"/>
    </row>
    <row r="63" spans="7:8" s="9" customFormat="1">
      <c r="G63" s="439"/>
      <c r="H63" s="439"/>
    </row>
    <row r="64" spans="7:8" s="9" customFormat="1">
      <c r="G64" s="439"/>
      <c r="H64" s="439"/>
    </row>
    <row r="65" spans="7:8" s="9" customFormat="1">
      <c r="G65" s="439"/>
      <c r="H65" s="439"/>
    </row>
    <row r="66" spans="7:8" s="9" customFormat="1">
      <c r="G66" s="439"/>
      <c r="H66" s="439"/>
    </row>
    <row r="67" spans="7:8" s="9" customFormat="1">
      <c r="G67" s="439"/>
      <c r="H67" s="439"/>
    </row>
    <row r="68" spans="7:8" s="9" customFormat="1">
      <c r="G68" s="439"/>
      <c r="H68" s="439"/>
    </row>
    <row r="69" spans="7:8" s="9" customFormat="1">
      <c r="G69" s="439"/>
      <c r="H69" s="439"/>
    </row>
    <row r="70" spans="7:8" s="9" customFormat="1">
      <c r="G70" s="439"/>
      <c r="H70" s="439"/>
    </row>
    <row r="71" spans="7:8" s="9" customFormat="1">
      <c r="G71" s="439"/>
      <c r="H71" s="439"/>
    </row>
    <row r="72" spans="7:8" s="9" customFormat="1">
      <c r="G72" s="439"/>
      <c r="H72" s="439"/>
    </row>
    <row r="73" spans="7:8" s="9" customFormat="1">
      <c r="G73" s="439"/>
      <c r="H73" s="439"/>
    </row>
    <row r="74" spans="7:8" s="9" customFormat="1">
      <c r="G74" s="439"/>
      <c r="H74" s="439"/>
    </row>
    <row r="75" spans="7:8" s="9" customFormat="1">
      <c r="G75" s="439"/>
      <c r="H75" s="439"/>
    </row>
    <row r="76" spans="7:8" s="9" customFormat="1">
      <c r="G76" s="439"/>
      <c r="H76" s="439"/>
    </row>
    <row r="77" spans="7:8" s="9" customFormat="1">
      <c r="G77" s="439"/>
      <c r="H77" s="439"/>
    </row>
    <row r="78" spans="7:8" s="9" customFormat="1">
      <c r="G78" s="439"/>
      <c r="H78" s="439"/>
    </row>
    <row r="79" spans="7:8" s="9" customFormat="1">
      <c r="G79" s="439"/>
      <c r="H79" s="439"/>
    </row>
    <row r="80" spans="7:8" s="9" customFormat="1">
      <c r="G80" s="439"/>
      <c r="H80" s="439"/>
    </row>
    <row r="81" spans="7:8" s="9" customFormat="1">
      <c r="G81" s="439"/>
      <c r="H81" s="439"/>
    </row>
    <row r="82" spans="7:8" s="9" customFormat="1">
      <c r="G82" s="439"/>
      <c r="H82" s="439"/>
    </row>
    <row r="83" spans="7:8" s="9" customFormat="1">
      <c r="G83" s="439"/>
      <c r="H83" s="439"/>
    </row>
    <row r="84" spans="7:8" s="9" customFormat="1">
      <c r="G84" s="439"/>
      <c r="H84" s="439"/>
    </row>
    <row r="85" spans="7:8" s="9" customFormat="1">
      <c r="G85" s="439"/>
      <c r="H85" s="439"/>
    </row>
    <row r="86" spans="7:8" s="9" customFormat="1">
      <c r="G86" s="439"/>
      <c r="H86" s="439"/>
    </row>
    <row r="87" spans="7:8" s="9" customFormat="1">
      <c r="G87" s="439"/>
      <c r="H87" s="439"/>
    </row>
    <row r="88" spans="7:8" s="9" customFormat="1">
      <c r="G88" s="439"/>
      <c r="H88" s="439"/>
    </row>
    <row r="89" spans="7:8" s="9" customFormat="1">
      <c r="G89" s="439"/>
      <c r="H89" s="439"/>
    </row>
    <row r="90" spans="7:8" s="9" customFormat="1">
      <c r="G90" s="439"/>
      <c r="H90" s="439"/>
    </row>
    <row r="91" spans="7:8" s="9" customFormat="1">
      <c r="G91" s="439"/>
      <c r="H91" s="439"/>
    </row>
    <row r="92" spans="7:8" s="9" customFormat="1">
      <c r="G92" s="439"/>
      <c r="H92" s="439"/>
    </row>
    <row r="93" spans="7:8" s="9" customFormat="1">
      <c r="G93" s="439"/>
      <c r="H93" s="439"/>
    </row>
    <row r="94" spans="7:8" s="9" customFormat="1">
      <c r="G94" s="439"/>
      <c r="H94" s="439"/>
    </row>
    <row r="95" spans="7:8" s="9" customFormat="1">
      <c r="G95" s="439"/>
      <c r="H95" s="439"/>
    </row>
    <row r="96" spans="7:8" s="9" customFormat="1">
      <c r="G96" s="439"/>
      <c r="H96" s="439"/>
    </row>
    <row r="97" spans="7:8" s="9" customFormat="1">
      <c r="G97" s="439"/>
      <c r="H97" s="439"/>
    </row>
    <row r="98" spans="7:8" s="9" customFormat="1">
      <c r="G98" s="439"/>
      <c r="H98" s="439"/>
    </row>
    <row r="99" spans="7:8" s="9" customFormat="1">
      <c r="G99" s="439"/>
      <c r="H99" s="439"/>
    </row>
    <row r="100" spans="7:8" s="9" customFormat="1">
      <c r="G100" s="439"/>
      <c r="H100" s="439"/>
    </row>
    <row r="101" spans="7:8" s="9" customFormat="1">
      <c r="G101" s="439"/>
      <c r="H101" s="439"/>
    </row>
    <row r="102" spans="7:8" s="9" customFormat="1">
      <c r="G102" s="439"/>
      <c r="H102" s="439"/>
    </row>
    <row r="103" spans="7:8" s="9" customFormat="1">
      <c r="G103" s="439"/>
      <c r="H103" s="439"/>
    </row>
    <row r="104" spans="7:8" s="9" customFormat="1">
      <c r="G104" s="439"/>
      <c r="H104" s="439"/>
    </row>
    <row r="105" spans="7:8" s="9" customFormat="1">
      <c r="G105" s="439"/>
      <c r="H105" s="439"/>
    </row>
    <row r="106" spans="7:8" s="9" customFormat="1">
      <c r="G106" s="439"/>
      <c r="H106" s="439"/>
    </row>
    <row r="107" spans="7:8" s="9" customFormat="1">
      <c r="G107" s="439"/>
      <c r="H107" s="439"/>
    </row>
    <row r="108" spans="7:8" s="9" customFormat="1">
      <c r="G108" s="439"/>
      <c r="H108" s="439"/>
    </row>
    <row r="109" spans="7:8" s="9" customFormat="1">
      <c r="G109" s="439"/>
      <c r="H109" s="439"/>
    </row>
    <row r="110" spans="7:8" s="9" customFormat="1">
      <c r="G110" s="439"/>
      <c r="H110" s="439"/>
    </row>
    <row r="111" spans="7:8" s="9" customFormat="1">
      <c r="G111" s="439"/>
      <c r="H111" s="439"/>
    </row>
    <row r="112" spans="7:8" s="9" customFormat="1">
      <c r="G112" s="439"/>
      <c r="H112" s="439"/>
    </row>
    <row r="113" spans="7:8" s="9" customFormat="1">
      <c r="G113" s="439"/>
      <c r="H113" s="439"/>
    </row>
    <row r="114" spans="7:8" s="9" customFormat="1">
      <c r="G114" s="439"/>
      <c r="H114" s="439"/>
    </row>
    <row r="115" spans="7:8" s="9" customFormat="1">
      <c r="G115" s="439"/>
      <c r="H115" s="439"/>
    </row>
    <row r="116" spans="7:8" s="9" customFormat="1">
      <c r="G116" s="439"/>
      <c r="H116" s="439"/>
    </row>
    <row r="117" spans="7:8" s="9" customFormat="1">
      <c r="G117" s="439"/>
      <c r="H117" s="439"/>
    </row>
    <row r="118" spans="7:8" s="9" customFormat="1">
      <c r="G118" s="439"/>
      <c r="H118" s="439"/>
    </row>
    <row r="119" spans="7:8" s="9" customFormat="1">
      <c r="G119" s="439"/>
      <c r="H119" s="439"/>
    </row>
    <row r="120" spans="7:8" s="9" customFormat="1">
      <c r="G120" s="439"/>
      <c r="H120" s="439"/>
    </row>
    <row r="121" spans="7:8" s="9" customFormat="1">
      <c r="G121" s="439"/>
      <c r="H121" s="439"/>
    </row>
    <row r="122" spans="7:8" s="9" customFormat="1">
      <c r="G122" s="439"/>
      <c r="H122" s="439"/>
    </row>
    <row r="123" spans="7:8" s="9" customFormat="1">
      <c r="G123" s="439"/>
      <c r="H123" s="439"/>
    </row>
    <row r="124" spans="7:8" s="9" customFormat="1">
      <c r="G124" s="439"/>
      <c r="H124" s="439"/>
    </row>
    <row r="125" spans="7:8" s="9" customFormat="1">
      <c r="G125" s="439"/>
      <c r="H125" s="439"/>
    </row>
    <row r="126" spans="7:8" s="9" customFormat="1">
      <c r="G126" s="439"/>
      <c r="H126" s="439"/>
    </row>
    <row r="127" spans="7:8" s="9" customFormat="1">
      <c r="G127" s="439"/>
      <c r="H127" s="439"/>
    </row>
    <row r="128" spans="7:8" s="9" customFormat="1">
      <c r="G128" s="439"/>
      <c r="H128" s="439"/>
    </row>
    <row r="129" spans="7:8" s="9" customFormat="1">
      <c r="G129" s="439"/>
      <c r="H129" s="439"/>
    </row>
    <row r="130" spans="7:8" s="9" customFormat="1">
      <c r="G130" s="439"/>
      <c r="H130" s="439"/>
    </row>
    <row r="131" spans="7:8" s="9" customFormat="1">
      <c r="G131" s="439"/>
      <c r="H131" s="439"/>
    </row>
    <row r="132" spans="7:8" s="9" customFormat="1">
      <c r="G132" s="439"/>
      <c r="H132" s="439"/>
    </row>
    <row r="133" spans="7:8" s="9" customFormat="1">
      <c r="G133" s="439"/>
      <c r="H133" s="439"/>
    </row>
    <row r="134" spans="7:8" s="9" customFormat="1">
      <c r="G134" s="439"/>
      <c r="H134" s="439"/>
    </row>
    <row r="135" spans="7:8" s="9" customFormat="1">
      <c r="G135" s="439"/>
      <c r="H135" s="439"/>
    </row>
    <row r="136" spans="7:8" s="9" customFormat="1">
      <c r="G136" s="439"/>
      <c r="H136" s="439"/>
    </row>
    <row r="137" spans="7:8" s="9" customFormat="1">
      <c r="G137" s="439"/>
      <c r="H137" s="439"/>
    </row>
    <row r="138" spans="7:8" s="9" customFormat="1">
      <c r="G138" s="439"/>
      <c r="H138" s="439"/>
    </row>
    <row r="139" spans="7:8" s="9" customFormat="1">
      <c r="G139" s="439"/>
      <c r="H139" s="439"/>
    </row>
    <row r="140" spans="7:8" s="9" customFormat="1">
      <c r="G140" s="439"/>
      <c r="H140" s="439"/>
    </row>
    <row r="141" spans="7:8" s="9" customFormat="1">
      <c r="G141" s="439"/>
      <c r="H141" s="439"/>
    </row>
    <row r="142" spans="7:8" s="9" customFormat="1">
      <c r="G142" s="439"/>
      <c r="H142" s="439"/>
    </row>
    <row r="143" spans="7:8" s="9" customFormat="1">
      <c r="G143" s="439"/>
      <c r="H143" s="439"/>
    </row>
    <row r="144" spans="7:8" s="9" customFormat="1">
      <c r="G144" s="439"/>
      <c r="H144" s="439"/>
    </row>
    <row r="145" spans="7:8" s="9" customFormat="1">
      <c r="G145" s="439"/>
      <c r="H145" s="439"/>
    </row>
    <row r="146" spans="7:8" s="9" customFormat="1">
      <c r="G146" s="439"/>
      <c r="H146" s="439"/>
    </row>
    <row r="147" spans="7:8" s="9" customFormat="1">
      <c r="G147" s="439"/>
      <c r="H147" s="439"/>
    </row>
    <row r="148" spans="7:8" s="9" customFormat="1">
      <c r="G148" s="439"/>
      <c r="H148" s="439"/>
    </row>
    <row r="149" spans="7:8" s="9" customFormat="1">
      <c r="G149" s="439"/>
      <c r="H149" s="439"/>
    </row>
    <row r="150" spans="7:8" s="9" customFormat="1">
      <c r="G150" s="439"/>
      <c r="H150" s="439"/>
    </row>
    <row r="151" spans="7:8" s="9" customFormat="1">
      <c r="G151" s="439"/>
      <c r="H151" s="439"/>
    </row>
    <row r="152" spans="7:8" s="9" customFormat="1">
      <c r="G152" s="439"/>
      <c r="H152" s="439"/>
    </row>
    <row r="153" spans="7:8" s="9" customFormat="1">
      <c r="G153" s="439"/>
      <c r="H153" s="439"/>
    </row>
    <row r="154" spans="7:8" s="9" customFormat="1">
      <c r="G154" s="439"/>
      <c r="H154" s="439"/>
    </row>
    <row r="155" spans="7:8" s="9" customFormat="1">
      <c r="G155" s="439"/>
      <c r="H155" s="439"/>
    </row>
    <row r="156" spans="7:8" s="9" customFormat="1">
      <c r="G156" s="439"/>
      <c r="H156" s="439"/>
    </row>
    <row r="157" spans="7:8" s="9" customFormat="1">
      <c r="G157" s="439"/>
      <c r="H157" s="439"/>
    </row>
    <row r="158" spans="7:8" s="9" customFormat="1">
      <c r="G158" s="439"/>
      <c r="H158" s="439"/>
    </row>
    <row r="159" spans="7:8" s="9" customFormat="1">
      <c r="G159" s="439"/>
      <c r="H159" s="439"/>
    </row>
    <row r="160" spans="7:8" s="9" customFormat="1">
      <c r="G160" s="439"/>
      <c r="H160" s="439"/>
    </row>
    <row r="161" spans="7:8" s="9" customFormat="1">
      <c r="G161" s="439"/>
      <c r="H161" s="439"/>
    </row>
    <row r="162" spans="7:8" s="9" customFormat="1">
      <c r="G162" s="439"/>
      <c r="H162" s="439"/>
    </row>
    <row r="163" spans="7:8" s="9" customFormat="1">
      <c r="G163" s="439"/>
      <c r="H163" s="439"/>
    </row>
    <row r="164" spans="7:8" s="9" customFormat="1">
      <c r="G164" s="439"/>
      <c r="H164" s="439"/>
    </row>
    <row r="165" spans="7:8" s="9" customFormat="1">
      <c r="G165" s="439"/>
      <c r="H165" s="439"/>
    </row>
    <row r="166" spans="7:8" s="9" customFormat="1">
      <c r="G166" s="439"/>
      <c r="H166" s="439"/>
    </row>
    <row r="167" spans="7:8" s="9" customFormat="1">
      <c r="G167" s="439"/>
      <c r="H167" s="439"/>
    </row>
    <row r="168" spans="7:8" s="9" customFormat="1">
      <c r="G168" s="439"/>
      <c r="H168" s="439"/>
    </row>
    <row r="169" spans="7:8" s="9" customFormat="1">
      <c r="G169" s="439"/>
      <c r="H169" s="439"/>
    </row>
    <row r="170" spans="7:8" s="9" customFormat="1">
      <c r="G170" s="439"/>
      <c r="H170" s="439"/>
    </row>
    <row r="171" spans="7:8" s="9" customFormat="1">
      <c r="G171" s="439"/>
      <c r="H171" s="439"/>
    </row>
    <row r="172" spans="7:8" s="9" customFormat="1">
      <c r="G172" s="439"/>
      <c r="H172" s="439"/>
    </row>
    <row r="173" spans="7:8" s="9" customFormat="1">
      <c r="G173" s="439"/>
      <c r="H173" s="439"/>
    </row>
    <row r="174" spans="7:8" s="9" customFormat="1">
      <c r="G174" s="439"/>
      <c r="H174" s="439"/>
    </row>
    <row r="175" spans="7:8" s="9" customFormat="1">
      <c r="G175" s="439"/>
      <c r="H175" s="439"/>
    </row>
    <row r="176" spans="7:8" s="9" customFormat="1">
      <c r="G176" s="439"/>
      <c r="H176" s="439"/>
    </row>
    <row r="177" spans="7:8" s="9" customFormat="1">
      <c r="G177" s="439"/>
      <c r="H177" s="439"/>
    </row>
    <row r="178" spans="7:8" s="9" customFormat="1">
      <c r="G178" s="439"/>
      <c r="H178" s="439"/>
    </row>
    <row r="179" spans="7:8" s="9" customFormat="1">
      <c r="G179" s="439"/>
      <c r="H179" s="439"/>
    </row>
    <row r="180" spans="7:8" s="9" customFormat="1">
      <c r="G180" s="439"/>
      <c r="H180" s="439"/>
    </row>
    <row r="181" spans="7:8" s="9" customFormat="1">
      <c r="G181" s="439"/>
      <c r="H181" s="439"/>
    </row>
    <row r="182" spans="7:8" s="9" customFormat="1">
      <c r="G182" s="439"/>
      <c r="H182" s="439"/>
    </row>
    <row r="183" spans="7:8" s="9" customFormat="1">
      <c r="G183" s="439"/>
      <c r="H183" s="439"/>
    </row>
    <row r="184" spans="7:8" s="9" customFormat="1">
      <c r="G184" s="439"/>
      <c r="H184" s="439"/>
    </row>
    <row r="185" spans="7:8" s="9" customFormat="1">
      <c r="G185" s="439"/>
      <c r="H185" s="439"/>
    </row>
    <row r="186" spans="7:8" s="9" customFormat="1">
      <c r="G186" s="439"/>
      <c r="H186" s="439"/>
    </row>
    <row r="187" spans="7:8" s="9" customFormat="1">
      <c r="G187" s="439"/>
      <c r="H187" s="439"/>
    </row>
    <row r="188" spans="7:8" s="9" customFormat="1">
      <c r="G188" s="439"/>
      <c r="H188" s="439"/>
    </row>
    <row r="189" spans="7:8" s="9" customFormat="1">
      <c r="G189" s="439"/>
      <c r="H189" s="439"/>
    </row>
    <row r="190" spans="7:8" s="9" customFormat="1">
      <c r="G190" s="439"/>
      <c r="H190" s="439"/>
    </row>
    <row r="191" spans="7:8" s="9" customFormat="1">
      <c r="G191" s="439"/>
      <c r="H191" s="439"/>
    </row>
    <row r="192" spans="7:8" s="9" customFormat="1">
      <c r="G192" s="439"/>
      <c r="H192" s="439"/>
    </row>
    <row r="193" spans="7:8" s="9" customFormat="1">
      <c r="G193" s="439"/>
      <c r="H193" s="439"/>
    </row>
    <row r="194" spans="7:8" s="9" customFormat="1">
      <c r="G194" s="439"/>
      <c r="H194" s="439"/>
    </row>
    <row r="195" spans="7:8" s="9" customFormat="1">
      <c r="G195" s="439"/>
      <c r="H195" s="439"/>
    </row>
    <row r="196" spans="7:8" s="9" customFormat="1">
      <c r="G196" s="439"/>
      <c r="H196" s="439"/>
    </row>
    <row r="197" spans="7:8" s="9" customFormat="1">
      <c r="G197" s="439"/>
      <c r="H197" s="439"/>
    </row>
    <row r="198" spans="7:8" s="9" customFormat="1">
      <c r="G198" s="439"/>
      <c r="H198" s="439"/>
    </row>
    <row r="199" spans="7:8" s="9" customFormat="1">
      <c r="G199" s="439"/>
      <c r="H199" s="439"/>
    </row>
    <row r="200" spans="7:8" s="9" customFormat="1">
      <c r="G200" s="439"/>
      <c r="H200" s="439"/>
    </row>
    <row r="201" spans="7:8" s="9" customFormat="1">
      <c r="G201" s="439"/>
      <c r="H201" s="439"/>
    </row>
    <row r="202" spans="7:8" s="9" customFormat="1">
      <c r="G202" s="439"/>
      <c r="H202" s="439"/>
    </row>
    <row r="203" spans="7:8" s="9" customFormat="1">
      <c r="G203" s="439"/>
      <c r="H203" s="439"/>
    </row>
    <row r="204" spans="7:8" s="9" customFormat="1">
      <c r="G204" s="439"/>
      <c r="H204" s="439"/>
    </row>
    <row r="205" spans="7:8" s="9" customFormat="1">
      <c r="G205" s="439"/>
      <c r="H205" s="439"/>
    </row>
    <row r="206" spans="7:8" s="9" customFormat="1">
      <c r="G206" s="439"/>
      <c r="H206" s="439"/>
    </row>
    <row r="207" spans="7:8" s="9" customFormat="1">
      <c r="G207" s="439"/>
      <c r="H207" s="439"/>
    </row>
    <row r="208" spans="7:8" s="9" customFormat="1">
      <c r="G208" s="439"/>
      <c r="H208" s="439"/>
    </row>
    <row r="209" spans="7:8" s="9" customFormat="1">
      <c r="G209" s="439"/>
      <c r="H209" s="439"/>
    </row>
    <row r="210" spans="7:8" s="9" customFormat="1">
      <c r="G210" s="439"/>
      <c r="H210" s="439"/>
    </row>
    <row r="211" spans="7:8" s="9" customFormat="1">
      <c r="G211" s="439"/>
      <c r="H211" s="439"/>
    </row>
    <row r="212" spans="7:8" s="9" customFormat="1">
      <c r="G212" s="439"/>
      <c r="H212" s="439"/>
    </row>
    <row r="213" spans="7:8" s="9" customFormat="1">
      <c r="G213" s="439"/>
      <c r="H213" s="439"/>
    </row>
    <row r="214" spans="7:8" s="9" customFormat="1">
      <c r="G214" s="439"/>
      <c r="H214" s="439"/>
    </row>
    <row r="215" spans="7:8" s="9" customFormat="1">
      <c r="G215" s="439"/>
      <c r="H215" s="439"/>
    </row>
    <row r="216" spans="7:8" s="9" customFormat="1">
      <c r="G216" s="439"/>
      <c r="H216" s="439"/>
    </row>
    <row r="217" spans="7:8" s="9" customFormat="1">
      <c r="G217" s="439"/>
      <c r="H217" s="439"/>
    </row>
    <row r="218" spans="7:8" s="9" customFormat="1">
      <c r="G218" s="439"/>
      <c r="H218" s="439"/>
    </row>
    <row r="219" spans="7:8" s="9" customFormat="1">
      <c r="G219" s="439"/>
      <c r="H219" s="439"/>
    </row>
    <row r="220" spans="7:8" s="9" customFormat="1">
      <c r="G220" s="439"/>
      <c r="H220" s="439"/>
    </row>
    <row r="221" spans="7:8" s="9" customFormat="1">
      <c r="G221" s="439"/>
      <c r="H221" s="439"/>
    </row>
    <row r="222" spans="7:8" s="9" customFormat="1">
      <c r="G222" s="439"/>
      <c r="H222" s="439"/>
    </row>
    <row r="223" spans="7:8" s="9" customFormat="1">
      <c r="G223" s="439"/>
      <c r="H223" s="439"/>
    </row>
    <row r="224" spans="7:8" s="9" customFormat="1">
      <c r="G224" s="439"/>
      <c r="H224" s="439"/>
    </row>
    <row r="225" spans="7:8" s="9" customFormat="1">
      <c r="G225" s="439"/>
      <c r="H225" s="439"/>
    </row>
    <row r="226" spans="7:8" s="9" customFormat="1">
      <c r="G226" s="439"/>
      <c r="H226" s="439"/>
    </row>
    <row r="227" spans="7:8" s="9" customFormat="1">
      <c r="G227" s="439"/>
      <c r="H227" s="439"/>
    </row>
    <row r="228" spans="7:8" s="9" customFormat="1">
      <c r="G228" s="439"/>
      <c r="H228" s="439"/>
    </row>
    <row r="229" spans="7:8" s="9" customFormat="1">
      <c r="G229" s="439"/>
      <c r="H229" s="439"/>
    </row>
    <row r="230" spans="7:8" s="9" customFormat="1">
      <c r="G230" s="439"/>
      <c r="H230" s="439"/>
    </row>
    <row r="231" spans="7:8" s="9" customFormat="1">
      <c r="G231" s="439"/>
      <c r="H231" s="439"/>
    </row>
    <row r="232" spans="7:8" s="9" customFormat="1">
      <c r="G232" s="439"/>
      <c r="H232" s="439"/>
    </row>
    <row r="233" spans="7:8" s="9" customFormat="1">
      <c r="G233" s="439"/>
      <c r="H233" s="439"/>
    </row>
    <row r="234" spans="7:8" s="9" customFormat="1">
      <c r="G234" s="439"/>
      <c r="H234" s="439"/>
    </row>
    <row r="235" spans="7:8" s="9" customFormat="1">
      <c r="G235" s="439"/>
      <c r="H235" s="439"/>
    </row>
    <row r="236" spans="7:8" s="9" customFormat="1">
      <c r="G236" s="439"/>
      <c r="H236" s="439"/>
    </row>
    <row r="237" spans="7:8" s="9" customFormat="1">
      <c r="G237" s="439"/>
      <c r="H237" s="439"/>
    </row>
    <row r="238" spans="7:8" s="9" customFormat="1">
      <c r="G238" s="439"/>
      <c r="H238" s="439"/>
    </row>
    <row r="239" spans="7:8" s="9" customFormat="1">
      <c r="G239" s="439"/>
      <c r="H239" s="439"/>
    </row>
    <row r="240" spans="7:8" s="9" customFormat="1">
      <c r="G240" s="439"/>
      <c r="H240" s="439"/>
    </row>
    <row r="241" spans="7:8" s="9" customFormat="1">
      <c r="G241" s="439"/>
      <c r="H241" s="439"/>
    </row>
    <row r="242" spans="7:8" s="9" customFormat="1">
      <c r="G242" s="439"/>
      <c r="H242" s="439"/>
    </row>
    <row r="243" spans="7:8" s="9" customFormat="1">
      <c r="G243" s="439"/>
      <c r="H243" s="439"/>
    </row>
    <row r="244" spans="7:8" s="9" customFormat="1">
      <c r="G244" s="439"/>
      <c r="H244" s="439"/>
    </row>
    <row r="245" spans="7:8" s="9" customFormat="1">
      <c r="G245" s="439"/>
      <c r="H245" s="439"/>
    </row>
    <row r="246" spans="7:8" s="9" customFormat="1">
      <c r="G246" s="439"/>
      <c r="H246" s="439"/>
    </row>
    <row r="247" spans="7:8" s="9" customFormat="1">
      <c r="G247" s="439"/>
      <c r="H247" s="439"/>
    </row>
    <row r="248" spans="7:8" s="9" customFormat="1">
      <c r="G248" s="439"/>
      <c r="H248" s="439"/>
    </row>
    <row r="249" spans="7:8" s="9" customFormat="1">
      <c r="G249" s="439"/>
      <c r="H249" s="439"/>
    </row>
    <row r="250" spans="7:8" s="9" customFormat="1">
      <c r="G250" s="439"/>
      <c r="H250" s="439"/>
    </row>
    <row r="251" spans="7:8" s="9" customFormat="1">
      <c r="G251" s="439"/>
      <c r="H251" s="439"/>
    </row>
    <row r="252" spans="7:8" s="9" customFormat="1">
      <c r="G252" s="439"/>
      <c r="H252" s="439"/>
    </row>
    <row r="253" spans="7:8" s="9" customFormat="1">
      <c r="G253" s="439"/>
      <c r="H253" s="439"/>
    </row>
    <row r="254" spans="7:8" s="9" customFormat="1">
      <c r="G254" s="439"/>
      <c r="H254" s="439"/>
    </row>
    <row r="255" spans="7:8" s="9" customFormat="1">
      <c r="G255" s="439"/>
      <c r="H255" s="439"/>
    </row>
    <row r="256" spans="7:8" s="9" customFormat="1">
      <c r="G256" s="439"/>
      <c r="H256" s="439"/>
    </row>
    <row r="257" spans="7:8" s="9" customFormat="1">
      <c r="G257" s="439"/>
      <c r="H257" s="439"/>
    </row>
    <row r="258" spans="7:8" s="9" customFormat="1">
      <c r="G258" s="439"/>
      <c r="H258" s="439"/>
    </row>
    <row r="259" spans="7:8" s="9" customFormat="1">
      <c r="G259" s="439"/>
      <c r="H259" s="439"/>
    </row>
    <row r="260" spans="7:8" s="9" customFormat="1">
      <c r="G260" s="439"/>
      <c r="H260" s="439"/>
    </row>
    <row r="261" spans="7:8" s="9" customFormat="1">
      <c r="G261" s="439"/>
      <c r="H261" s="439"/>
    </row>
    <row r="262" spans="7:8" s="9" customFormat="1">
      <c r="G262" s="439"/>
      <c r="H262" s="439"/>
    </row>
    <row r="263" spans="7:8" s="9" customFormat="1">
      <c r="G263" s="439"/>
      <c r="H263" s="439"/>
    </row>
    <row r="264" spans="7:8" s="9" customFormat="1">
      <c r="G264" s="439"/>
      <c r="H264" s="439"/>
    </row>
    <row r="265" spans="7:8" s="9" customFormat="1">
      <c r="G265" s="439"/>
      <c r="H265" s="439"/>
    </row>
    <row r="266" spans="7:8" s="9" customFormat="1">
      <c r="G266" s="439"/>
      <c r="H266" s="439"/>
    </row>
    <row r="267" spans="7:8" s="9" customFormat="1">
      <c r="G267" s="439"/>
      <c r="H267" s="439"/>
    </row>
    <row r="268" spans="7:8" s="9" customFormat="1">
      <c r="G268" s="439"/>
      <c r="H268" s="439"/>
    </row>
    <row r="269" spans="7:8" s="9" customFormat="1">
      <c r="G269" s="439"/>
      <c r="H269" s="439"/>
    </row>
    <row r="270" spans="7:8" s="9" customFormat="1">
      <c r="G270" s="439"/>
      <c r="H270" s="439"/>
    </row>
    <row r="271" spans="7:8" s="9" customFormat="1">
      <c r="G271" s="439"/>
      <c r="H271" s="439"/>
    </row>
    <row r="272" spans="7:8" s="9" customFormat="1">
      <c r="G272" s="439"/>
      <c r="H272" s="439"/>
    </row>
    <row r="273" spans="7:8" s="9" customFormat="1">
      <c r="G273" s="439"/>
      <c r="H273" s="439"/>
    </row>
    <row r="274" spans="7:8" s="9" customFormat="1">
      <c r="G274" s="439"/>
      <c r="H274" s="439"/>
    </row>
    <row r="275" spans="7:8" s="9" customFormat="1">
      <c r="G275" s="439"/>
      <c r="H275" s="439"/>
    </row>
    <row r="276" spans="7:8" s="9" customFormat="1">
      <c r="G276" s="439"/>
      <c r="H276" s="439"/>
    </row>
    <row r="277" spans="7:8" s="9" customFormat="1">
      <c r="G277" s="439"/>
      <c r="H277" s="439"/>
    </row>
    <row r="278" spans="7:8" s="9" customFormat="1">
      <c r="G278" s="439"/>
      <c r="H278" s="439"/>
    </row>
    <row r="279" spans="7:8" s="9" customFormat="1">
      <c r="G279" s="439"/>
      <c r="H279" s="439"/>
    </row>
    <row r="280" spans="7:8" s="9" customFormat="1">
      <c r="G280" s="439"/>
      <c r="H280" s="439"/>
    </row>
    <row r="281" spans="7:8" s="9" customFormat="1">
      <c r="G281" s="439"/>
      <c r="H281" s="439"/>
    </row>
    <row r="282" spans="7:8" s="9" customFormat="1">
      <c r="G282" s="439"/>
      <c r="H282" s="439"/>
    </row>
    <row r="283" spans="7:8" s="9" customFormat="1">
      <c r="G283" s="439"/>
      <c r="H283" s="439"/>
    </row>
    <row r="284" spans="7:8" s="9" customFormat="1">
      <c r="G284" s="439"/>
      <c r="H284" s="439"/>
    </row>
    <row r="285" spans="7:8" s="9" customFormat="1">
      <c r="G285" s="439"/>
      <c r="H285" s="439"/>
    </row>
    <row r="286" spans="7:8" s="9" customFormat="1">
      <c r="G286" s="439"/>
      <c r="H286" s="439"/>
    </row>
    <row r="287" spans="7:8" s="9" customFormat="1">
      <c r="G287" s="439"/>
      <c r="H287" s="439"/>
    </row>
    <row r="288" spans="7:8" s="9" customFormat="1">
      <c r="G288" s="439"/>
      <c r="H288" s="439"/>
    </row>
    <row r="289" spans="7:8" s="9" customFormat="1">
      <c r="G289" s="439"/>
      <c r="H289" s="439"/>
    </row>
    <row r="290" spans="7:8" s="9" customFormat="1">
      <c r="G290" s="439"/>
      <c r="H290" s="439"/>
    </row>
    <row r="291" spans="7:8" s="9" customFormat="1">
      <c r="G291" s="439"/>
      <c r="H291" s="439"/>
    </row>
    <row r="292" spans="7:8" s="9" customFormat="1">
      <c r="G292" s="439"/>
      <c r="H292" s="439"/>
    </row>
    <row r="293" spans="7:8" s="9" customFormat="1">
      <c r="G293" s="439"/>
      <c r="H293" s="439"/>
    </row>
    <row r="294" spans="7:8" s="9" customFormat="1">
      <c r="G294" s="439"/>
      <c r="H294" s="439"/>
    </row>
    <row r="295" spans="7:8" s="9" customFormat="1">
      <c r="G295" s="439"/>
      <c r="H295" s="439"/>
    </row>
    <row r="296" spans="7:8" s="9" customFormat="1">
      <c r="G296" s="439"/>
      <c r="H296" s="439"/>
    </row>
    <row r="297" spans="7:8" s="9" customFormat="1">
      <c r="G297" s="439"/>
      <c r="H297" s="439"/>
    </row>
    <row r="298" spans="7:8" s="9" customFormat="1">
      <c r="G298" s="439"/>
      <c r="H298" s="439"/>
    </row>
    <row r="299" spans="7:8" s="9" customFormat="1">
      <c r="G299" s="439"/>
      <c r="H299" s="439"/>
    </row>
    <row r="300" spans="7:8" s="9" customFormat="1">
      <c r="G300" s="439"/>
      <c r="H300" s="439"/>
    </row>
    <row r="301" spans="7:8" s="9" customFormat="1">
      <c r="G301" s="439"/>
      <c r="H301" s="439"/>
    </row>
    <row r="302" spans="7:8" s="9" customFormat="1">
      <c r="G302" s="439"/>
      <c r="H302" s="439"/>
    </row>
    <row r="303" spans="7:8" s="9" customFormat="1">
      <c r="G303" s="439"/>
      <c r="H303" s="439"/>
    </row>
    <row r="304" spans="7:8" s="9" customFormat="1">
      <c r="G304" s="439"/>
      <c r="H304" s="439"/>
    </row>
    <row r="305" spans="7:8" s="9" customFormat="1">
      <c r="G305" s="439"/>
      <c r="H305" s="439"/>
    </row>
    <row r="306" spans="7:8" s="9" customFormat="1">
      <c r="G306" s="439"/>
      <c r="H306" s="439"/>
    </row>
    <row r="307" spans="7:8" s="9" customFormat="1">
      <c r="G307" s="439"/>
      <c r="H307" s="439"/>
    </row>
    <row r="308" spans="7:8" s="9" customFormat="1">
      <c r="G308" s="439"/>
      <c r="H308" s="439"/>
    </row>
    <row r="309" spans="7:8" s="9" customFormat="1">
      <c r="G309" s="439"/>
      <c r="H309" s="439"/>
    </row>
    <row r="310" spans="7:8" s="9" customFormat="1">
      <c r="G310" s="439"/>
      <c r="H310" s="439"/>
    </row>
    <row r="311" spans="7:8" s="9" customFormat="1">
      <c r="G311" s="439"/>
      <c r="H311" s="439"/>
    </row>
    <row r="312" spans="7:8" s="9" customFormat="1">
      <c r="G312" s="439"/>
      <c r="H312" s="439"/>
    </row>
    <row r="313" spans="7:8" s="9" customFormat="1">
      <c r="G313" s="439"/>
      <c r="H313" s="439"/>
    </row>
    <row r="314" spans="7:8" s="9" customFormat="1">
      <c r="G314" s="439"/>
      <c r="H314" s="439"/>
    </row>
    <row r="315" spans="7:8" s="9" customFormat="1">
      <c r="G315" s="439"/>
      <c r="H315" s="439"/>
    </row>
    <row r="316" spans="7:8" s="9" customFormat="1">
      <c r="G316" s="439"/>
      <c r="H316" s="439"/>
    </row>
    <row r="317" spans="7:8" s="9" customFormat="1">
      <c r="G317" s="439"/>
      <c r="H317" s="439"/>
    </row>
    <row r="318" spans="7:8" s="9" customFormat="1">
      <c r="G318" s="439"/>
      <c r="H318" s="439"/>
    </row>
    <row r="319" spans="7:8" s="9" customFormat="1">
      <c r="G319" s="439"/>
      <c r="H319" s="439"/>
    </row>
    <row r="320" spans="7:8" s="9" customFormat="1">
      <c r="G320" s="439"/>
      <c r="H320" s="439"/>
    </row>
    <row r="321" spans="7:8" s="9" customFormat="1">
      <c r="G321" s="439"/>
      <c r="H321" s="439"/>
    </row>
    <row r="322" spans="7:8" s="9" customFormat="1">
      <c r="G322" s="439"/>
      <c r="H322" s="439"/>
    </row>
    <row r="323" spans="7:8" s="9" customFormat="1">
      <c r="G323" s="439"/>
      <c r="H323" s="439"/>
    </row>
    <row r="324" spans="7:8" s="9" customFormat="1">
      <c r="G324" s="439"/>
      <c r="H324" s="439"/>
    </row>
    <row r="325" spans="7:8" s="9" customFormat="1">
      <c r="G325" s="439"/>
      <c r="H325" s="439"/>
    </row>
    <row r="326" spans="7:8" s="9" customFormat="1">
      <c r="G326" s="439"/>
      <c r="H326" s="439"/>
    </row>
    <row r="327" spans="7:8" s="9" customFormat="1">
      <c r="G327" s="439"/>
      <c r="H327" s="439"/>
    </row>
    <row r="328" spans="7:8" s="9" customFormat="1">
      <c r="G328" s="439"/>
      <c r="H328" s="439"/>
    </row>
    <row r="329" spans="7:8" s="9" customFormat="1">
      <c r="G329" s="439"/>
      <c r="H329" s="439"/>
    </row>
    <row r="330" spans="7:8" s="9" customFormat="1">
      <c r="G330" s="439"/>
      <c r="H330" s="439"/>
    </row>
    <row r="331" spans="7:8" s="9" customFormat="1">
      <c r="G331" s="439"/>
      <c r="H331" s="439"/>
    </row>
    <row r="332" spans="7:8" s="9" customFormat="1">
      <c r="G332" s="439"/>
      <c r="H332" s="439"/>
    </row>
    <row r="333" spans="7:8" s="9" customFormat="1">
      <c r="G333" s="439"/>
      <c r="H333" s="439"/>
    </row>
    <row r="334" spans="7:8" s="9" customFormat="1">
      <c r="G334" s="439"/>
      <c r="H334" s="439"/>
    </row>
    <row r="335" spans="7:8" s="9" customFormat="1">
      <c r="G335" s="439"/>
      <c r="H335" s="439"/>
    </row>
    <row r="336" spans="7:8" s="9" customFormat="1">
      <c r="G336" s="439"/>
      <c r="H336" s="439"/>
    </row>
    <row r="337" spans="7:8" s="9" customFormat="1">
      <c r="G337" s="439"/>
      <c r="H337" s="439"/>
    </row>
    <row r="338" spans="7:8" s="9" customFormat="1">
      <c r="G338" s="439"/>
      <c r="H338" s="439"/>
    </row>
    <row r="339" spans="7:8" s="9" customFormat="1">
      <c r="G339" s="439"/>
      <c r="H339" s="439"/>
    </row>
    <row r="340" spans="7:8" s="9" customFormat="1">
      <c r="G340" s="439"/>
      <c r="H340" s="439"/>
    </row>
    <row r="341" spans="7:8" s="9" customFormat="1">
      <c r="G341" s="439"/>
      <c r="H341" s="439"/>
    </row>
    <row r="342" spans="7:8" s="9" customFormat="1">
      <c r="G342" s="439"/>
      <c r="H342" s="439"/>
    </row>
    <row r="343" spans="7:8" s="9" customFormat="1">
      <c r="G343" s="439"/>
      <c r="H343" s="439"/>
    </row>
    <row r="344" spans="7:8" s="9" customFormat="1">
      <c r="G344" s="439"/>
      <c r="H344" s="439"/>
    </row>
    <row r="345" spans="7:8" s="9" customFormat="1">
      <c r="G345" s="439"/>
      <c r="H345" s="439"/>
    </row>
    <row r="346" spans="7:8" s="9" customFormat="1">
      <c r="G346" s="439"/>
      <c r="H346" s="439"/>
    </row>
    <row r="347" spans="7:8" s="9" customFormat="1">
      <c r="G347" s="439"/>
      <c r="H347" s="439"/>
    </row>
    <row r="348" spans="7:8" s="9" customFormat="1">
      <c r="G348" s="439"/>
      <c r="H348" s="439"/>
    </row>
    <row r="349" spans="7:8" s="9" customFormat="1">
      <c r="G349" s="439"/>
      <c r="H349" s="439"/>
    </row>
    <row r="350" spans="7:8" s="9" customFormat="1">
      <c r="G350" s="439"/>
      <c r="H350" s="439"/>
    </row>
    <row r="351" spans="7:8" s="9" customFormat="1">
      <c r="G351" s="439"/>
      <c r="H351" s="439"/>
    </row>
    <row r="352" spans="7:8" s="9" customFormat="1">
      <c r="G352" s="439"/>
      <c r="H352" s="439"/>
    </row>
    <row r="353" spans="7:8" s="9" customFormat="1">
      <c r="G353" s="439"/>
      <c r="H353" s="439"/>
    </row>
    <row r="354" spans="7:8" s="9" customFormat="1">
      <c r="G354" s="439"/>
      <c r="H354" s="439"/>
    </row>
    <row r="355" spans="7:8" s="9" customFormat="1">
      <c r="G355" s="439"/>
      <c r="H355" s="439"/>
    </row>
    <row r="356" spans="7:8" s="9" customFormat="1">
      <c r="G356" s="439"/>
      <c r="H356" s="439"/>
    </row>
    <row r="357" spans="7:8" s="9" customFormat="1">
      <c r="G357" s="439"/>
      <c r="H357" s="439"/>
    </row>
    <row r="358" spans="7:8" s="9" customFormat="1">
      <c r="G358" s="439"/>
      <c r="H358" s="439"/>
    </row>
    <row r="359" spans="7:8" s="9" customFormat="1">
      <c r="G359" s="439"/>
      <c r="H359" s="439"/>
    </row>
    <row r="360" spans="7:8" s="9" customFormat="1">
      <c r="G360" s="439"/>
      <c r="H360" s="439"/>
    </row>
    <row r="361" spans="7:8" s="9" customFormat="1">
      <c r="G361" s="439"/>
      <c r="H361" s="439"/>
    </row>
    <row r="362" spans="7:8" s="9" customFormat="1">
      <c r="G362" s="439"/>
      <c r="H362" s="439"/>
    </row>
    <row r="363" spans="7:8" s="9" customFormat="1">
      <c r="G363" s="439"/>
      <c r="H363" s="439"/>
    </row>
    <row r="364" spans="7:8" s="9" customFormat="1">
      <c r="G364" s="439"/>
      <c r="H364" s="439"/>
    </row>
    <row r="365" spans="7:8" s="9" customFormat="1">
      <c r="G365" s="439"/>
      <c r="H365" s="439"/>
    </row>
    <row r="366" spans="7:8" s="9" customFormat="1">
      <c r="G366" s="439"/>
      <c r="H366" s="439"/>
    </row>
    <row r="367" spans="7:8" s="9" customFormat="1">
      <c r="G367" s="439"/>
      <c r="H367" s="439"/>
    </row>
    <row r="368" spans="7:8" s="9" customFormat="1">
      <c r="G368" s="439"/>
      <c r="H368" s="439"/>
    </row>
    <row r="369" spans="7:8" s="9" customFormat="1">
      <c r="G369" s="439"/>
      <c r="H369" s="439"/>
    </row>
    <row r="370" spans="7:8" s="9" customFormat="1">
      <c r="G370" s="439"/>
      <c r="H370" s="439"/>
    </row>
    <row r="371" spans="7:8" s="9" customFormat="1">
      <c r="G371" s="439"/>
      <c r="H371" s="439"/>
    </row>
    <row r="372" spans="7:8" s="9" customFormat="1">
      <c r="G372" s="439"/>
      <c r="H372" s="439"/>
    </row>
    <row r="373" spans="7:8" s="9" customFormat="1">
      <c r="G373" s="439"/>
      <c r="H373" s="439"/>
    </row>
    <row r="374" spans="7:8" s="9" customFormat="1">
      <c r="G374" s="439"/>
      <c r="H374" s="439"/>
    </row>
    <row r="375" spans="7:8" s="9" customFormat="1">
      <c r="G375" s="439"/>
      <c r="H375" s="439"/>
    </row>
    <row r="376" spans="7:8" s="9" customFormat="1">
      <c r="G376" s="439"/>
      <c r="H376" s="439"/>
    </row>
    <row r="377" spans="7:8" s="9" customFormat="1">
      <c r="G377" s="439"/>
      <c r="H377" s="439"/>
    </row>
    <row r="378" spans="7:8" s="9" customFormat="1">
      <c r="G378" s="439"/>
      <c r="H378" s="439"/>
    </row>
    <row r="379" spans="7:8" s="9" customFormat="1">
      <c r="G379" s="439"/>
      <c r="H379" s="439"/>
    </row>
    <row r="380" spans="7:8" s="9" customFormat="1">
      <c r="G380" s="439"/>
      <c r="H380" s="439"/>
    </row>
    <row r="381" spans="7:8" s="9" customFormat="1">
      <c r="G381" s="439"/>
      <c r="H381" s="439"/>
    </row>
    <row r="382" spans="7:8" s="9" customFormat="1">
      <c r="G382" s="439"/>
      <c r="H382" s="439"/>
    </row>
    <row r="383" spans="7:8" s="9" customFormat="1">
      <c r="G383" s="439"/>
      <c r="H383" s="439"/>
    </row>
    <row r="384" spans="7:8" s="9" customFormat="1">
      <c r="G384" s="439"/>
      <c r="H384" s="439"/>
    </row>
    <row r="385" spans="7:8" s="9" customFormat="1">
      <c r="G385" s="439"/>
      <c r="H385" s="439"/>
    </row>
    <row r="386" spans="7:8" s="9" customFormat="1">
      <c r="G386" s="439"/>
      <c r="H386" s="439"/>
    </row>
    <row r="387" spans="7:8" s="9" customFormat="1">
      <c r="G387" s="439"/>
      <c r="H387" s="439"/>
    </row>
    <row r="388" spans="7:8" s="9" customFormat="1">
      <c r="G388" s="439"/>
      <c r="H388" s="439"/>
    </row>
    <row r="389" spans="7:8" s="9" customFormat="1">
      <c r="G389" s="439"/>
      <c r="H389" s="439"/>
    </row>
    <row r="390" spans="7:8" s="9" customFormat="1">
      <c r="G390" s="439"/>
      <c r="H390" s="439"/>
    </row>
    <row r="391" spans="7:8" s="9" customFormat="1">
      <c r="G391" s="439"/>
      <c r="H391" s="439"/>
    </row>
    <row r="392" spans="7:8" s="9" customFormat="1">
      <c r="G392" s="439"/>
      <c r="H392" s="439"/>
    </row>
    <row r="393" spans="7:8" s="9" customFormat="1">
      <c r="G393" s="439"/>
      <c r="H393" s="439"/>
    </row>
    <row r="394" spans="7:8" s="9" customFormat="1">
      <c r="G394" s="439"/>
      <c r="H394" s="439"/>
    </row>
    <row r="395" spans="7:8" s="9" customFormat="1">
      <c r="G395" s="439"/>
      <c r="H395" s="439"/>
    </row>
    <row r="396" spans="7:8" s="9" customFormat="1">
      <c r="G396" s="439"/>
      <c r="H396" s="439"/>
    </row>
    <row r="397" spans="7:8" s="9" customFormat="1">
      <c r="G397" s="439"/>
      <c r="H397" s="439"/>
    </row>
    <row r="398" spans="7:8" s="9" customFormat="1">
      <c r="G398" s="439"/>
      <c r="H398" s="439"/>
    </row>
    <row r="399" spans="7:8" s="9" customFormat="1">
      <c r="G399" s="439"/>
      <c r="H399" s="439"/>
    </row>
    <row r="400" spans="7:8" s="9" customFormat="1">
      <c r="G400" s="439"/>
      <c r="H400" s="439"/>
    </row>
    <row r="401" spans="7:8" s="9" customFormat="1">
      <c r="G401" s="439"/>
      <c r="H401" s="439"/>
    </row>
    <row r="402" spans="7:8" s="9" customFormat="1">
      <c r="G402" s="439"/>
      <c r="H402" s="439"/>
    </row>
    <row r="403" spans="7:8" s="9" customFormat="1">
      <c r="G403" s="439"/>
      <c r="H403" s="439"/>
    </row>
    <row r="404" spans="7:8" s="9" customFormat="1">
      <c r="G404" s="439"/>
      <c r="H404" s="439"/>
    </row>
    <row r="405" spans="7:8" s="9" customFormat="1">
      <c r="G405" s="439"/>
      <c r="H405" s="439"/>
    </row>
    <row r="406" spans="7:8" s="9" customFormat="1">
      <c r="G406" s="439"/>
      <c r="H406" s="439"/>
    </row>
    <row r="407" spans="7:8" s="9" customFormat="1">
      <c r="G407" s="439"/>
      <c r="H407" s="439"/>
    </row>
    <row r="408" spans="7:8" s="9" customFormat="1">
      <c r="G408" s="439"/>
      <c r="H408" s="439"/>
    </row>
    <row r="409" spans="7:8" s="9" customFormat="1">
      <c r="G409" s="439"/>
      <c r="H409" s="439"/>
    </row>
    <row r="410" spans="7:8" s="9" customFormat="1">
      <c r="G410" s="439"/>
      <c r="H410" s="439"/>
    </row>
    <row r="411" spans="7:8" s="9" customFormat="1">
      <c r="G411" s="439"/>
      <c r="H411" s="439"/>
    </row>
    <row r="412" spans="7:8" s="9" customFormat="1">
      <c r="G412" s="439"/>
      <c r="H412" s="439"/>
    </row>
    <row r="413" spans="7:8" s="9" customFormat="1">
      <c r="G413" s="439"/>
      <c r="H413" s="439"/>
    </row>
    <row r="414" spans="7:8" s="9" customFormat="1">
      <c r="G414" s="439"/>
      <c r="H414" s="439"/>
    </row>
    <row r="415" spans="7:8" s="9" customFormat="1">
      <c r="G415" s="439"/>
      <c r="H415" s="439"/>
    </row>
    <row r="416" spans="7:8" s="9" customFormat="1">
      <c r="G416" s="439"/>
      <c r="H416" s="439"/>
    </row>
    <row r="417" spans="7:8" s="9" customFormat="1">
      <c r="G417" s="439"/>
      <c r="H417" s="439"/>
    </row>
    <row r="418" spans="7:8" s="9" customFormat="1">
      <c r="G418" s="439"/>
      <c r="H418" s="439"/>
    </row>
    <row r="419" spans="7:8" s="9" customFormat="1">
      <c r="G419" s="439"/>
      <c r="H419" s="439"/>
    </row>
    <row r="420" spans="7:8" s="9" customFormat="1">
      <c r="G420" s="439"/>
      <c r="H420" s="439"/>
    </row>
    <row r="421" spans="7:8" s="9" customFormat="1">
      <c r="G421" s="439"/>
      <c r="H421" s="439"/>
    </row>
    <row r="422" spans="7:8" s="9" customFormat="1">
      <c r="G422" s="439"/>
      <c r="H422" s="439"/>
    </row>
    <row r="423" spans="7:8" s="9" customFormat="1">
      <c r="G423" s="439"/>
      <c r="H423" s="439"/>
    </row>
    <row r="424" spans="7:8" s="9" customFormat="1">
      <c r="G424" s="439"/>
      <c r="H424" s="439"/>
    </row>
    <row r="425" spans="7:8" s="9" customFormat="1">
      <c r="G425" s="439"/>
      <c r="H425" s="439"/>
    </row>
    <row r="426" spans="7:8" s="9" customFormat="1">
      <c r="G426" s="439"/>
      <c r="H426" s="439"/>
    </row>
    <row r="427" spans="7:8" s="9" customFormat="1">
      <c r="G427" s="439"/>
      <c r="H427" s="439"/>
    </row>
    <row r="428" spans="7:8" s="9" customFormat="1">
      <c r="G428" s="439"/>
      <c r="H428" s="439"/>
    </row>
    <row r="429" spans="7:8" s="9" customFormat="1">
      <c r="G429" s="439"/>
      <c r="H429" s="439"/>
    </row>
    <row r="430" spans="7:8" s="9" customFormat="1">
      <c r="G430" s="439"/>
      <c r="H430" s="439"/>
    </row>
    <row r="431" spans="7:8" s="9" customFormat="1">
      <c r="G431" s="439"/>
      <c r="H431" s="439"/>
    </row>
    <row r="432" spans="7:8" s="9" customFormat="1">
      <c r="G432" s="439"/>
      <c r="H432" s="439"/>
    </row>
    <row r="433" spans="7:8" s="9" customFormat="1">
      <c r="G433" s="439"/>
      <c r="H433" s="439"/>
    </row>
    <row r="434" spans="7:8" s="9" customFormat="1">
      <c r="G434" s="439"/>
      <c r="H434" s="439"/>
    </row>
    <row r="435" spans="7:8" s="9" customFormat="1">
      <c r="G435" s="439"/>
      <c r="H435" s="439"/>
    </row>
    <row r="436" spans="7:8" s="9" customFormat="1">
      <c r="G436" s="439"/>
      <c r="H436" s="439"/>
    </row>
    <row r="437" spans="7:8" s="9" customFormat="1">
      <c r="G437" s="439"/>
      <c r="H437" s="439"/>
    </row>
    <row r="438" spans="7:8" s="9" customFormat="1">
      <c r="G438" s="439"/>
      <c r="H438" s="439"/>
    </row>
    <row r="439" spans="7:8" s="9" customFormat="1">
      <c r="G439" s="439"/>
      <c r="H439" s="439"/>
    </row>
    <row r="440" spans="7:8" s="9" customFormat="1">
      <c r="G440" s="439"/>
      <c r="H440" s="439"/>
    </row>
    <row r="441" spans="7:8" s="9" customFormat="1">
      <c r="G441" s="439"/>
      <c r="H441" s="439"/>
    </row>
    <row r="442" spans="7:8" s="9" customFormat="1">
      <c r="G442" s="439"/>
      <c r="H442" s="439"/>
    </row>
    <row r="443" spans="7:8" s="9" customFormat="1">
      <c r="G443" s="439"/>
      <c r="H443" s="439"/>
    </row>
    <row r="444" spans="7:8" s="9" customFormat="1">
      <c r="G444" s="439"/>
      <c r="H444" s="439"/>
    </row>
    <row r="445" spans="7:8" s="9" customFormat="1">
      <c r="G445" s="439"/>
      <c r="H445" s="439"/>
    </row>
    <row r="446" spans="7:8" s="9" customFormat="1">
      <c r="G446" s="439"/>
      <c r="H446" s="439"/>
    </row>
    <row r="447" spans="7:8" s="9" customFormat="1">
      <c r="G447" s="439"/>
      <c r="H447" s="439"/>
    </row>
    <row r="448" spans="7:8" s="9" customFormat="1">
      <c r="G448" s="439"/>
      <c r="H448" s="439"/>
    </row>
    <row r="449" spans="7:8" s="9" customFormat="1">
      <c r="G449" s="439"/>
      <c r="H449" s="439"/>
    </row>
    <row r="450" spans="7:8" s="9" customFormat="1">
      <c r="G450" s="439"/>
      <c r="H450" s="439"/>
    </row>
    <row r="451" spans="7:8" s="9" customFormat="1">
      <c r="G451" s="439"/>
      <c r="H451" s="439"/>
    </row>
    <row r="452" spans="7:8" s="9" customFormat="1">
      <c r="G452" s="439"/>
      <c r="H452" s="439"/>
    </row>
    <row r="453" spans="7:8" s="9" customFormat="1">
      <c r="G453" s="439"/>
      <c r="H453" s="439"/>
    </row>
    <row r="454" spans="7:8" s="9" customFormat="1">
      <c r="G454" s="439"/>
      <c r="H454" s="439"/>
    </row>
    <row r="455" spans="7:8" s="9" customFormat="1">
      <c r="G455" s="439"/>
      <c r="H455" s="439"/>
    </row>
    <row r="456" spans="7:8" s="9" customFormat="1">
      <c r="G456" s="439"/>
      <c r="H456" s="439"/>
    </row>
    <row r="457" spans="7:8" s="9" customFormat="1">
      <c r="G457" s="439"/>
      <c r="H457" s="439"/>
    </row>
    <row r="458" spans="7:8" s="9" customFormat="1">
      <c r="G458" s="439"/>
      <c r="H458" s="439"/>
    </row>
    <row r="459" spans="7:8" s="9" customFormat="1">
      <c r="G459" s="439"/>
      <c r="H459" s="439"/>
    </row>
    <row r="460" spans="7:8" s="9" customFormat="1">
      <c r="G460" s="439"/>
      <c r="H460" s="439"/>
    </row>
    <row r="461" spans="7:8" s="9" customFormat="1">
      <c r="G461" s="439"/>
      <c r="H461" s="439"/>
    </row>
    <row r="462" spans="7:8" s="9" customFormat="1">
      <c r="G462" s="439"/>
      <c r="H462" s="439"/>
    </row>
    <row r="463" spans="7:8" s="9" customFormat="1">
      <c r="G463" s="439"/>
      <c r="H463" s="439"/>
    </row>
    <row r="464" spans="7:8" s="9" customFormat="1">
      <c r="G464" s="439"/>
      <c r="H464" s="439"/>
    </row>
    <row r="465" spans="7:8" s="9" customFormat="1">
      <c r="G465" s="439"/>
      <c r="H465" s="439"/>
    </row>
    <row r="466" spans="7:8" s="9" customFormat="1">
      <c r="G466" s="439"/>
      <c r="H466" s="439"/>
    </row>
    <row r="467" spans="7:8" s="9" customFormat="1">
      <c r="G467" s="439"/>
      <c r="H467" s="439"/>
    </row>
    <row r="468" spans="7:8" s="9" customFormat="1">
      <c r="G468" s="439"/>
      <c r="H468" s="439"/>
    </row>
    <row r="469" spans="7:8" s="9" customFormat="1">
      <c r="G469" s="439"/>
      <c r="H469" s="439"/>
    </row>
    <row r="470" spans="7:8" s="9" customFormat="1">
      <c r="G470" s="439"/>
      <c r="H470" s="439"/>
    </row>
    <row r="471" spans="7:8" s="9" customFormat="1">
      <c r="G471" s="439"/>
      <c r="H471" s="439"/>
    </row>
    <row r="472" spans="7:8" s="9" customFormat="1">
      <c r="G472" s="439"/>
      <c r="H472" s="439"/>
    </row>
    <row r="473" spans="7:8" s="9" customFormat="1">
      <c r="G473" s="439"/>
      <c r="H473" s="439"/>
    </row>
    <row r="474" spans="7:8" s="9" customFormat="1">
      <c r="G474" s="439"/>
      <c r="H474" s="439"/>
    </row>
    <row r="475" spans="7:8" s="9" customFormat="1">
      <c r="G475" s="439"/>
      <c r="H475" s="439"/>
    </row>
    <row r="476" spans="7:8" s="9" customFormat="1">
      <c r="G476" s="439"/>
      <c r="H476" s="439"/>
    </row>
    <row r="477" spans="7:8" s="9" customFormat="1">
      <c r="G477" s="439"/>
      <c r="H477" s="439"/>
    </row>
    <row r="478" spans="7:8" s="9" customFormat="1">
      <c r="G478" s="439"/>
      <c r="H478" s="439"/>
    </row>
    <row r="479" spans="7:8" s="9" customFormat="1">
      <c r="G479" s="439"/>
      <c r="H479" s="439"/>
    </row>
    <row r="480" spans="7:8" s="9" customFormat="1">
      <c r="G480" s="439"/>
      <c r="H480" s="439"/>
    </row>
    <row r="481" spans="7:8" s="9" customFormat="1">
      <c r="G481" s="439"/>
      <c r="H481" s="439"/>
    </row>
    <row r="482" spans="7:8" s="9" customFormat="1">
      <c r="G482" s="439"/>
      <c r="H482" s="439"/>
    </row>
    <row r="483" spans="7:8" s="9" customFormat="1">
      <c r="G483" s="439"/>
      <c r="H483" s="439"/>
    </row>
    <row r="484" spans="7:8" s="9" customFormat="1">
      <c r="G484" s="439"/>
      <c r="H484" s="439"/>
    </row>
    <row r="485" spans="7:8" s="9" customFormat="1">
      <c r="G485" s="439"/>
      <c r="H485" s="439"/>
    </row>
    <row r="486" spans="7:8" s="9" customFormat="1">
      <c r="G486" s="439"/>
      <c r="H486" s="439"/>
    </row>
    <row r="487" spans="7:8" s="9" customFormat="1">
      <c r="G487" s="439"/>
      <c r="H487" s="439"/>
    </row>
    <row r="488" spans="7:8" s="9" customFormat="1">
      <c r="G488" s="439"/>
      <c r="H488" s="439"/>
    </row>
    <row r="489" spans="7:8" s="9" customFormat="1">
      <c r="G489" s="439"/>
      <c r="H489" s="439"/>
    </row>
    <row r="490" spans="7:8" s="9" customFormat="1">
      <c r="G490" s="439"/>
      <c r="H490" s="439"/>
    </row>
    <row r="491" spans="7:8" s="9" customFormat="1">
      <c r="G491" s="439"/>
      <c r="H491" s="439"/>
    </row>
    <row r="492" spans="7:8" s="9" customFormat="1">
      <c r="G492" s="439"/>
      <c r="H492" s="439"/>
    </row>
    <row r="493" spans="7:8" s="9" customFormat="1">
      <c r="G493" s="439"/>
      <c r="H493" s="439"/>
    </row>
    <row r="494" spans="7:8" s="9" customFormat="1">
      <c r="G494" s="439"/>
      <c r="H494" s="439"/>
    </row>
    <row r="495" spans="7:8" s="9" customFormat="1">
      <c r="G495" s="439"/>
      <c r="H495" s="439"/>
    </row>
    <row r="496" spans="7:8" s="9" customFormat="1">
      <c r="G496" s="439"/>
      <c r="H496" s="439"/>
    </row>
    <row r="497" spans="7:8" s="9" customFormat="1">
      <c r="G497" s="439"/>
      <c r="H497" s="439"/>
    </row>
    <row r="498" spans="7:8" s="9" customFormat="1">
      <c r="G498" s="439"/>
      <c r="H498" s="439"/>
    </row>
    <row r="499" spans="7:8" s="9" customFormat="1">
      <c r="G499" s="439"/>
      <c r="H499" s="439"/>
    </row>
    <row r="500" spans="7:8" s="9" customFormat="1">
      <c r="G500" s="439"/>
      <c r="H500" s="439"/>
    </row>
    <row r="501" spans="7:8" s="9" customFormat="1">
      <c r="G501" s="439"/>
      <c r="H501" s="439"/>
    </row>
    <row r="502" spans="7:8" s="9" customFormat="1">
      <c r="G502" s="439"/>
      <c r="H502" s="439"/>
    </row>
    <row r="503" spans="7:8" s="9" customFormat="1">
      <c r="G503" s="439"/>
      <c r="H503" s="439"/>
    </row>
    <row r="504" spans="7:8" s="9" customFormat="1">
      <c r="G504" s="439"/>
      <c r="H504" s="439"/>
    </row>
    <row r="505" spans="7:8" s="9" customFormat="1">
      <c r="G505" s="439"/>
      <c r="H505" s="439"/>
    </row>
    <row r="506" spans="7:8" s="9" customFormat="1">
      <c r="G506" s="439"/>
      <c r="H506" s="439"/>
    </row>
    <row r="507" spans="7:8" s="9" customFormat="1">
      <c r="G507" s="439"/>
      <c r="H507" s="439"/>
    </row>
    <row r="508" spans="7:8" s="9" customFormat="1">
      <c r="G508" s="439"/>
      <c r="H508" s="439"/>
    </row>
    <row r="509" spans="7:8" s="9" customFormat="1">
      <c r="G509" s="439"/>
      <c r="H509" s="439"/>
    </row>
    <row r="510" spans="7:8" s="9" customFormat="1">
      <c r="G510" s="439"/>
      <c r="H510" s="439"/>
    </row>
    <row r="511" spans="7:8" s="9" customFormat="1">
      <c r="G511" s="439"/>
      <c r="H511" s="439"/>
    </row>
    <row r="512" spans="7:8" s="9" customFormat="1">
      <c r="G512" s="439"/>
      <c r="H512" s="439"/>
    </row>
    <row r="513" spans="7:8" s="9" customFormat="1">
      <c r="G513" s="439"/>
      <c r="H513" s="439"/>
    </row>
    <row r="514" spans="7:8" s="9" customFormat="1">
      <c r="G514" s="439"/>
      <c r="H514" s="439"/>
    </row>
    <row r="515" spans="7:8" s="9" customFormat="1">
      <c r="G515" s="439"/>
      <c r="H515" s="439"/>
    </row>
    <row r="516" spans="7:8" s="9" customFormat="1">
      <c r="G516" s="439"/>
      <c r="H516" s="439"/>
    </row>
    <row r="517" spans="7:8" s="9" customFormat="1">
      <c r="G517" s="439"/>
      <c r="H517" s="439"/>
    </row>
    <row r="518" spans="7:8" s="9" customFormat="1">
      <c r="G518" s="439"/>
      <c r="H518" s="439"/>
    </row>
    <row r="519" spans="7:8" s="9" customFormat="1">
      <c r="G519" s="439"/>
      <c r="H519" s="439"/>
    </row>
    <row r="520" spans="7:8" s="9" customFormat="1">
      <c r="G520" s="439"/>
      <c r="H520" s="439"/>
    </row>
    <row r="521" spans="7:8" s="9" customFormat="1">
      <c r="G521" s="439"/>
      <c r="H521" s="439"/>
    </row>
    <row r="522" spans="7:8" s="9" customFormat="1">
      <c r="G522" s="439"/>
      <c r="H522" s="439"/>
    </row>
    <row r="523" spans="7:8" s="9" customFormat="1">
      <c r="G523" s="439"/>
      <c r="H523" s="439"/>
    </row>
    <row r="524" spans="7:8" s="9" customFormat="1">
      <c r="G524" s="439"/>
      <c r="H524" s="439"/>
    </row>
    <row r="525" spans="7:8" s="9" customFormat="1">
      <c r="G525" s="439"/>
      <c r="H525" s="439"/>
    </row>
    <row r="526" spans="7:8" s="9" customFormat="1">
      <c r="G526" s="439"/>
      <c r="H526" s="439"/>
    </row>
    <row r="527" spans="7:8" s="9" customFormat="1">
      <c r="G527" s="439"/>
      <c r="H527" s="439"/>
    </row>
    <row r="528" spans="7:8" s="9" customFormat="1">
      <c r="G528" s="439"/>
      <c r="H528" s="439"/>
    </row>
    <row r="529" spans="7:8" s="9" customFormat="1">
      <c r="G529" s="439"/>
      <c r="H529" s="439"/>
    </row>
    <row r="530" spans="7:8" s="9" customFormat="1">
      <c r="G530" s="439"/>
      <c r="H530" s="439"/>
    </row>
    <row r="531" spans="7:8" s="9" customFormat="1">
      <c r="G531" s="439"/>
      <c r="H531" s="439"/>
    </row>
    <row r="532" spans="7:8" s="9" customFormat="1">
      <c r="G532" s="439"/>
      <c r="H532" s="439"/>
    </row>
    <row r="533" spans="7:8" s="9" customFormat="1">
      <c r="G533" s="439"/>
      <c r="H533" s="439"/>
    </row>
    <row r="534" spans="7:8" s="9" customFormat="1">
      <c r="G534" s="439"/>
      <c r="H534" s="439"/>
    </row>
    <row r="535" spans="7:8" s="9" customFormat="1">
      <c r="G535" s="439"/>
      <c r="H535" s="439"/>
    </row>
    <row r="536" spans="7:8" s="9" customFormat="1">
      <c r="G536" s="439"/>
      <c r="H536" s="439"/>
    </row>
    <row r="537" spans="7:8" s="9" customFormat="1">
      <c r="G537" s="439"/>
      <c r="H537" s="439"/>
    </row>
    <row r="538" spans="7:8" s="9" customFormat="1">
      <c r="G538" s="439"/>
      <c r="H538" s="439"/>
    </row>
    <row r="539" spans="7:8" s="9" customFormat="1">
      <c r="G539" s="439"/>
      <c r="H539" s="439"/>
    </row>
    <row r="540" spans="7:8" s="9" customFormat="1">
      <c r="G540" s="439"/>
      <c r="H540" s="439"/>
    </row>
    <row r="541" spans="7:8" s="9" customFormat="1">
      <c r="G541" s="439"/>
      <c r="H541" s="439"/>
    </row>
    <row r="542" spans="7:8" s="9" customFormat="1">
      <c r="G542" s="439"/>
      <c r="H542" s="439"/>
    </row>
    <row r="543" spans="7:8" s="9" customFormat="1">
      <c r="G543" s="439"/>
      <c r="H543" s="439"/>
    </row>
    <row r="544" spans="7:8" s="9" customFormat="1">
      <c r="G544" s="439"/>
      <c r="H544" s="439"/>
    </row>
    <row r="545" spans="7:8" s="9" customFormat="1">
      <c r="G545" s="439"/>
      <c r="H545" s="439"/>
    </row>
    <row r="546" spans="7:8" s="9" customFormat="1">
      <c r="G546" s="439"/>
      <c r="H546" s="439"/>
    </row>
    <row r="547" spans="7:8" s="9" customFormat="1">
      <c r="G547" s="439"/>
      <c r="H547" s="439"/>
    </row>
    <row r="548" spans="7:8" s="9" customFormat="1">
      <c r="G548" s="439"/>
      <c r="H548" s="439"/>
    </row>
    <row r="549" spans="7:8" s="9" customFormat="1">
      <c r="G549" s="439"/>
      <c r="H549" s="439"/>
    </row>
    <row r="550" spans="7:8" s="9" customFormat="1">
      <c r="G550" s="439"/>
      <c r="H550" s="439"/>
    </row>
    <row r="551" spans="7:8" s="9" customFormat="1">
      <c r="G551" s="439"/>
      <c r="H551" s="439"/>
    </row>
    <row r="552" spans="7:8" s="9" customFormat="1">
      <c r="G552" s="439"/>
      <c r="H552" s="439"/>
    </row>
    <row r="553" spans="7:8" s="9" customFormat="1">
      <c r="G553" s="439"/>
      <c r="H553" s="439"/>
    </row>
    <row r="554" spans="7:8" s="9" customFormat="1">
      <c r="G554" s="439"/>
      <c r="H554" s="439"/>
    </row>
    <row r="555" spans="7:8" s="9" customFormat="1">
      <c r="G555" s="439"/>
      <c r="H555" s="439"/>
    </row>
    <row r="556" spans="7:8" s="9" customFormat="1">
      <c r="G556" s="439"/>
      <c r="H556" s="439"/>
    </row>
    <row r="557" spans="7:8" s="9" customFormat="1">
      <c r="G557" s="439"/>
      <c r="H557" s="439"/>
    </row>
    <row r="558" spans="7:8" s="9" customFormat="1">
      <c r="G558" s="439"/>
      <c r="H558" s="439"/>
    </row>
    <row r="559" spans="7:8" s="9" customFormat="1">
      <c r="G559" s="439"/>
      <c r="H559" s="439"/>
    </row>
    <row r="560" spans="7:8" s="9" customFormat="1">
      <c r="G560" s="439"/>
      <c r="H560" s="439"/>
    </row>
    <row r="561" spans="7:8" s="9" customFormat="1">
      <c r="G561" s="439"/>
      <c r="H561" s="439"/>
    </row>
    <row r="562" spans="7:8" s="9" customFormat="1">
      <c r="G562" s="439"/>
      <c r="H562" s="439"/>
    </row>
    <row r="563" spans="7:8" s="9" customFormat="1">
      <c r="G563" s="439"/>
      <c r="H563" s="439"/>
    </row>
    <row r="564" spans="7:8" s="9" customFormat="1">
      <c r="G564" s="439"/>
      <c r="H564" s="439"/>
    </row>
    <row r="565" spans="7:8" s="9" customFormat="1">
      <c r="G565" s="439"/>
      <c r="H565" s="439"/>
    </row>
    <row r="566" spans="7:8" s="9" customFormat="1">
      <c r="G566" s="439"/>
      <c r="H566" s="439"/>
    </row>
    <row r="567" spans="7:8" s="9" customFormat="1">
      <c r="G567" s="439"/>
      <c r="H567" s="439"/>
    </row>
    <row r="568" spans="7:8" s="9" customFormat="1">
      <c r="G568" s="439"/>
      <c r="H568" s="439"/>
    </row>
    <row r="569" spans="7:8" s="9" customFormat="1">
      <c r="G569" s="439"/>
      <c r="H569" s="439"/>
    </row>
    <row r="570" spans="7:8" s="9" customFormat="1">
      <c r="G570" s="439"/>
      <c r="H570" s="439"/>
    </row>
    <row r="571" spans="7:8" s="9" customFormat="1">
      <c r="G571" s="439"/>
      <c r="H571" s="439"/>
    </row>
    <row r="572" spans="7:8" s="9" customFormat="1">
      <c r="G572" s="439"/>
      <c r="H572" s="439"/>
    </row>
    <row r="573" spans="7:8" s="9" customFormat="1">
      <c r="G573" s="439"/>
      <c r="H573" s="439"/>
    </row>
    <row r="574" spans="7:8" s="9" customFormat="1">
      <c r="G574" s="439"/>
      <c r="H574" s="439"/>
    </row>
    <row r="575" spans="7:8" s="9" customFormat="1">
      <c r="G575" s="439"/>
      <c r="H575" s="439"/>
    </row>
    <row r="576" spans="7:8" s="9" customFormat="1">
      <c r="G576" s="439"/>
      <c r="H576" s="439"/>
    </row>
    <row r="577" spans="7:8" s="9" customFormat="1">
      <c r="G577" s="439"/>
      <c r="H577" s="439"/>
    </row>
    <row r="578" spans="7:8" s="9" customFormat="1">
      <c r="G578" s="439"/>
      <c r="H578" s="439"/>
    </row>
    <row r="579" spans="7:8" s="9" customFormat="1">
      <c r="G579" s="439"/>
      <c r="H579" s="439"/>
    </row>
    <row r="580" spans="7:8" s="9" customFormat="1">
      <c r="G580" s="439"/>
      <c r="H580" s="439"/>
    </row>
    <row r="581" spans="7:8" s="9" customFormat="1">
      <c r="G581" s="439"/>
      <c r="H581" s="439"/>
    </row>
    <row r="582" spans="7:8" s="9" customFormat="1">
      <c r="G582" s="439"/>
      <c r="H582" s="439"/>
    </row>
    <row r="583" spans="7:8" s="9" customFormat="1">
      <c r="G583" s="439"/>
      <c r="H583" s="439"/>
    </row>
    <row r="584" spans="7:8" s="9" customFormat="1">
      <c r="G584" s="439"/>
      <c r="H584" s="439"/>
    </row>
    <row r="585" spans="7:8" s="9" customFormat="1">
      <c r="G585" s="439"/>
      <c r="H585" s="439"/>
    </row>
    <row r="586" spans="7:8" s="9" customFormat="1">
      <c r="G586" s="439"/>
      <c r="H586" s="439"/>
    </row>
    <row r="587" spans="7:8" s="9" customFormat="1">
      <c r="G587" s="439"/>
      <c r="H587" s="439"/>
    </row>
    <row r="588" spans="7:8" s="9" customFormat="1">
      <c r="G588" s="439"/>
      <c r="H588" s="439"/>
    </row>
    <row r="589" spans="7:8" s="9" customFormat="1">
      <c r="G589" s="439"/>
      <c r="H589" s="439"/>
    </row>
    <row r="590" spans="7:8" s="9" customFormat="1">
      <c r="G590" s="439"/>
      <c r="H590" s="439"/>
    </row>
    <row r="591" spans="7:8" s="9" customFormat="1">
      <c r="G591" s="439"/>
      <c r="H591" s="439"/>
    </row>
    <row r="592" spans="7:8" s="9" customFormat="1">
      <c r="G592" s="439"/>
      <c r="H592" s="439"/>
    </row>
    <row r="593" spans="7:8" s="9" customFormat="1">
      <c r="G593" s="439"/>
      <c r="H593" s="439"/>
    </row>
    <row r="594" spans="7:8" s="9" customFormat="1">
      <c r="G594" s="439"/>
      <c r="H594" s="439"/>
    </row>
    <row r="595" spans="7:8" s="9" customFormat="1">
      <c r="G595" s="439"/>
      <c r="H595" s="439"/>
    </row>
    <row r="596" spans="7:8" s="9" customFormat="1">
      <c r="G596" s="439"/>
      <c r="H596" s="439"/>
    </row>
    <row r="597" spans="7:8" s="9" customFormat="1">
      <c r="G597" s="439"/>
      <c r="H597" s="439"/>
    </row>
    <row r="598" spans="7:8" s="9" customFormat="1">
      <c r="G598" s="439"/>
      <c r="H598" s="439"/>
    </row>
    <row r="599" spans="7:8" s="9" customFormat="1">
      <c r="G599" s="439"/>
      <c r="H599" s="439"/>
    </row>
    <row r="600" spans="7:8" s="9" customFormat="1">
      <c r="G600" s="439"/>
      <c r="H600" s="439"/>
    </row>
    <row r="601" spans="7:8" s="9" customFormat="1">
      <c r="G601" s="439"/>
      <c r="H601" s="439"/>
    </row>
    <row r="602" spans="7:8" s="9" customFormat="1">
      <c r="G602" s="439"/>
      <c r="H602" s="439"/>
    </row>
    <row r="603" spans="7:8" s="9" customFormat="1">
      <c r="G603" s="439"/>
      <c r="H603" s="439"/>
    </row>
    <row r="604" spans="7:8" s="9" customFormat="1">
      <c r="G604" s="439"/>
      <c r="H604" s="439"/>
    </row>
    <row r="605" spans="7:8" s="9" customFormat="1">
      <c r="G605" s="439"/>
      <c r="H605" s="439"/>
    </row>
    <row r="606" spans="7:8" s="9" customFormat="1">
      <c r="G606" s="439"/>
      <c r="H606" s="439"/>
    </row>
    <row r="607" spans="7:8" s="9" customFormat="1">
      <c r="G607" s="439"/>
      <c r="H607" s="439"/>
    </row>
    <row r="608" spans="7:8" s="9" customFormat="1">
      <c r="G608" s="439"/>
      <c r="H608" s="439"/>
    </row>
    <row r="609" spans="7:8" s="9" customFormat="1">
      <c r="G609" s="439"/>
      <c r="H609" s="439"/>
    </row>
    <row r="610" spans="7:8" s="9" customFormat="1">
      <c r="G610" s="439"/>
      <c r="H610" s="439"/>
    </row>
    <row r="611" spans="7:8" s="9" customFormat="1">
      <c r="G611" s="439"/>
      <c r="H611" s="439"/>
    </row>
    <row r="612" spans="7:8" s="9" customFormat="1">
      <c r="G612" s="439"/>
      <c r="H612" s="439"/>
    </row>
    <row r="613" spans="7:8" s="9" customFormat="1">
      <c r="G613" s="439"/>
      <c r="H613" s="439"/>
    </row>
    <row r="614" spans="7:8" s="9" customFormat="1">
      <c r="G614" s="439"/>
      <c r="H614" s="439"/>
    </row>
    <row r="615" spans="7:8" s="9" customFormat="1">
      <c r="G615" s="439"/>
      <c r="H615" s="439"/>
    </row>
    <row r="616" spans="7:8" s="9" customFormat="1">
      <c r="G616" s="439"/>
      <c r="H616" s="439"/>
    </row>
    <row r="617" spans="7:8" s="9" customFormat="1">
      <c r="G617" s="439"/>
      <c r="H617" s="439"/>
    </row>
    <row r="618" spans="7:8" s="9" customFormat="1">
      <c r="G618" s="439"/>
      <c r="H618" s="439"/>
    </row>
    <row r="619" spans="7:8" s="9" customFormat="1">
      <c r="G619" s="439"/>
      <c r="H619" s="439"/>
    </row>
    <row r="620" spans="7:8" s="9" customFormat="1">
      <c r="G620" s="439"/>
      <c r="H620" s="439"/>
    </row>
    <row r="621" spans="7:8" s="9" customFormat="1">
      <c r="G621" s="439"/>
      <c r="H621" s="439"/>
    </row>
    <row r="622" spans="7:8" s="9" customFormat="1">
      <c r="G622" s="439"/>
      <c r="H622" s="439"/>
    </row>
    <row r="623" spans="7:8" s="9" customFormat="1">
      <c r="G623" s="439"/>
      <c r="H623" s="439"/>
    </row>
    <row r="624" spans="7:8" s="9" customFormat="1">
      <c r="G624" s="439"/>
      <c r="H624" s="439"/>
    </row>
    <row r="625" spans="7:8" s="9" customFormat="1">
      <c r="G625" s="439"/>
      <c r="H625" s="439"/>
    </row>
    <row r="626" spans="7:8" s="9" customFormat="1">
      <c r="G626" s="439"/>
      <c r="H626" s="439"/>
    </row>
    <row r="627" spans="7:8" s="9" customFormat="1">
      <c r="G627" s="439"/>
      <c r="H627" s="439"/>
    </row>
    <row r="628" spans="7:8" s="9" customFormat="1">
      <c r="G628" s="439"/>
      <c r="H628" s="439"/>
    </row>
    <row r="629" spans="7:8" s="9" customFormat="1">
      <c r="G629" s="439"/>
      <c r="H629" s="439"/>
    </row>
    <row r="630" spans="7:8" s="9" customFormat="1">
      <c r="G630" s="439"/>
      <c r="H630" s="439"/>
    </row>
    <row r="631" spans="7:8" s="9" customFormat="1">
      <c r="G631" s="439"/>
      <c r="H631" s="439"/>
    </row>
    <row r="632" spans="7:8" s="9" customFormat="1">
      <c r="G632" s="439"/>
      <c r="H632" s="439"/>
    </row>
    <row r="633" spans="7:8" s="9" customFormat="1">
      <c r="G633" s="439"/>
      <c r="H633" s="439"/>
    </row>
    <row r="634" spans="7:8" s="9" customFormat="1">
      <c r="G634" s="439"/>
      <c r="H634" s="439"/>
    </row>
    <row r="635" spans="7:8" s="9" customFormat="1">
      <c r="G635" s="439"/>
      <c r="H635" s="439"/>
    </row>
    <row r="636" spans="7:8" s="9" customFormat="1">
      <c r="G636" s="439"/>
      <c r="H636" s="439"/>
    </row>
    <row r="637" spans="7:8" s="9" customFormat="1">
      <c r="G637" s="439"/>
      <c r="H637" s="439"/>
    </row>
    <row r="638" spans="7:8" s="9" customFormat="1">
      <c r="G638" s="439"/>
      <c r="H638" s="439"/>
    </row>
    <row r="639" spans="7:8" s="9" customFormat="1">
      <c r="G639" s="439"/>
      <c r="H639" s="439"/>
    </row>
    <row r="640" spans="7:8" s="9" customFormat="1">
      <c r="G640" s="439"/>
      <c r="H640" s="439"/>
    </row>
    <row r="641" spans="7:8" s="9" customFormat="1">
      <c r="G641" s="439"/>
      <c r="H641" s="439"/>
    </row>
    <row r="642" spans="7:8" s="9" customFormat="1">
      <c r="G642" s="439"/>
      <c r="H642" s="439"/>
    </row>
    <row r="643" spans="7:8" s="9" customFormat="1">
      <c r="G643" s="439"/>
      <c r="H643" s="439"/>
    </row>
    <row r="644" spans="7:8" s="9" customFormat="1">
      <c r="G644" s="439"/>
      <c r="H644" s="439"/>
    </row>
    <row r="645" spans="7:8" s="9" customFormat="1">
      <c r="G645" s="439"/>
      <c r="H645" s="439"/>
    </row>
    <row r="646" spans="7:8" s="9" customFormat="1">
      <c r="G646" s="439"/>
      <c r="H646" s="439"/>
    </row>
    <row r="647" spans="7:8" s="9" customFormat="1">
      <c r="G647" s="439"/>
      <c r="H647" s="439"/>
    </row>
    <row r="648" spans="7:8" s="9" customFormat="1">
      <c r="G648" s="439"/>
      <c r="H648" s="439"/>
    </row>
    <row r="649" spans="7:8" s="9" customFormat="1">
      <c r="G649" s="439"/>
      <c r="H649" s="439"/>
    </row>
    <row r="650" spans="7:8" s="9" customFormat="1">
      <c r="G650" s="439"/>
      <c r="H650" s="439"/>
    </row>
    <row r="651" spans="7:8" s="9" customFormat="1">
      <c r="G651" s="439"/>
      <c r="H651" s="439"/>
    </row>
    <row r="652" spans="7:8" s="9" customFormat="1">
      <c r="G652" s="439"/>
      <c r="H652" s="439"/>
    </row>
    <row r="653" spans="7:8" s="9" customFormat="1">
      <c r="G653" s="439"/>
      <c r="H653" s="439"/>
    </row>
    <row r="654" spans="7:8" s="9" customFormat="1">
      <c r="G654" s="439"/>
      <c r="H654" s="439"/>
    </row>
    <row r="655" spans="7:8" s="9" customFormat="1">
      <c r="G655" s="439"/>
      <c r="H655" s="439"/>
    </row>
    <row r="656" spans="7:8" s="9" customFormat="1">
      <c r="G656" s="439"/>
      <c r="H656" s="439"/>
    </row>
    <row r="657" spans="7:8" s="9" customFormat="1">
      <c r="G657" s="439"/>
      <c r="H657" s="439"/>
    </row>
    <row r="658" spans="7:8" s="9" customFormat="1">
      <c r="G658" s="439"/>
      <c r="H658" s="439"/>
    </row>
    <row r="659" spans="7:8" s="9" customFormat="1">
      <c r="G659" s="439"/>
      <c r="H659" s="439"/>
    </row>
    <row r="660" spans="7:8" s="9" customFormat="1">
      <c r="G660" s="439"/>
      <c r="H660" s="439"/>
    </row>
    <row r="661" spans="7:8" s="9" customFormat="1">
      <c r="G661" s="439"/>
      <c r="H661" s="439"/>
    </row>
    <row r="662" spans="7:8" s="9" customFormat="1">
      <c r="G662" s="439"/>
      <c r="H662" s="439"/>
    </row>
    <row r="663" spans="7:8" s="9" customFormat="1">
      <c r="G663" s="439"/>
      <c r="H663" s="439"/>
    </row>
    <row r="664" spans="7:8" s="9" customFormat="1">
      <c r="G664" s="439"/>
      <c r="H664" s="439"/>
    </row>
    <row r="665" spans="7:8" s="9" customFormat="1">
      <c r="G665" s="439"/>
      <c r="H665" s="439"/>
    </row>
    <row r="666" spans="7:8" s="9" customFormat="1">
      <c r="G666" s="439"/>
      <c r="H666" s="439"/>
    </row>
    <row r="667" spans="7:8" s="9" customFormat="1">
      <c r="G667" s="439"/>
      <c r="H667" s="439"/>
    </row>
    <row r="668" spans="7:8" s="9" customFormat="1">
      <c r="G668" s="439"/>
      <c r="H668" s="439"/>
    </row>
    <row r="669" spans="7:8" s="9" customFormat="1">
      <c r="G669" s="439"/>
      <c r="H669" s="439"/>
    </row>
    <row r="670" spans="7:8" s="9" customFormat="1">
      <c r="G670" s="439"/>
      <c r="H670" s="439"/>
    </row>
    <row r="671" spans="7:8" s="9" customFormat="1">
      <c r="G671" s="439"/>
      <c r="H671" s="439"/>
    </row>
    <row r="672" spans="7:8" s="9" customFormat="1">
      <c r="G672" s="439"/>
      <c r="H672" s="439"/>
    </row>
    <row r="673" spans="7:8" s="9" customFormat="1">
      <c r="G673" s="439"/>
      <c r="H673" s="439"/>
    </row>
    <row r="674" spans="7:8" s="9" customFormat="1">
      <c r="G674" s="439"/>
      <c r="H674" s="439"/>
    </row>
    <row r="675" spans="7:8" s="9" customFormat="1">
      <c r="G675" s="439"/>
      <c r="H675" s="439"/>
    </row>
    <row r="676" spans="7:8" s="9" customFormat="1">
      <c r="G676" s="439"/>
      <c r="H676" s="439"/>
    </row>
    <row r="677" spans="7:8" s="9" customFormat="1">
      <c r="G677" s="439"/>
      <c r="H677" s="439"/>
    </row>
    <row r="678" spans="7:8" s="9" customFormat="1">
      <c r="G678" s="439"/>
      <c r="H678" s="439"/>
    </row>
    <row r="679" spans="7:8" s="9" customFormat="1">
      <c r="G679" s="439"/>
      <c r="H679" s="439"/>
    </row>
    <row r="680" spans="7:8" s="9" customFormat="1">
      <c r="G680" s="439"/>
      <c r="H680" s="439"/>
    </row>
    <row r="681" spans="7:8" s="9" customFormat="1">
      <c r="G681" s="439"/>
      <c r="H681" s="439"/>
    </row>
    <row r="682" spans="7:8" s="9" customFormat="1">
      <c r="G682" s="439"/>
      <c r="H682" s="439"/>
    </row>
    <row r="683" spans="7:8" s="9" customFormat="1">
      <c r="G683" s="439"/>
      <c r="H683" s="439"/>
    </row>
    <row r="684" spans="7:8" s="9" customFormat="1">
      <c r="G684" s="439"/>
      <c r="H684" s="439"/>
    </row>
    <row r="685" spans="7:8" s="9" customFormat="1">
      <c r="G685" s="439"/>
      <c r="H685" s="439"/>
    </row>
    <row r="686" spans="7:8" s="9" customFormat="1">
      <c r="G686" s="439"/>
      <c r="H686" s="439"/>
    </row>
    <row r="687" spans="7:8" s="9" customFormat="1">
      <c r="G687" s="439"/>
      <c r="H687" s="439"/>
    </row>
    <row r="688" spans="7:8" s="9" customFormat="1">
      <c r="G688" s="439"/>
      <c r="H688" s="439"/>
    </row>
    <row r="689" spans="7:8" s="9" customFormat="1">
      <c r="G689" s="439"/>
      <c r="H689" s="439"/>
    </row>
    <row r="690" spans="7:8" s="9" customFormat="1">
      <c r="G690" s="439"/>
      <c r="H690" s="439"/>
    </row>
    <row r="691" spans="7:8" s="9" customFormat="1">
      <c r="G691" s="439"/>
      <c r="H691" s="439"/>
    </row>
    <row r="692" spans="7:8" s="9" customFormat="1">
      <c r="G692" s="439"/>
      <c r="H692" s="439"/>
    </row>
    <row r="693" spans="7:8" s="9" customFormat="1">
      <c r="G693" s="439"/>
      <c r="H693" s="439"/>
    </row>
    <row r="694" spans="7:8" s="9" customFormat="1">
      <c r="G694" s="439"/>
      <c r="H694" s="439"/>
    </row>
    <row r="695" spans="7:8" s="9" customFormat="1">
      <c r="G695" s="439"/>
      <c r="H695" s="439"/>
    </row>
    <row r="696" spans="7:8" s="9" customFormat="1">
      <c r="G696" s="439"/>
      <c r="H696" s="439"/>
    </row>
    <row r="697" spans="7:8" s="9" customFormat="1">
      <c r="G697" s="439"/>
      <c r="H697" s="439"/>
    </row>
    <row r="698" spans="7:8" s="9" customFormat="1">
      <c r="G698" s="439"/>
      <c r="H698" s="439"/>
    </row>
    <row r="699" spans="7:8" s="9" customFormat="1">
      <c r="G699" s="439"/>
      <c r="H699" s="439"/>
    </row>
    <row r="700" spans="7:8" s="9" customFormat="1">
      <c r="G700" s="439"/>
      <c r="H700" s="439"/>
    </row>
    <row r="701" spans="7:8" s="9" customFormat="1">
      <c r="G701" s="439"/>
      <c r="H701" s="439"/>
    </row>
    <row r="702" spans="7:8" s="9" customFormat="1">
      <c r="G702" s="439"/>
      <c r="H702" s="439"/>
    </row>
    <row r="703" spans="7:8" s="9" customFormat="1">
      <c r="G703" s="439"/>
      <c r="H703" s="439"/>
    </row>
    <row r="704" spans="7:8" s="9" customFormat="1">
      <c r="G704" s="439"/>
      <c r="H704" s="439"/>
    </row>
    <row r="705" spans="7:8" s="9" customFormat="1">
      <c r="G705" s="439"/>
      <c r="H705" s="439"/>
    </row>
    <row r="706" spans="7:8" s="9" customFormat="1">
      <c r="G706" s="439"/>
      <c r="H706" s="439"/>
    </row>
    <row r="707" spans="7:8" s="9" customFormat="1">
      <c r="G707" s="439"/>
      <c r="H707" s="439"/>
    </row>
    <row r="708" spans="7:8" s="9" customFormat="1">
      <c r="G708" s="439"/>
      <c r="H708" s="439"/>
    </row>
    <row r="709" spans="7:8" s="9" customFormat="1">
      <c r="G709" s="439"/>
      <c r="H709" s="439"/>
    </row>
    <row r="710" spans="7:8" s="9" customFormat="1">
      <c r="G710" s="439"/>
      <c r="H710" s="439"/>
    </row>
    <row r="711" spans="7:8" s="9" customFormat="1">
      <c r="G711" s="439"/>
      <c r="H711" s="439"/>
    </row>
    <row r="712" spans="7:8" s="9" customFormat="1">
      <c r="G712" s="439"/>
      <c r="H712" s="439"/>
    </row>
    <row r="713" spans="7:8" s="9" customFormat="1">
      <c r="G713" s="439"/>
      <c r="H713" s="439"/>
    </row>
    <row r="714" spans="7:8" s="9" customFormat="1">
      <c r="G714" s="439"/>
      <c r="H714" s="439"/>
    </row>
    <row r="715" spans="7:8" s="9" customFormat="1">
      <c r="G715" s="439"/>
      <c r="H715" s="439"/>
    </row>
    <row r="716" spans="7:8" s="9" customFormat="1">
      <c r="G716" s="439"/>
      <c r="H716" s="439"/>
    </row>
    <row r="717" spans="7:8" s="9" customFormat="1">
      <c r="G717" s="439"/>
      <c r="H717" s="439"/>
    </row>
    <row r="718" spans="7:8" s="9" customFormat="1">
      <c r="G718" s="439"/>
      <c r="H718" s="439"/>
    </row>
    <row r="719" spans="7:8" s="9" customFormat="1">
      <c r="G719" s="439"/>
      <c r="H719" s="439"/>
    </row>
    <row r="720" spans="7:8" s="9" customFormat="1">
      <c r="G720" s="439"/>
      <c r="H720" s="439"/>
    </row>
    <row r="721" spans="7:8" s="9" customFormat="1">
      <c r="G721" s="439"/>
      <c r="H721" s="439"/>
    </row>
    <row r="722" spans="7:8" s="9" customFormat="1">
      <c r="G722" s="439"/>
      <c r="H722" s="439"/>
    </row>
    <row r="723" spans="7:8" s="9" customFormat="1">
      <c r="G723" s="439"/>
      <c r="H723" s="439"/>
    </row>
    <row r="724" spans="7:8" s="9" customFormat="1">
      <c r="G724" s="439"/>
      <c r="H724" s="439"/>
    </row>
    <row r="725" spans="7:8" s="9" customFormat="1">
      <c r="G725" s="439"/>
      <c r="H725" s="439"/>
    </row>
    <row r="726" spans="7:8" s="9" customFormat="1">
      <c r="G726" s="439"/>
      <c r="H726" s="439"/>
    </row>
    <row r="727" spans="7:8" s="9" customFormat="1">
      <c r="G727" s="439"/>
      <c r="H727" s="439"/>
    </row>
    <row r="728" spans="7:8" s="9" customFormat="1">
      <c r="G728" s="439"/>
      <c r="H728" s="439"/>
    </row>
    <row r="729" spans="7:8" s="9" customFormat="1">
      <c r="G729" s="439"/>
      <c r="H729" s="439"/>
    </row>
    <row r="730" spans="7:8" s="9" customFormat="1">
      <c r="G730" s="439"/>
      <c r="H730" s="439"/>
    </row>
    <row r="731" spans="7:8" s="9" customFormat="1">
      <c r="G731" s="439"/>
      <c r="H731" s="439"/>
    </row>
    <row r="732" spans="7:8" s="9" customFormat="1">
      <c r="G732" s="439"/>
      <c r="H732" s="439"/>
    </row>
    <row r="733" spans="7:8" s="9" customFormat="1">
      <c r="G733" s="439"/>
      <c r="H733" s="439"/>
    </row>
    <row r="734" spans="7:8" s="9" customFormat="1">
      <c r="G734" s="439"/>
      <c r="H734" s="439"/>
    </row>
    <row r="735" spans="7:8" s="9" customFormat="1">
      <c r="G735" s="439"/>
      <c r="H735" s="439"/>
    </row>
    <row r="736" spans="7:8" s="9" customFormat="1">
      <c r="G736" s="439"/>
      <c r="H736" s="439"/>
    </row>
    <row r="737" spans="7:8" s="9" customFormat="1">
      <c r="G737" s="439"/>
      <c r="H737" s="439"/>
    </row>
    <row r="738" spans="7:8" s="9" customFormat="1">
      <c r="G738" s="439"/>
      <c r="H738" s="439"/>
    </row>
    <row r="739" spans="7:8" s="9" customFormat="1">
      <c r="G739" s="439"/>
      <c r="H739" s="439"/>
    </row>
    <row r="740" spans="7:8" s="9" customFormat="1">
      <c r="G740" s="439"/>
      <c r="H740" s="439"/>
    </row>
    <row r="741" spans="7:8" s="9" customFormat="1">
      <c r="G741" s="439"/>
      <c r="H741" s="439"/>
    </row>
    <row r="742" spans="7:8" s="9" customFormat="1">
      <c r="G742" s="439"/>
      <c r="H742" s="439"/>
    </row>
    <row r="743" spans="7:8" s="9" customFormat="1">
      <c r="G743" s="439"/>
      <c r="H743" s="439"/>
    </row>
    <row r="744" spans="7:8" s="9" customFormat="1">
      <c r="G744" s="439"/>
      <c r="H744" s="439"/>
    </row>
    <row r="745" spans="7:8" s="9" customFormat="1">
      <c r="G745" s="439"/>
      <c r="H745" s="439"/>
    </row>
    <row r="746" spans="7:8" s="9" customFormat="1">
      <c r="G746" s="439"/>
      <c r="H746" s="439"/>
    </row>
    <row r="747" spans="7:8" s="9" customFormat="1">
      <c r="G747" s="439"/>
      <c r="H747" s="439"/>
    </row>
    <row r="748" spans="7:8" s="9" customFormat="1">
      <c r="G748" s="439"/>
      <c r="H748" s="439"/>
    </row>
    <row r="749" spans="7:8" s="9" customFormat="1">
      <c r="G749" s="439"/>
      <c r="H749" s="439"/>
    </row>
    <row r="750" spans="7:8" s="9" customFormat="1">
      <c r="G750" s="439"/>
      <c r="H750" s="439"/>
    </row>
    <row r="751" spans="7:8" s="9" customFormat="1">
      <c r="G751" s="439"/>
      <c r="H751" s="439"/>
    </row>
    <row r="752" spans="7:8" s="9" customFormat="1">
      <c r="G752" s="439"/>
      <c r="H752" s="439"/>
    </row>
    <row r="753" spans="7:8" s="9" customFormat="1">
      <c r="G753" s="439"/>
      <c r="H753" s="439"/>
    </row>
    <row r="754" spans="7:8" s="9" customFormat="1">
      <c r="G754" s="439"/>
      <c r="H754" s="439"/>
    </row>
    <row r="755" spans="7:8" s="9" customFormat="1">
      <c r="G755" s="439"/>
      <c r="H755" s="439"/>
    </row>
    <row r="756" spans="7:8" s="9" customFormat="1">
      <c r="G756" s="439"/>
      <c r="H756" s="439"/>
    </row>
    <row r="757" spans="7:8" s="9" customFormat="1">
      <c r="G757" s="439"/>
      <c r="H757" s="439"/>
    </row>
    <row r="758" spans="7:8" s="9" customFormat="1">
      <c r="G758" s="439"/>
      <c r="H758" s="439"/>
    </row>
    <row r="759" spans="7:8" s="9" customFormat="1">
      <c r="G759" s="439"/>
      <c r="H759" s="439"/>
    </row>
    <row r="760" spans="7:8" s="9" customFormat="1">
      <c r="G760" s="439"/>
      <c r="H760" s="439"/>
    </row>
    <row r="761" spans="7:8" s="9" customFormat="1">
      <c r="G761" s="439"/>
      <c r="H761" s="439"/>
    </row>
    <row r="762" spans="7:8" s="9" customFormat="1">
      <c r="G762" s="439"/>
      <c r="H762" s="439"/>
    </row>
    <row r="763" spans="7:8" s="9" customFormat="1">
      <c r="G763" s="439"/>
      <c r="H763" s="439"/>
    </row>
    <row r="764" spans="7:8" s="9" customFormat="1">
      <c r="G764" s="439"/>
      <c r="H764" s="439"/>
    </row>
    <row r="765" spans="7:8" s="9" customFormat="1">
      <c r="G765" s="439"/>
      <c r="H765" s="439"/>
    </row>
    <row r="766" spans="7:8" s="9" customFormat="1">
      <c r="G766" s="439"/>
      <c r="H766" s="439"/>
    </row>
    <row r="767" spans="7:8" s="9" customFormat="1">
      <c r="G767" s="439"/>
      <c r="H767" s="439"/>
    </row>
    <row r="768" spans="7:8" s="9" customFormat="1">
      <c r="G768" s="439"/>
      <c r="H768" s="439"/>
    </row>
    <row r="769" spans="7:8" s="9" customFormat="1">
      <c r="G769" s="439"/>
      <c r="H769" s="439"/>
    </row>
    <row r="770" spans="7:8" s="9" customFormat="1">
      <c r="G770" s="439"/>
      <c r="H770" s="439"/>
    </row>
    <row r="771" spans="7:8" s="9" customFormat="1">
      <c r="G771" s="439"/>
      <c r="H771" s="439"/>
    </row>
    <row r="772" spans="7:8" s="9" customFormat="1">
      <c r="G772" s="439"/>
      <c r="H772" s="439"/>
    </row>
    <row r="773" spans="7:8" s="9" customFormat="1">
      <c r="G773" s="439"/>
      <c r="H773" s="439"/>
    </row>
    <row r="774" spans="7:8" s="9" customFormat="1">
      <c r="G774" s="439"/>
      <c r="H774" s="439"/>
    </row>
    <row r="775" spans="7:8" s="9" customFormat="1">
      <c r="G775" s="439"/>
      <c r="H775" s="439"/>
    </row>
    <row r="776" spans="7:8" s="9" customFormat="1">
      <c r="G776" s="439"/>
      <c r="H776" s="439"/>
    </row>
    <row r="777" spans="7:8" s="9" customFormat="1">
      <c r="G777" s="439"/>
      <c r="H777" s="439"/>
    </row>
    <row r="778" spans="7:8" s="9" customFormat="1">
      <c r="G778" s="439"/>
      <c r="H778" s="439"/>
    </row>
    <row r="779" spans="7:8" s="9" customFormat="1">
      <c r="G779" s="439"/>
      <c r="H779" s="439"/>
    </row>
    <row r="780" spans="7:8" s="9" customFormat="1">
      <c r="G780" s="439"/>
      <c r="H780" s="439"/>
    </row>
    <row r="781" spans="7:8" s="9" customFormat="1">
      <c r="G781" s="439"/>
      <c r="H781" s="439"/>
    </row>
    <row r="782" spans="7:8" s="9" customFormat="1">
      <c r="G782" s="439"/>
      <c r="H782" s="439"/>
    </row>
    <row r="783" spans="7:8" s="9" customFormat="1">
      <c r="G783" s="439"/>
      <c r="H783" s="439"/>
    </row>
    <row r="784" spans="7:8" s="9" customFormat="1">
      <c r="G784" s="439"/>
      <c r="H784" s="439"/>
    </row>
    <row r="785" spans="7:8" s="9" customFormat="1">
      <c r="G785" s="439"/>
      <c r="H785" s="439"/>
    </row>
    <row r="786" spans="7:8" s="9" customFormat="1">
      <c r="G786" s="439"/>
      <c r="H786" s="439"/>
    </row>
    <row r="787" spans="7:8" s="9" customFormat="1">
      <c r="G787" s="439"/>
      <c r="H787" s="439"/>
    </row>
    <row r="788" spans="7:8" s="9" customFormat="1">
      <c r="G788" s="439"/>
      <c r="H788" s="439"/>
    </row>
    <row r="789" spans="7:8" s="9" customFormat="1">
      <c r="G789" s="439"/>
      <c r="H789" s="439"/>
    </row>
    <row r="790" spans="7:8" s="9" customFormat="1">
      <c r="G790" s="439"/>
      <c r="H790" s="439"/>
    </row>
    <row r="791" spans="7:8" s="9" customFormat="1">
      <c r="G791" s="439"/>
      <c r="H791" s="439"/>
    </row>
    <row r="792" spans="7:8" s="9" customFormat="1">
      <c r="G792" s="439"/>
      <c r="H792" s="439"/>
    </row>
    <row r="793" spans="7:8" s="9" customFormat="1">
      <c r="G793" s="439"/>
      <c r="H793" s="439"/>
    </row>
    <row r="794" spans="7:8" s="9" customFormat="1">
      <c r="G794" s="439"/>
      <c r="H794" s="439"/>
    </row>
    <row r="795" spans="7:8" s="9" customFormat="1">
      <c r="G795" s="439"/>
      <c r="H795" s="439"/>
    </row>
    <row r="796" spans="7:8" s="9" customFormat="1">
      <c r="G796" s="439"/>
      <c r="H796" s="439"/>
    </row>
    <row r="797" spans="7:8" s="9" customFormat="1">
      <c r="G797" s="439"/>
      <c r="H797" s="439"/>
    </row>
    <row r="798" spans="7:8" s="9" customFormat="1">
      <c r="G798" s="439"/>
      <c r="H798" s="439"/>
    </row>
    <row r="799" spans="7:8" s="9" customFormat="1">
      <c r="G799" s="439"/>
      <c r="H799" s="439"/>
    </row>
    <row r="800" spans="7:8" s="9" customFormat="1">
      <c r="G800" s="439"/>
      <c r="H800" s="439"/>
    </row>
    <row r="801" spans="7:8" s="9" customFormat="1">
      <c r="G801" s="439"/>
      <c r="H801" s="439"/>
    </row>
    <row r="802" spans="7:8" s="9" customFormat="1">
      <c r="G802" s="439"/>
      <c r="H802" s="439"/>
    </row>
    <row r="803" spans="7:8" s="9" customFormat="1">
      <c r="G803" s="439"/>
      <c r="H803" s="439"/>
    </row>
    <row r="804" spans="7:8" s="9" customFormat="1">
      <c r="G804" s="439"/>
      <c r="H804" s="439"/>
    </row>
    <row r="805" spans="7:8" s="9" customFormat="1">
      <c r="G805" s="439"/>
      <c r="H805" s="439"/>
    </row>
    <row r="806" spans="7:8" s="9" customFormat="1">
      <c r="G806" s="439"/>
      <c r="H806" s="439"/>
    </row>
    <row r="807" spans="7:8" s="9" customFormat="1">
      <c r="G807" s="439"/>
      <c r="H807" s="439"/>
    </row>
    <row r="808" spans="7:8" s="9" customFormat="1">
      <c r="G808" s="439"/>
      <c r="H808" s="439"/>
    </row>
    <row r="809" spans="7:8" s="9" customFormat="1">
      <c r="G809" s="439"/>
      <c r="H809" s="439"/>
    </row>
    <row r="810" spans="7:8" s="9" customFormat="1">
      <c r="G810" s="439"/>
      <c r="H810" s="439"/>
    </row>
    <row r="811" spans="7:8" s="9" customFormat="1">
      <c r="G811" s="439"/>
      <c r="H811" s="439"/>
    </row>
    <row r="812" spans="7:8" s="9" customFormat="1">
      <c r="G812" s="439"/>
      <c r="H812" s="439"/>
    </row>
    <row r="813" spans="7:8" s="9" customFormat="1">
      <c r="G813" s="439"/>
      <c r="H813" s="439"/>
    </row>
    <row r="814" spans="7:8" s="9" customFormat="1">
      <c r="G814" s="439"/>
      <c r="H814" s="439"/>
    </row>
    <row r="815" spans="7:8" s="9" customFormat="1">
      <c r="G815" s="439"/>
      <c r="H815" s="439"/>
    </row>
    <row r="816" spans="7:8" s="9" customFormat="1">
      <c r="G816" s="439"/>
      <c r="H816" s="439"/>
    </row>
    <row r="817" spans="7:8" s="9" customFormat="1">
      <c r="G817" s="439"/>
      <c r="H817" s="439"/>
    </row>
    <row r="818" spans="7:8" s="9" customFormat="1">
      <c r="G818" s="439"/>
      <c r="H818" s="439"/>
    </row>
    <row r="819" spans="7:8" s="9" customFormat="1">
      <c r="G819" s="439"/>
      <c r="H819" s="439"/>
    </row>
    <row r="820" spans="7:8" s="9" customFormat="1">
      <c r="G820" s="439"/>
      <c r="H820" s="439"/>
    </row>
    <row r="821" spans="7:8" s="9" customFormat="1">
      <c r="G821" s="439"/>
      <c r="H821" s="439"/>
    </row>
    <row r="822" spans="7:8" s="9" customFormat="1">
      <c r="G822" s="439"/>
      <c r="H822" s="439"/>
    </row>
    <row r="823" spans="7:8" s="9" customFormat="1">
      <c r="G823" s="439"/>
      <c r="H823" s="439"/>
    </row>
    <row r="824" spans="7:8" s="9" customFormat="1">
      <c r="G824" s="439"/>
      <c r="H824" s="439"/>
    </row>
    <row r="825" spans="7:8" s="9" customFormat="1">
      <c r="G825" s="439"/>
      <c r="H825" s="439"/>
    </row>
    <row r="826" spans="7:8" s="9" customFormat="1">
      <c r="G826" s="439"/>
      <c r="H826" s="439"/>
    </row>
    <row r="827" spans="7:8" s="9" customFormat="1">
      <c r="G827" s="439"/>
      <c r="H827" s="439"/>
    </row>
    <row r="828" spans="7:8" s="9" customFormat="1">
      <c r="G828" s="439"/>
      <c r="H828" s="439"/>
    </row>
    <row r="829" spans="7:8" s="9" customFormat="1">
      <c r="G829" s="439"/>
      <c r="H829" s="439"/>
    </row>
    <row r="830" spans="7:8" s="9" customFormat="1">
      <c r="G830" s="439"/>
      <c r="H830" s="439"/>
    </row>
    <row r="831" spans="7:8" s="9" customFormat="1">
      <c r="G831" s="439"/>
      <c r="H831" s="439"/>
    </row>
    <row r="832" spans="7:8" s="9" customFormat="1">
      <c r="G832" s="439"/>
      <c r="H832" s="439"/>
    </row>
    <row r="833" spans="7:8" s="9" customFormat="1">
      <c r="G833" s="439"/>
      <c r="H833" s="439"/>
    </row>
    <row r="834" spans="7:8" s="9" customFormat="1">
      <c r="G834" s="439"/>
      <c r="H834" s="439"/>
    </row>
    <row r="835" spans="7:8" s="9" customFormat="1">
      <c r="G835" s="439"/>
      <c r="H835" s="439"/>
    </row>
    <row r="836" spans="7:8" s="9" customFormat="1">
      <c r="G836" s="439"/>
      <c r="H836" s="439"/>
    </row>
    <row r="837" spans="7:8" s="9" customFormat="1">
      <c r="G837" s="439"/>
      <c r="H837" s="439"/>
    </row>
    <row r="838" spans="7:8" s="9" customFormat="1">
      <c r="G838" s="439"/>
      <c r="H838" s="439"/>
    </row>
    <row r="839" spans="7:8" s="9" customFormat="1">
      <c r="G839" s="439"/>
      <c r="H839" s="439"/>
    </row>
    <row r="840" spans="7:8" s="9" customFormat="1">
      <c r="G840" s="439"/>
      <c r="H840" s="439"/>
    </row>
    <row r="841" spans="7:8" s="9" customFormat="1">
      <c r="G841" s="439"/>
      <c r="H841" s="439"/>
    </row>
    <row r="842" spans="7:8" s="9" customFormat="1">
      <c r="G842" s="439"/>
      <c r="H842" s="439"/>
    </row>
    <row r="843" spans="7:8" s="9" customFormat="1">
      <c r="G843" s="439"/>
      <c r="H843" s="439"/>
    </row>
    <row r="844" spans="7:8" s="9" customFormat="1">
      <c r="G844" s="439"/>
      <c r="H844" s="439"/>
    </row>
    <row r="845" spans="7:8" s="9" customFormat="1">
      <c r="G845" s="439"/>
      <c r="H845" s="439"/>
    </row>
    <row r="846" spans="7:8" s="9" customFormat="1">
      <c r="G846" s="439"/>
      <c r="H846" s="439"/>
    </row>
    <row r="847" spans="7:8" s="9" customFormat="1">
      <c r="G847" s="439"/>
      <c r="H847" s="439"/>
    </row>
    <row r="848" spans="7:8" s="9" customFormat="1">
      <c r="G848" s="439"/>
      <c r="H848" s="439"/>
    </row>
    <row r="849" spans="7:8" s="9" customFormat="1">
      <c r="G849" s="439"/>
      <c r="H849" s="439"/>
    </row>
    <row r="850" spans="7:8" s="9" customFormat="1">
      <c r="G850" s="439"/>
      <c r="H850" s="439"/>
    </row>
    <row r="851" spans="7:8" s="9" customFormat="1">
      <c r="G851" s="439"/>
      <c r="H851" s="439"/>
    </row>
    <row r="852" spans="7:8" s="9" customFormat="1">
      <c r="G852" s="439"/>
      <c r="H852" s="439"/>
    </row>
    <row r="853" spans="7:8" s="9" customFormat="1">
      <c r="G853" s="439"/>
      <c r="H853" s="439"/>
    </row>
    <row r="854" spans="7:8" s="9" customFormat="1">
      <c r="G854" s="439"/>
      <c r="H854" s="439"/>
    </row>
    <row r="855" spans="7:8" s="9" customFormat="1">
      <c r="G855" s="439"/>
      <c r="H855" s="439"/>
    </row>
    <row r="856" spans="7:8" s="9" customFormat="1">
      <c r="G856" s="439"/>
      <c r="H856" s="439"/>
    </row>
    <row r="857" spans="7:8" s="9" customFormat="1">
      <c r="G857" s="439"/>
      <c r="H857" s="439"/>
    </row>
    <row r="858" spans="7:8" s="9" customFormat="1">
      <c r="G858" s="439"/>
      <c r="H858" s="439"/>
    </row>
    <row r="859" spans="7:8" s="9" customFormat="1">
      <c r="G859" s="439"/>
      <c r="H859" s="439"/>
    </row>
    <row r="860" spans="7:8" s="9" customFormat="1">
      <c r="G860" s="439"/>
      <c r="H860" s="439"/>
    </row>
    <row r="861" spans="7:8" s="9" customFormat="1">
      <c r="G861" s="439"/>
      <c r="H861" s="439"/>
    </row>
    <row r="862" spans="7:8" s="9" customFormat="1">
      <c r="G862" s="439"/>
      <c r="H862" s="439"/>
    </row>
    <row r="863" spans="7:8" s="9" customFormat="1">
      <c r="G863" s="439"/>
      <c r="H863" s="439"/>
    </row>
    <row r="864" spans="7:8" s="9" customFormat="1">
      <c r="G864" s="439"/>
      <c r="H864" s="439"/>
    </row>
    <row r="865" spans="7:8" s="9" customFormat="1">
      <c r="G865" s="439"/>
      <c r="H865" s="439"/>
    </row>
    <row r="866" spans="7:8" s="9" customFormat="1">
      <c r="G866" s="439"/>
      <c r="H866" s="439"/>
    </row>
    <row r="867" spans="7:8" s="9" customFormat="1">
      <c r="G867" s="439"/>
      <c r="H867" s="439"/>
    </row>
    <row r="868" spans="7:8" s="9" customFormat="1">
      <c r="G868" s="439"/>
      <c r="H868" s="439"/>
    </row>
    <row r="869" spans="7:8" s="9" customFormat="1">
      <c r="G869" s="439"/>
      <c r="H869" s="439"/>
    </row>
    <row r="870" spans="7:8" s="9" customFormat="1">
      <c r="G870" s="439"/>
      <c r="H870" s="439"/>
    </row>
    <row r="871" spans="7:8" s="9" customFormat="1">
      <c r="G871" s="439"/>
      <c r="H871" s="439"/>
    </row>
    <row r="872" spans="7:8" s="9" customFormat="1">
      <c r="G872" s="439"/>
      <c r="H872" s="439"/>
    </row>
    <row r="873" spans="7:8" s="9" customFormat="1">
      <c r="G873" s="439"/>
      <c r="H873" s="439"/>
    </row>
    <row r="874" spans="7:8" s="9" customFormat="1">
      <c r="G874" s="439"/>
      <c r="H874" s="439"/>
    </row>
    <row r="875" spans="7:8" s="9" customFormat="1">
      <c r="G875" s="439"/>
      <c r="H875" s="439"/>
    </row>
    <row r="876" spans="7:8" s="9" customFormat="1">
      <c r="G876" s="439"/>
      <c r="H876" s="439"/>
    </row>
    <row r="877" spans="7:8" s="9" customFormat="1">
      <c r="G877" s="439"/>
      <c r="H877" s="439"/>
    </row>
    <row r="878" spans="7:8" s="9" customFormat="1">
      <c r="G878" s="439"/>
      <c r="H878" s="439"/>
    </row>
    <row r="879" spans="7:8" s="9" customFormat="1">
      <c r="G879" s="439"/>
      <c r="H879" s="439"/>
    </row>
    <row r="880" spans="7:8" s="9" customFormat="1">
      <c r="G880" s="439"/>
      <c r="H880" s="439"/>
    </row>
    <row r="881" spans="7:8" s="9" customFormat="1">
      <c r="G881" s="439"/>
      <c r="H881" s="439"/>
    </row>
    <row r="882" spans="7:8" s="9" customFormat="1">
      <c r="G882" s="439"/>
      <c r="H882" s="439"/>
    </row>
    <row r="883" spans="7:8" s="9" customFormat="1">
      <c r="G883" s="439"/>
      <c r="H883" s="439"/>
    </row>
    <row r="884" spans="7:8" s="9" customFormat="1">
      <c r="G884" s="439"/>
      <c r="H884" s="439"/>
    </row>
    <row r="885" spans="7:8" s="9" customFormat="1">
      <c r="G885" s="439"/>
      <c r="H885" s="439"/>
    </row>
    <row r="886" spans="7:8" s="9" customFormat="1">
      <c r="G886" s="439"/>
      <c r="H886" s="439"/>
    </row>
    <row r="887" spans="7:8" s="9" customFormat="1">
      <c r="G887" s="439"/>
      <c r="H887" s="439"/>
    </row>
    <row r="888" spans="7:8" s="9" customFormat="1">
      <c r="G888" s="439"/>
      <c r="H888" s="439"/>
    </row>
    <row r="889" spans="7:8" s="9" customFormat="1">
      <c r="G889" s="439"/>
      <c r="H889" s="439"/>
    </row>
    <row r="890" spans="7:8" s="9" customFormat="1">
      <c r="G890" s="439"/>
      <c r="H890" s="439"/>
    </row>
    <row r="891" spans="7:8" s="9" customFormat="1">
      <c r="G891" s="439"/>
      <c r="H891" s="439"/>
    </row>
    <row r="892" spans="7:8" s="9" customFormat="1">
      <c r="G892" s="439"/>
      <c r="H892" s="439"/>
    </row>
    <row r="893" spans="7:8" s="9" customFormat="1">
      <c r="G893" s="439"/>
      <c r="H893" s="439"/>
    </row>
    <row r="894" spans="7:8" s="9" customFormat="1">
      <c r="G894" s="439"/>
      <c r="H894" s="439"/>
    </row>
    <row r="895" spans="7:8" s="9" customFormat="1">
      <c r="G895" s="439"/>
      <c r="H895" s="439"/>
    </row>
    <row r="896" spans="7:8" s="9" customFormat="1">
      <c r="G896" s="439"/>
      <c r="H896" s="439"/>
    </row>
    <row r="897" spans="7:8" s="9" customFormat="1">
      <c r="G897" s="439"/>
      <c r="H897" s="439"/>
    </row>
    <row r="898" spans="7:8" s="9" customFormat="1">
      <c r="G898" s="439"/>
      <c r="H898" s="439"/>
    </row>
    <row r="899" spans="7:8" s="9" customFormat="1">
      <c r="G899" s="439"/>
      <c r="H899" s="439"/>
    </row>
    <row r="900" spans="7:8" s="9" customFormat="1">
      <c r="G900" s="439"/>
      <c r="H900" s="439"/>
    </row>
    <row r="901" spans="7:8" s="9" customFormat="1">
      <c r="G901" s="439"/>
      <c r="H901" s="439"/>
    </row>
    <row r="902" spans="7:8" s="9" customFormat="1">
      <c r="G902" s="439"/>
      <c r="H902" s="439"/>
    </row>
    <row r="903" spans="7:8" s="9" customFormat="1">
      <c r="G903" s="439"/>
      <c r="H903" s="439"/>
    </row>
    <row r="904" spans="7:8" s="9" customFormat="1">
      <c r="G904" s="439"/>
      <c r="H904" s="439"/>
    </row>
    <row r="905" spans="7:8" s="9" customFormat="1">
      <c r="G905" s="439"/>
      <c r="H905" s="439"/>
    </row>
    <row r="906" spans="7:8" s="9" customFormat="1">
      <c r="G906" s="439"/>
      <c r="H906" s="439"/>
    </row>
    <row r="907" spans="7:8" s="9" customFormat="1">
      <c r="G907" s="439"/>
      <c r="H907" s="439"/>
    </row>
    <row r="908" spans="7:8" s="9" customFormat="1">
      <c r="G908" s="439"/>
      <c r="H908" s="439"/>
    </row>
    <row r="909" spans="7:8" s="9" customFormat="1">
      <c r="G909" s="439"/>
      <c r="H909" s="439"/>
    </row>
    <row r="910" spans="7:8" s="9" customFormat="1">
      <c r="G910" s="439"/>
      <c r="H910" s="439"/>
    </row>
    <row r="911" spans="7:8" s="9" customFormat="1">
      <c r="G911" s="439"/>
      <c r="H911" s="439"/>
    </row>
    <row r="912" spans="7:8" s="9" customFormat="1">
      <c r="G912" s="439"/>
      <c r="H912" s="439"/>
    </row>
    <row r="913" spans="7:8" s="9" customFormat="1">
      <c r="G913" s="439"/>
      <c r="H913" s="439"/>
    </row>
    <row r="914" spans="7:8" s="9" customFormat="1">
      <c r="G914" s="439"/>
      <c r="H914" s="439"/>
    </row>
    <row r="915" spans="7:8" s="9" customFormat="1">
      <c r="G915" s="439"/>
      <c r="H915" s="439"/>
    </row>
    <row r="916" spans="7:8" s="9" customFormat="1">
      <c r="G916" s="439"/>
      <c r="H916" s="439"/>
    </row>
    <row r="917" spans="7:8" s="9" customFormat="1">
      <c r="G917" s="439"/>
      <c r="H917" s="439"/>
    </row>
    <row r="918" spans="7:8" s="9" customFormat="1">
      <c r="G918" s="439"/>
      <c r="H918" s="439"/>
    </row>
    <row r="919" spans="7:8" s="9" customFormat="1">
      <c r="G919" s="439"/>
      <c r="H919" s="439"/>
    </row>
    <row r="920" spans="7:8" s="9" customFormat="1">
      <c r="G920" s="439"/>
      <c r="H920" s="439"/>
    </row>
    <row r="921" spans="7:8" s="9" customFormat="1">
      <c r="G921" s="439"/>
      <c r="H921" s="439"/>
    </row>
    <row r="922" spans="7:8" s="9" customFormat="1">
      <c r="G922" s="439"/>
      <c r="H922" s="439"/>
    </row>
    <row r="923" spans="7:8" s="9" customFormat="1">
      <c r="G923" s="439"/>
      <c r="H923" s="439"/>
    </row>
    <row r="924" spans="7:8" s="9" customFormat="1">
      <c r="G924" s="439"/>
      <c r="H924" s="439"/>
    </row>
    <row r="925" spans="7:8" s="9" customFormat="1">
      <c r="G925" s="439"/>
      <c r="H925" s="439"/>
    </row>
    <row r="926" spans="7:8" s="9" customFormat="1">
      <c r="G926" s="439"/>
      <c r="H926" s="439"/>
    </row>
    <row r="927" spans="7:8" s="9" customFormat="1">
      <c r="G927" s="439"/>
      <c r="H927" s="439"/>
    </row>
    <row r="928" spans="7:8" s="9" customFormat="1">
      <c r="G928" s="439"/>
      <c r="H928" s="439"/>
    </row>
    <row r="929" spans="7:8" s="9" customFormat="1">
      <c r="G929" s="439"/>
      <c r="H929" s="439"/>
    </row>
    <row r="930" spans="7:8" s="9" customFormat="1">
      <c r="G930" s="439"/>
      <c r="H930" s="439"/>
    </row>
    <row r="931" spans="7:8" s="9" customFormat="1">
      <c r="G931" s="439"/>
      <c r="H931" s="439"/>
    </row>
    <row r="932" spans="7:8" s="9" customFormat="1">
      <c r="G932" s="439"/>
      <c r="H932" s="439"/>
    </row>
    <row r="933" spans="7:8" s="9" customFormat="1">
      <c r="G933" s="439"/>
      <c r="H933" s="439"/>
    </row>
    <row r="934" spans="7:8" s="9" customFormat="1">
      <c r="G934" s="439"/>
      <c r="H934" s="439"/>
    </row>
    <row r="935" spans="7:8" s="9" customFormat="1">
      <c r="G935" s="439"/>
      <c r="H935" s="439"/>
    </row>
    <row r="936" spans="7:8" s="9" customFormat="1">
      <c r="G936" s="439"/>
      <c r="H936" s="439"/>
    </row>
    <row r="937" spans="7:8" s="9" customFormat="1">
      <c r="G937" s="439"/>
      <c r="H937" s="439"/>
    </row>
    <row r="938" spans="7:8" s="9" customFormat="1">
      <c r="G938" s="439"/>
      <c r="H938" s="439"/>
    </row>
    <row r="939" spans="7:8" s="9" customFormat="1">
      <c r="G939" s="439"/>
      <c r="H939" s="439"/>
    </row>
    <row r="940" spans="7:8" s="9" customFormat="1">
      <c r="G940" s="439"/>
      <c r="H940" s="439"/>
    </row>
    <row r="941" spans="7:8" s="9" customFormat="1">
      <c r="G941" s="439"/>
      <c r="H941" s="439"/>
    </row>
    <row r="942" spans="7:8" s="9" customFormat="1">
      <c r="G942" s="439"/>
      <c r="H942" s="439"/>
    </row>
    <row r="943" spans="7:8" s="9" customFormat="1">
      <c r="G943" s="439"/>
      <c r="H943" s="439"/>
    </row>
    <row r="944" spans="7:8" s="9" customFormat="1">
      <c r="G944" s="439"/>
      <c r="H944" s="439"/>
    </row>
    <row r="945" spans="7:8" s="9" customFormat="1">
      <c r="G945" s="439"/>
      <c r="H945" s="439"/>
    </row>
    <row r="946" spans="7:8" s="9" customFormat="1">
      <c r="G946" s="439"/>
      <c r="H946" s="439"/>
    </row>
    <row r="947" spans="7:8" s="9" customFormat="1">
      <c r="G947" s="439"/>
      <c r="H947" s="439"/>
    </row>
    <row r="948" spans="7:8" s="9" customFormat="1">
      <c r="G948" s="439"/>
      <c r="H948" s="439"/>
    </row>
    <row r="949" spans="7:8" s="9" customFormat="1">
      <c r="G949" s="439"/>
      <c r="H949" s="439"/>
    </row>
    <row r="950" spans="7:8" s="9" customFormat="1">
      <c r="G950" s="439"/>
      <c r="H950" s="439"/>
    </row>
    <row r="951" spans="7:8" s="9" customFormat="1">
      <c r="G951" s="439"/>
      <c r="H951" s="439"/>
    </row>
    <row r="952" spans="7:8" s="9" customFormat="1">
      <c r="G952" s="439"/>
      <c r="H952" s="439"/>
    </row>
    <row r="953" spans="7:8" s="9" customFormat="1">
      <c r="G953" s="439"/>
      <c r="H953" s="439"/>
    </row>
    <row r="954" spans="7:8" s="9" customFormat="1">
      <c r="G954" s="439"/>
      <c r="H954" s="439"/>
    </row>
    <row r="955" spans="7:8" s="9" customFormat="1">
      <c r="G955" s="439"/>
      <c r="H955" s="439"/>
    </row>
    <row r="956" spans="7:8" s="9" customFormat="1">
      <c r="G956" s="439"/>
      <c r="H956" s="439"/>
    </row>
    <row r="957" spans="7:8" s="9" customFormat="1">
      <c r="G957" s="439"/>
      <c r="H957" s="439"/>
    </row>
    <row r="958" spans="7:8" s="9" customFormat="1">
      <c r="G958" s="439"/>
      <c r="H958" s="439"/>
    </row>
    <row r="959" spans="7:8" s="9" customFormat="1">
      <c r="G959" s="439"/>
      <c r="H959" s="439"/>
    </row>
    <row r="960" spans="7:8" s="9" customFormat="1">
      <c r="G960" s="439"/>
      <c r="H960" s="439"/>
    </row>
    <row r="961" spans="7:8" s="9" customFormat="1">
      <c r="G961" s="439"/>
      <c r="H961" s="439"/>
    </row>
    <row r="962" spans="7:8" s="9" customFormat="1">
      <c r="G962" s="439"/>
      <c r="H962" s="439"/>
    </row>
    <row r="963" spans="7:8" s="9" customFormat="1">
      <c r="G963" s="439"/>
      <c r="H963" s="439"/>
    </row>
    <row r="964" spans="7:8" s="9" customFormat="1">
      <c r="G964" s="439"/>
      <c r="H964" s="439"/>
    </row>
    <row r="965" spans="7:8" s="9" customFormat="1">
      <c r="G965" s="439"/>
      <c r="H965" s="439"/>
    </row>
    <row r="966" spans="7:8" s="9" customFormat="1">
      <c r="G966" s="439"/>
      <c r="H966" s="439"/>
    </row>
    <row r="967" spans="7:8" s="9" customFormat="1">
      <c r="G967" s="439"/>
      <c r="H967" s="439"/>
    </row>
    <row r="968" spans="7:8" s="9" customFormat="1">
      <c r="G968" s="439"/>
      <c r="H968" s="439"/>
    </row>
    <row r="969" spans="7:8" s="9" customFormat="1">
      <c r="G969" s="439"/>
      <c r="H969" s="439"/>
    </row>
    <row r="970" spans="7:8" s="9" customFormat="1">
      <c r="G970" s="439"/>
      <c r="H970" s="439"/>
    </row>
    <row r="971" spans="7:8" s="9" customFormat="1">
      <c r="G971" s="439"/>
      <c r="H971" s="439"/>
    </row>
    <row r="972" spans="7:8" s="9" customFormat="1">
      <c r="G972" s="439"/>
      <c r="H972" s="439"/>
    </row>
    <row r="973" spans="7:8" s="9" customFormat="1">
      <c r="G973" s="439"/>
      <c r="H973" s="439"/>
    </row>
    <row r="974" spans="7:8" s="9" customFormat="1">
      <c r="G974" s="439"/>
      <c r="H974" s="439"/>
    </row>
    <row r="975" spans="7:8" s="9" customFormat="1">
      <c r="G975" s="439"/>
      <c r="H975" s="439"/>
    </row>
    <row r="976" spans="7:8" s="9" customFormat="1">
      <c r="G976" s="439"/>
      <c r="H976" s="439"/>
    </row>
    <row r="977" spans="7:8" s="9" customFormat="1">
      <c r="G977" s="439"/>
      <c r="H977" s="439"/>
    </row>
    <row r="978" spans="7:8" s="9" customFormat="1">
      <c r="G978" s="439"/>
      <c r="H978" s="439"/>
    </row>
    <row r="979" spans="7:8" s="9" customFormat="1">
      <c r="G979" s="439"/>
      <c r="H979" s="439"/>
    </row>
    <row r="980" spans="7:8" s="9" customFormat="1">
      <c r="G980" s="439"/>
      <c r="H980" s="439"/>
    </row>
    <row r="981" spans="7:8" s="9" customFormat="1">
      <c r="G981" s="439"/>
      <c r="H981" s="439"/>
    </row>
    <row r="982" spans="7:8" s="9" customFormat="1">
      <c r="G982" s="439"/>
      <c r="H982" s="439"/>
    </row>
    <row r="983" spans="7:8" s="9" customFormat="1">
      <c r="G983" s="439"/>
      <c r="H983" s="439"/>
    </row>
    <row r="984" spans="7:8" s="9" customFormat="1">
      <c r="G984" s="439"/>
      <c r="H984" s="439"/>
    </row>
    <row r="985" spans="7:8" s="9" customFormat="1">
      <c r="G985" s="439"/>
      <c r="H985" s="439"/>
    </row>
    <row r="986" spans="7:8" s="9" customFormat="1">
      <c r="G986" s="439"/>
      <c r="H986" s="439"/>
    </row>
    <row r="987" spans="7:8" s="9" customFormat="1">
      <c r="G987" s="439"/>
      <c r="H987" s="439"/>
    </row>
    <row r="988" spans="7:8" s="9" customFormat="1">
      <c r="G988" s="439"/>
      <c r="H988" s="439"/>
    </row>
    <row r="989" spans="7:8" s="9" customFormat="1">
      <c r="G989" s="439"/>
      <c r="H989" s="439"/>
    </row>
    <row r="990" spans="7:8" s="9" customFormat="1">
      <c r="G990" s="439"/>
      <c r="H990" s="439"/>
    </row>
    <row r="991" spans="7:8" s="9" customFormat="1">
      <c r="G991" s="439"/>
      <c r="H991" s="439"/>
    </row>
    <row r="992" spans="7:8" s="9" customFormat="1">
      <c r="G992" s="439"/>
      <c r="H992" s="439"/>
    </row>
    <row r="993" spans="7:8" s="9" customFormat="1">
      <c r="G993" s="439"/>
      <c r="H993" s="439"/>
    </row>
    <row r="994" spans="7:8" s="9" customFormat="1">
      <c r="G994" s="439"/>
      <c r="H994" s="439"/>
    </row>
    <row r="995" spans="7:8" s="9" customFormat="1">
      <c r="G995" s="439"/>
      <c r="H995" s="439"/>
    </row>
    <row r="996" spans="7:8" s="9" customFormat="1">
      <c r="G996" s="439"/>
      <c r="H996" s="439"/>
    </row>
    <row r="997" spans="7:8" s="9" customFormat="1">
      <c r="G997" s="439"/>
      <c r="H997" s="439"/>
    </row>
    <row r="998" spans="7:8" s="9" customFormat="1">
      <c r="G998" s="439"/>
      <c r="H998" s="439"/>
    </row>
    <row r="999" spans="7:8" s="9" customFormat="1">
      <c r="G999" s="439"/>
      <c r="H999" s="439"/>
    </row>
    <row r="1000" spans="7:8" s="9" customFormat="1">
      <c r="G1000" s="439"/>
      <c r="H1000" s="439"/>
    </row>
    <row r="1001" spans="7:8" s="9" customFormat="1">
      <c r="G1001" s="439"/>
      <c r="H1001" s="439"/>
    </row>
    <row r="1002" spans="7:8" s="9" customFormat="1">
      <c r="G1002" s="439"/>
      <c r="H1002" s="439"/>
    </row>
    <row r="1003" spans="7:8" s="9" customFormat="1">
      <c r="G1003" s="439"/>
      <c r="H1003" s="439"/>
    </row>
    <row r="1004" spans="7:8" s="9" customFormat="1">
      <c r="G1004" s="439"/>
      <c r="H1004" s="439"/>
    </row>
    <row r="1005" spans="7:8" s="9" customFormat="1">
      <c r="G1005" s="439"/>
      <c r="H1005" s="439"/>
    </row>
    <row r="1006" spans="7:8" s="9" customFormat="1">
      <c r="G1006" s="439"/>
      <c r="H1006" s="439"/>
    </row>
    <row r="1007" spans="7:8" s="9" customFormat="1">
      <c r="G1007" s="439"/>
      <c r="H1007" s="439"/>
    </row>
    <row r="1008" spans="7:8" s="9" customFormat="1">
      <c r="G1008" s="439"/>
      <c r="H1008" s="439"/>
    </row>
    <row r="1009" spans="7:8" s="9" customFormat="1">
      <c r="G1009" s="439"/>
      <c r="H1009" s="439"/>
    </row>
    <row r="1010" spans="7:8" s="9" customFormat="1">
      <c r="G1010" s="439"/>
      <c r="H1010" s="439"/>
    </row>
    <row r="1011" spans="7:8" s="9" customFormat="1">
      <c r="G1011" s="439"/>
      <c r="H1011" s="439"/>
    </row>
    <row r="1012" spans="7:8" s="9" customFormat="1">
      <c r="G1012" s="439"/>
      <c r="H1012" s="439"/>
    </row>
    <row r="1013" spans="7:8" s="9" customFormat="1">
      <c r="G1013" s="439"/>
      <c r="H1013" s="439"/>
    </row>
    <row r="1014" spans="7:8" s="9" customFormat="1">
      <c r="G1014" s="439"/>
      <c r="H1014" s="439"/>
    </row>
    <row r="1015" spans="7:8" s="9" customFormat="1">
      <c r="G1015" s="439"/>
      <c r="H1015" s="439"/>
    </row>
    <row r="1016" spans="7:8" s="9" customFormat="1">
      <c r="G1016" s="439"/>
      <c r="H1016" s="439"/>
    </row>
    <row r="1017" spans="7:8" s="9" customFormat="1">
      <c r="G1017" s="439"/>
      <c r="H1017" s="439"/>
    </row>
    <row r="1018" spans="7:8" s="9" customFormat="1">
      <c r="G1018" s="439"/>
      <c r="H1018" s="439"/>
    </row>
    <row r="1019" spans="7:8" s="9" customFormat="1">
      <c r="G1019" s="439"/>
      <c r="H1019" s="439"/>
    </row>
    <row r="1020" spans="7:8" s="9" customFormat="1">
      <c r="G1020" s="439"/>
      <c r="H1020" s="439"/>
    </row>
    <row r="1021" spans="7:8" s="9" customFormat="1">
      <c r="G1021" s="439"/>
      <c r="H1021" s="439"/>
    </row>
    <row r="1022" spans="7:8" s="9" customFormat="1">
      <c r="G1022" s="439"/>
      <c r="H1022" s="439"/>
    </row>
    <row r="1023" spans="7:8" s="9" customFormat="1">
      <c r="G1023" s="439"/>
      <c r="H1023" s="439"/>
    </row>
    <row r="1024" spans="7:8" s="9" customFormat="1">
      <c r="G1024" s="439"/>
      <c r="H1024" s="439"/>
    </row>
    <row r="1025" spans="7:8" s="9" customFormat="1">
      <c r="G1025" s="439"/>
      <c r="H1025" s="439"/>
    </row>
    <row r="1026" spans="7:8" s="9" customFormat="1">
      <c r="G1026" s="439"/>
      <c r="H1026" s="439"/>
    </row>
    <row r="1027" spans="7:8" s="9" customFormat="1">
      <c r="G1027" s="439"/>
      <c r="H1027" s="439"/>
    </row>
    <row r="1028" spans="7:8" s="9" customFormat="1">
      <c r="G1028" s="439"/>
      <c r="H1028" s="439"/>
    </row>
    <row r="1029" spans="7:8" s="9" customFormat="1">
      <c r="G1029" s="439"/>
      <c r="H1029" s="439"/>
    </row>
    <row r="1030" spans="7:8" s="9" customFormat="1">
      <c r="G1030" s="439"/>
      <c r="H1030" s="439"/>
    </row>
    <row r="1031" spans="7:8" s="9" customFormat="1">
      <c r="G1031" s="439"/>
      <c r="H1031" s="439"/>
    </row>
    <row r="1032" spans="7:8" s="9" customFormat="1">
      <c r="G1032" s="439"/>
      <c r="H1032" s="439"/>
    </row>
    <row r="1033" spans="7:8" s="9" customFormat="1">
      <c r="G1033" s="439"/>
      <c r="H1033" s="439"/>
    </row>
    <row r="1034" spans="7:8" s="9" customFormat="1">
      <c r="G1034" s="439"/>
      <c r="H1034" s="439"/>
    </row>
    <row r="1035" spans="7:8" s="9" customFormat="1">
      <c r="G1035" s="439"/>
      <c r="H1035" s="439"/>
    </row>
    <row r="1036" spans="7:8" s="9" customFormat="1">
      <c r="G1036" s="439"/>
      <c r="H1036" s="439"/>
    </row>
    <row r="1037" spans="7:8" s="9" customFormat="1">
      <c r="G1037" s="439"/>
      <c r="H1037" s="439"/>
    </row>
    <row r="1038" spans="7:8" s="9" customFormat="1">
      <c r="G1038" s="439"/>
      <c r="H1038" s="439"/>
    </row>
    <row r="1039" spans="7:8" s="9" customFormat="1">
      <c r="G1039" s="439"/>
      <c r="H1039" s="439"/>
    </row>
    <row r="1040" spans="7:8" s="9" customFormat="1">
      <c r="G1040" s="439"/>
      <c r="H1040" s="439"/>
    </row>
    <row r="1041" spans="7:8" s="9" customFormat="1">
      <c r="G1041" s="439"/>
      <c r="H1041" s="439"/>
    </row>
    <row r="1042" spans="7:8" s="9" customFormat="1">
      <c r="G1042" s="439"/>
      <c r="H1042" s="439"/>
    </row>
    <row r="1043" spans="7:8" s="9" customFormat="1">
      <c r="G1043" s="439"/>
      <c r="H1043" s="439"/>
    </row>
    <row r="1044" spans="7:8" s="9" customFormat="1">
      <c r="G1044" s="439"/>
      <c r="H1044" s="439"/>
    </row>
    <row r="1045" spans="7:8" s="9" customFormat="1">
      <c r="G1045" s="439"/>
      <c r="H1045" s="439"/>
    </row>
    <row r="1046" spans="7:8" s="9" customFormat="1">
      <c r="G1046" s="439"/>
      <c r="H1046" s="439"/>
    </row>
    <row r="1047" spans="7:8" s="9" customFormat="1">
      <c r="G1047" s="439"/>
      <c r="H1047" s="439"/>
    </row>
    <row r="1048" spans="7:8" s="9" customFormat="1">
      <c r="G1048" s="439"/>
      <c r="H1048" s="439"/>
    </row>
    <row r="1049" spans="7:8" s="9" customFormat="1">
      <c r="G1049" s="439"/>
      <c r="H1049" s="439"/>
    </row>
    <row r="1050" spans="7:8" s="9" customFormat="1">
      <c r="G1050" s="439"/>
      <c r="H1050" s="439"/>
    </row>
    <row r="1051" spans="7:8" s="9" customFormat="1">
      <c r="G1051" s="439"/>
      <c r="H1051" s="439"/>
    </row>
    <row r="1052" spans="7:8" s="9" customFormat="1">
      <c r="G1052" s="439"/>
      <c r="H1052" s="439"/>
    </row>
    <row r="1053" spans="7:8" s="9" customFormat="1">
      <c r="G1053" s="439"/>
      <c r="H1053" s="439"/>
    </row>
    <row r="1054" spans="7:8" s="9" customFormat="1">
      <c r="G1054" s="439"/>
      <c r="H1054" s="439"/>
    </row>
    <row r="1055" spans="7:8" s="9" customFormat="1">
      <c r="G1055" s="439"/>
      <c r="H1055" s="439"/>
    </row>
    <row r="1056" spans="7:8" s="9" customFormat="1">
      <c r="G1056" s="439"/>
      <c r="H1056" s="439"/>
    </row>
    <row r="1057" spans="7:8" s="9" customFormat="1">
      <c r="G1057" s="439"/>
      <c r="H1057" s="439"/>
    </row>
    <row r="1058" spans="7:8" s="9" customFormat="1">
      <c r="G1058" s="439"/>
      <c r="H1058" s="439"/>
    </row>
    <row r="1059" spans="7:8" s="9" customFormat="1">
      <c r="G1059" s="439"/>
      <c r="H1059" s="439"/>
    </row>
    <row r="1060" spans="7:8" s="9" customFormat="1">
      <c r="G1060" s="439"/>
      <c r="H1060" s="439"/>
    </row>
    <row r="1061" spans="7:8" s="9" customFormat="1">
      <c r="G1061" s="439"/>
      <c r="H1061" s="439"/>
    </row>
    <row r="1062" spans="7:8" s="9" customFormat="1">
      <c r="G1062" s="439"/>
      <c r="H1062" s="439"/>
    </row>
    <row r="1063" spans="7:8" s="9" customFormat="1">
      <c r="G1063" s="439"/>
      <c r="H1063" s="439"/>
    </row>
    <row r="1064" spans="7:8" s="9" customFormat="1">
      <c r="G1064" s="439"/>
      <c r="H1064" s="439"/>
    </row>
    <row r="1065" spans="7:8" s="9" customFormat="1">
      <c r="G1065" s="439"/>
      <c r="H1065" s="439"/>
    </row>
    <row r="1066" spans="7:8" s="9" customFormat="1">
      <c r="G1066" s="439"/>
      <c r="H1066" s="439"/>
    </row>
    <row r="1067" spans="7:8" s="9" customFormat="1">
      <c r="G1067" s="439"/>
      <c r="H1067" s="439"/>
    </row>
    <row r="1068" spans="7:8" s="9" customFormat="1">
      <c r="G1068" s="439"/>
      <c r="H1068" s="439"/>
    </row>
    <row r="1069" spans="7:8" s="9" customFormat="1">
      <c r="G1069" s="439"/>
      <c r="H1069" s="439"/>
    </row>
    <row r="1070" spans="7:8" s="9" customFormat="1">
      <c r="G1070" s="439"/>
      <c r="H1070" s="439"/>
    </row>
    <row r="1071" spans="7:8" s="9" customFormat="1">
      <c r="G1071" s="439"/>
      <c r="H1071" s="439"/>
    </row>
    <row r="1072" spans="7:8" s="9" customFormat="1">
      <c r="G1072" s="439"/>
      <c r="H1072" s="439"/>
    </row>
    <row r="1073" spans="7:8" s="9" customFormat="1">
      <c r="G1073" s="439"/>
      <c r="H1073" s="439"/>
    </row>
    <row r="1074" spans="7:8" s="9" customFormat="1">
      <c r="G1074" s="439"/>
      <c r="H1074" s="439"/>
    </row>
    <row r="1075" spans="7:8" s="9" customFormat="1">
      <c r="G1075" s="439"/>
      <c r="H1075" s="439"/>
    </row>
    <row r="1076" spans="7:8" s="9" customFormat="1">
      <c r="G1076" s="439"/>
      <c r="H1076" s="439"/>
    </row>
    <row r="1077" spans="7:8" s="9" customFormat="1">
      <c r="G1077" s="439"/>
      <c r="H1077" s="439"/>
    </row>
    <row r="1078" spans="7:8" s="9" customFormat="1">
      <c r="G1078" s="439"/>
      <c r="H1078" s="439"/>
    </row>
    <row r="1079" spans="7:8" s="9" customFormat="1">
      <c r="G1079" s="439"/>
      <c r="H1079" s="439"/>
    </row>
    <row r="1080" spans="7:8" s="9" customFormat="1">
      <c r="G1080" s="439"/>
      <c r="H1080" s="439"/>
    </row>
    <row r="1081" spans="7:8" s="9" customFormat="1">
      <c r="G1081" s="439"/>
      <c r="H1081" s="439"/>
    </row>
    <row r="1082" spans="7:8" s="9" customFormat="1">
      <c r="G1082" s="439"/>
      <c r="H1082" s="439"/>
    </row>
    <row r="1083" spans="7:8" s="9" customFormat="1">
      <c r="G1083" s="439"/>
      <c r="H1083" s="439"/>
    </row>
    <row r="1084" spans="7:8" s="9" customFormat="1">
      <c r="G1084" s="439"/>
      <c r="H1084" s="439"/>
    </row>
    <row r="1085" spans="7:8" s="9" customFormat="1">
      <c r="G1085" s="439"/>
      <c r="H1085" s="439"/>
    </row>
    <row r="1086" spans="7:8" s="9" customFormat="1">
      <c r="G1086" s="439"/>
      <c r="H1086" s="439"/>
    </row>
    <row r="1087" spans="7:8" s="9" customFormat="1">
      <c r="G1087" s="439"/>
      <c r="H1087" s="439"/>
    </row>
    <row r="1088" spans="7:8" s="9" customFormat="1">
      <c r="G1088" s="439"/>
      <c r="H1088" s="439"/>
    </row>
    <row r="1089" spans="7:8" s="9" customFormat="1">
      <c r="G1089" s="439"/>
      <c r="H1089" s="439"/>
    </row>
    <row r="1090" spans="7:8" s="9" customFormat="1">
      <c r="G1090" s="439"/>
      <c r="H1090" s="439"/>
    </row>
    <row r="1091" spans="7:8" s="9" customFormat="1">
      <c r="G1091" s="439"/>
      <c r="H1091" s="439"/>
    </row>
    <row r="1092" spans="7:8" s="9" customFormat="1">
      <c r="G1092" s="439"/>
      <c r="H1092" s="439"/>
    </row>
    <row r="1093" spans="7:8" s="9" customFormat="1">
      <c r="G1093" s="439"/>
      <c r="H1093" s="439"/>
    </row>
    <row r="1094" spans="7:8" s="9" customFormat="1">
      <c r="G1094" s="439"/>
      <c r="H1094" s="439"/>
    </row>
    <row r="1095" spans="7:8" s="9" customFormat="1">
      <c r="G1095" s="439"/>
      <c r="H1095" s="439"/>
    </row>
    <row r="1096" spans="7:8" s="9" customFormat="1">
      <c r="G1096" s="439"/>
      <c r="H1096" s="439"/>
    </row>
    <row r="1097" spans="7:8" s="9" customFormat="1">
      <c r="G1097" s="439"/>
      <c r="H1097" s="439"/>
    </row>
    <row r="1098" spans="7:8" s="9" customFormat="1">
      <c r="G1098" s="439"/>
      <c r="H1098" s="439"/>
    </row>
    <row r="1099" spans="7:8" s="9" customFormat="1">
      <c r="G1099" s="439"/>
      <c r="H1099" s="439"/>
    </row>
    <row r="1100" spans="7:8" s="9" customFormat="1">
      <c r="G1100" s="439"/>
      <c r="H1100" s="439"/>
    </row>
    <row r="1101" spans="7:8" s="9" customFormat="1">
      <c r="G1101" s="439"/>
      <c r="H1101" s="439"/>
    </row>
    <row r="1102" spans="7:8" s="9" customFormat="1">
      <c r="G1102" s="439"/>
      <c r="H1102" s="439"/>
    </row>
    <row r="1103" spans="7:8" s="9" customFormat="1">
      <c r="G1103" s="439"/>
      <c r="H1103" s="439"/>
    </row>
    <row r="1104" spans="7:8" s="9" customFormat="1">
      <c r="G1104" s="439"/>
      <c r="H1104" s="439"/>
    </row>
    <row r="1105" spans="7:8" s="9" customFormat="1">
      <c r="G1105" s="439"/>
      <c r="H1105" s="439"/>
    </row>
    <row r="1106" spans="7:8" s="9" customFormat="1">
      <c r="G1106" s="439"/>
      <c r="H1106" s="439"/>
    </row>
    <row r="1107" spans="7:8" s="9" customFormat="1">
      <c r="G1107" s="439"/>
      <c r="H1107" s="439"/>
    </row>
    <row r="1108" spans="7:8" s="9" customFormat="1">
      <c r="G1108" s="439"/>
      <c r="H1108" s="439"/>
    </row>
    <row r="1109" spans="7:8" s="9" customFormat="1">
      <c r="G1109" s="439"/>
      <c r="H1109" s="439"/>
    </row>
    <row r="1110" spans="7:8" s="9" customFormat="1">
      <c r="G1110" s="439"/>
      <c r="H1110" s="439"/>
    </row>
    <row r="1111" spans="7:8" s="9" customFormat="1">
      <c r="G1111" s="439"/>
      <c r="H1111" s="439"/>
    </row>
    <row r="1112" spans="7:8" s="9" customFormat="1">
      <c r="G1112" s="439"/>
      <c r="H1112" s="439"/>
    </row>
    <row r="1113" spans="7:8" s="9" customFormat="1">
      <c r="G1113" s="439"/>
      <c r="H1113" s="439"/>
    </row>
    <row r="1114" spans="7:8" s="9" customFormat="1">
      <c r="G1114" s="439"/>
      <c r="H1114" s="439"/>
    </row>
    <row r="1115" spans="7:8" s="9" customFormat="1">
      <c r="G1115" s="439"/>
      <c r="H1115" s="439"/>
    </row>
    <row r="1116" spans="7:8" s="9" customFormat="1">
      <c r="G1116" s="439"/>
      <c r="H1116" s="439"/>
    </row>
    <row r="1117" spans="7:8" s="9" customFormat="1">
      <c r="G1117" s="439"/>
      <c r="H1117" s="439"/>
    </row>
    <row r="1118" spans="7:8" s="9" customFormat="1">
      <c r="G1118" s="439"/>
      <c r="H1118" s="439"/>
    </row>
    <row r="1119" spans="7:8" s="9" customFormat="1">
      <c r="G1119" s="439"/>
      <c r="H1119" s="439"/>
    </row>
    <row r="1120" spans="7:8" s="9" customFormat="1">
      <c r="G1120" s="439"/>
      <c r="H1120" s="439"/>
    </row>
    <row r="1121" spans="7:8" s="9" customFormat="1">
      <c r="G1121" s="439"/>
      <c r="H1121" s="439"/>
    </row>
    <row r="1122" spans="7:8" s="9" customFormat="1">
      <c r="G1122" s="439"/>
      <c r="H1122" s="439"/>
    </row>
    <row r="1123" spans="7:8" s="9" customFormat="1">
      <c r="G1123" s="439"/>
      <c r="H1123" s="439"/>
    </row>
    <row r="1124" spans="7:8" s="9" customFormat="1">
      <c r="G1124" s="439"/>
      <c r="H1124" s="439"/>
    </row>
    <row r="1125" spans="7:8" s="9" customFormat="1">
      <c r="G1125" s="439"/>
      <c r="H1125" s="439"/>
    </row>
    <row r="1126" spans="7:8" s="9" customFormat="1">
      <c r="G1126" s="439"/>
      <c r="H1126" s="439"/>
    </row>
    <row r="1127" spans="7:8" s="9" customFormat="1">
      <c r="G1127" s="439"/>
      <c r="H1127" s="439"/>
    </row>
    <row r="1128" spans="7:8" s="9" customFormat="1">
      <c r="G1128" s="439"/>
      <c r="H1128" s="439"/>
    </row>
    <row r="1129" spans="7:8" s="9" customFormat="1">
      <c r="G1129" s="439"/>
      <c r="H1129" s="439"/>
    </row>
    <row r="1130" spans="7:8" s="9" customFormat="1">
      <c r="G1130" s="439"/>
      <c r="H1130" s="439"/>
    </row>
    <row r="1131" spans="7:8" s="9" customFormat="1">
      <c r="G1131" s="439"/>
      <c r="H1131" s="439"/>
    </row>
    <row r="1132" spans="7:8" s="9" customFormat="1">
      <c r="G1132" s="439"/>
      <c r="H1132" s="439"/>
    </row>
    <row r="1133" spans="7:8" s="9" customFormat="1">
      <c r="G1133" s="439"/>
      <c r="H1133" s="439"/>
    </row>
    <row r="1134" spans="7:8" s="9" customFormat="1">
      <c r="G1134" s="439"/>
      <c r="H1134" s="439"/>
    </row>
    <row r="1135" spans="7:8" s="9" customFormat="1">
      <c r="G1135" s="439"/>
      <c r="H1135" s="439"/>
    </row>
    <row r="1136" spans="7:8" s="9" customFormat="1">
      <c r="G1136" s="439"/>
      <c r="H1136" s="439"/>
    </row>
    <row r="1137" spans="7:8" s="9" customFormat="1">
      <c r="G1137" s="439"/>
      <c r="H1137" s="439"/>
    </row>
    <row r="1138" spans="7:8" s="9" customFormat="1">
      <c r="G1138" s="439"/>
      <c r="H1138" s="439"/>
    </row>
    <row r="1139" spans="7:8" s="9" customFormat="1">
      <c r="G1139" s="439"/>
      <c r="H1139" s="439"/>
    </row>
    <row r="1140" spans="7:8" s="9" customFormat="1">
      <c r="G1140" s="439"/>
      <c r="H1140" s="439"/>
    </row>
    <row r="1141" spans="7:8" s="9" customFormat="1">
      <c r="G1141" s="439"/>
      <c r="H1141" s="439"/>
    </row>
    <row r="1142" spans="7:8" s="9" customFormat="1">
      <c r="G1142" s="439"/>
      <c r="H1142" s="439"/>
    </row>
    <row r="1143" spans="7:8" s="9" customFormat="1">
      <c r="G1143" s="439"/>
      <c r="H1143" s="439"/>
    </row>
    <row r="1144" spans="7:8" s="9" customFormat="1">
      <c r="G1144" s="439"/>
      <c r="H1144" s="439"/>
    </row>
    <row r="1145" spans="7:8" s="9" customFormat="1">
      <c r="G1145" s="439"/>
      <c r="H1145" s="439"/>
    </row>
    <row r="1146" spans="7:8" s="9" customFormat="1">
      <c r="G1146" s="439"/>
      <c r="H1146" s="439"/>
    </row>
    <row r="1147" spans="7:8" s="9" customFormat="1">
      <c r="G1147" s="439"/>
      <c r="H1147" s="439"/>
    </row>
    <row r="1148" spans="7:8" s="9" customFormat="1">
      <c r="G1148" s="439"/>
      <c r="H1148" s="439"/>
    </row>
    <row r="1149" spans="7:8" s="9" customFormat="1">
      <c r="G1149" s="439"/>
      <c r="H1149" s="439"/>
    </row>
    <row r="1150" spans="7:8" s="9" customFormat="1">
      <c r="G1150" s="439"/>
      <c r="H1150" s="439"/>
    </row>
    <row r="1151" spans="7:8" s="9" customFormat="1">
      <c r="G1151" s="439"/>
      <c r="H1151" s="439"/>
    </row>
    <row r="1152" spans="7:8" s="9" customFormat="1">
      <c r="G1152" s="439"/>
      <c r="H1152" s="439"/>
    </row>
    <row r="1153" spans="7:8" s="9" customFormat="1">
      <c r="G1153" s="439"/>
      <c r="H1153" s="439"/>
    </row>
    <row r="1154" spans="7:8" s="9" customFormat="1">
      <c r="G1154" s="439"/>
      <c r="H1154" s="439"/>
    </row>
    <row r="1155" spans="7:8" s="9" customFormat="1">
      <c r="G1155" s="439"/>
      <c r="H1155" s="439"/>
    </row>
    <row r="1156" spans="7:8" s="9" customFormat="1">
      <c r="G1156" s="439"/>
      <c r="H1156" s="439"/>
    </row>
    <row r="1157" spans="7:8" s="9" customFormat="1">
      <c r="G1157" s="439"/>
      <c r="H1157" s="439"/>
    </row>
    <row r="1158" spans="7:8" s="9" customFormat="1">
      <c r="G1158" s="439"/>
      <c r="H1158" s="439"/>
    </row>
    <row r="1159" spans="7:8" s="9" customFormat="1">
      <c r="G1159" s="439"/>
      <c r="H1159" s="439"/>
    </row>
    <row r="1160" spans="7:8" s="9" customFormat="1">
      <c r="G1160" s="439"/>
      <c r="H1160" s="439"/>
    </row>
    <row r="1161" spans="7:8" s="9" customFormat="1">
      <c r="G1161" s="439"/>
      <c r="H1161" s="439"/>
    </row>
    <row r="1162" spans="7:8" s="9" customFormat="1">
      <c r="G1162" s="439"/>
      <c r="H1162" s="439"/>
    </row>
    <row r="1163" spans="7:8" s="9" customFormat="1">
      <c r="G1163" s="439"/>
      <c r="H1163" s="439"/>
    </row>
    <row r="1164" spans="7:8" s="9" customFormat="1">
      <c r="G1164" s="439"/>
      <c r="H1164" s="439"/>
    </row>
    <row r="1165" spans="7:8" s="9" customFormat="1">
      <c r="G1165" s="439"/>
      <c r="H1165" s="439"/>
    </row>
    <row r="1166" spans="7:8" s="9" customFormat="1">
      <c r="G1166" s="439"/>
      <c r="H1166" s="439"/>
    </row>
    <row r="1167" spans="7:8" s="9" customFormat="1">
      <c r="G1167" s="439"/>
      <c r="H1167" s="439"/>
    </row>
    <row r="1168" spans="7:8" s="9" customFormat="1">
      <c r="G1168" s="439"/>
      <c r="H1168" s="439"/>
    </row>
    <row r="1169" spans="7:8" s="9" customFormat="1">
      <c r="G1169" s="439"/>
      <c r="H1169" s="439"/>
    </row>
    <row r="1170" spans="7:8" s="9" customFormat="1">
      <c r="G1170" s="439"/>
      <c r="H1170" s="439"/>
    </row>
    <row r="1171" spans="7:8" s="9" customFormat="1">
      <c r="G1171" s="439"/>
      <c r="H1171" s="439"/>
    </row>
    <row r="1172" spans="7:8" s="9" customFormat="1">
      <c r="G1172" s="439"/>
      <c r="H1172" s="439"/>
    </row>
    <row r="1173" spans="7:8" s="9" customFormat="1">
      <c r="G1173" s="439"/>
      <c r="H1173" s="439"/>
    </row>
    <row r="1174" spans="7:8" s="9" customFormat="1">
      <c r="G1174" s="439"/>
      <c r="H1174" s="439"/>
    </row>
    <row r="1175" spans="7:8" s="9" customFormat="1">
      <c r="G1175" s="439"/>
      <c r="H1175" s="439"/>
    </row>
    <row r="1176" spans="7:8" s="9" customFormat="1">
      <c r="G1176" s="439"/>
      <c r="H1176" s="439"/>
    </row>
    <row r="1177" spans="7:8" s="9" customFormat="1">
      <c r="G1177" s="439"/>
      <c r="H1177" s="439"/>
    </row>
    <row r="1178" spans="7:8" s="9" customFormat="1">
      <c r="G1178" s="439"/>
      <c r="H1178" s="439"/>
    </row>
    <row r="1179" spans="7:8" s="9" customFormat="1">
      <c r="G1179" s="439"/>
      <c r="H1179" s="439"/>
    </row>
    <row r="1180" spans="7:8" s="9" customFormat="1">
      <c r="G1180" s="439"/>
      <c r="H1180" s="439"/>
    </row>
    <row r="1181" spans="7:8" s="9" customFormat="1">
      <c r="G1181" s="439"/>
      <c r="H1181" s="439"/>
    </row>
    <row r="1182" spans="7:8" s="9" customFormat="1">
      <c r="G1182" s="439"/>
      <c r="H1182" s="439"/>
    </row>
    <row r="1183" spans="7:8" s="9" customFormat="1">
      <c r="G1183" s="439"/>
      <c r="H1183" s="439"/>
    </row>
    <row r="1184" spans="7:8" s="9" customFormat="1">
      <c r="G1184" s="439"/>
      <c r="H1184" s="439"/>
    </row>
    <row r="1185" spans="7:8" s="9" customFormat="1">
      <c r="G1185" s="439"/>
      <c r="H1185" s="439"/>
    </row>
    <row r="1186" spans="7:8" s="9" customFormat="1">
      <c r="G1186" s="439"/>
      <c r="H1186" s="439"/>
    </row>
    <row r="1187" spans="7:8" s="9" customFormat="1">
      <c r="G1187" s="439"/>
      <c r="H1187" s="439"/>
    </row>
    <row r="1188" spans="7:8" s="9" customFormat="1">
      <c r="G1188" s="439"/>
      <c r="H1188" s="439"/>
    </row>
    <row r="1189" spans="7:8" s="9" customFormat="1">
      <c r="G1189" s="439"/>
      <c r="H1189" s="439"/>
    </row>
    <row r="1190" spans="7:8" s="9" customFormat="1">
      <c r="G1190" s="439"/>
      <c r="H1190" s="439"/>
    </row>
    <row r="1191" spans="7:8" s="9" customFormat="1">
      <c r="G1191" s="439"/>
      <c r="H1191" s="439"/>
    </row>
    <row r="1192" spans="7:8" s="9" customFormat="1">
      <c r="G1192" s="439"/>
      <c r="H1192" s="439"/>
    </row>
    <row r="1193" spans="7:8" s="9" customFormat="1">
      <c r="G1193" s="439"/>
      <c r="H1193" s="439"/>
    </row>
    <row r="1194" spans="7:8" s="9" customFormat="1">
      <c r="G1194" s="439"/>
      <c r="H1194" s="439"/>
    </row>
    <row r="1195" spans="7:8" s="9" customFormat="1">
      <c r="G1195" s="439"/>
      <c r="H1195" s="439"/>
    </row>
    <row r="1196" spans="7:8" s="9" customFormat="1">
      <c r="G1196" s="439"/>
      <c r="H1196" s="439"/>
    </row>
    <row r="1197" spans="7:8" s="9" customFormat="1">
      <c r="G1197" s="439"/>
      <c r="H1197" s="439"/>
    </row>
    <row r="1198" spans="7:8" s="9" customFormat="1">
      <c r="G1198" s="439"/>
      <c r="H1198" s="439"/>
    </row>
    <row r="1199" spans="7:8" s="9" customFormat="1">
      <c r="G1199" s="439"/>
      <c r="H1199" s="439"/>
    </row>
    <row r="1200" spans="7:8" s="9" customFormat="1">
      <c r="G1200" s="439"/>
      <c r="H1200" s="439"/>
    </row>
    <row r="1201" spans="7:8" s="9" customFormat="1">
      <c r="G1201" s="439"/>
      <c r="H1201" s="439"/>
    </row>
    <row r="1202" spans="7:8" s="9" customFormat="1">
      <c r="G1202" s="439"/>
      <c r="H1202" s="439"/>
    </row>
    <row r="1203" spans="7:8" s="9" customFormat="1">
      <c r="G1203" s="439"/>
      <c r="H1203" s="439"/>
    </row>
    <row r="1204" spans="7:8" s="9" customFormat="1">
      <c r="G1204" s="439"/>
      <c r="H1204" s="439"/>
    </row>
    <row r="1205" spans="7:8" s="9" customFormat="1">
      <c r="G1205" s="439"/>
      <c r="H1205" s="439"/>
    </row>
    <row r="1206" spans="7:8" s="9" customFormat="1">
      <c r="G1206" s="439"/>
      <c r="H1206" s="439"/>
    </row>
    <row r="1207" spans="7:8" s="9" customFormat="1">
      <c r="G1207" s="439"/>
      <c r="H1207" s="439"/>
    </row>
    <row r="1208" spans="7:8" s="9" customFormat="1">
      <c r="G1208" s="439"/>
      <c r="H1208" s="439"/>
    </row>
    <row r="1209" spans="7:8" s="9" customFormat="1">
      <c r="G1209" s="439"/>
      <c r="H1209" s="439"/>
    </row>
    <row r="1210" spans="7:8" s="9" customFormat="1">
      <c r="G1210" s="439"/>
      <c r="H1210" s="439"/>
    </row>
    <row r="1211" spans="7:8" s="9" customFormat="1">
      <c r="G1211" s="439"/>
      <c r="H1211" s="439"/>
    </row>
    <row r="1212" spans="7:8" s="9" customFormat="1">
      <c r="G1212" s="439"/>
      <c r="H1212" s="439"/>
    </row>
    <row r="1213" spans="7:8" s="9" customFormat="1">
      <c r="G1213" s="439"/>
      <c r="H1213" s="439"/>
    </row>
    <row r="1214" spans="7:8" s="9" customFormat="1">
      <c r="G1214" s="439"/>
      <c r="H1214" s="439"/>
    </row>
    <row r="1215" spans="7:8" s="9" customFormat="1">
      <c r="G1215" s="439"/>
      <c r="H1215" s="439"/>
    </row>
    <row r="1216" spans="7:8" s="9" customFormat="1">
      <c r="G1216" s="439"/>
      <c r="H1216" s="439"/>
    </row>
    <row r="1217" spans="7:8" s="9" customFormat="1">
      <c r="G1217" s="439"/>
      <c r="H1217" s="439"/>
    </row>
    <row r="1218" spans="7:8" s="9" customFormat="1">
      <c r="G1218" s="439"/>
      <c r="H1218" s="439"/>
    </row>
    <row r="1219" spans="7:8" s="9" customFormat="1">
      <c r="G1219" s="439"/>
      <c r="H1219" s="439"/>
    </row>
    <row r="1220" spans="7:8" s="9" customFormat="1">
      <c r="G1220" s="439"/>
      <c r="H1220" s="439"/>
    </row>
    <row r="1221" spans="7:8" s="9" customFormat="1">
      <c r="G1221" s="439"/>
      <c r="H1221" s="439"/>
    </row>
    <row r="1222" spans="7:8" s="9" customFormat="1">
      <c r="G1222" s="439"/>
      <c r="H1222" s="439"/>
    </row>
    <row r="1223" spans="7:8" s="9" customFormat="1">
      <c r="G1223" s="439"/>
      <c r="H1223" s="439"/>
    </row>
    <row r="1224" spans="7:8" s="9" customFormat="1">
      <c r="G1224" s="439"/>
      <c r="H1224" s="439"/>
    </row>
    <row r="1225" spans="7:8" s="9" customFormat="1">
      <c r="G1225" s="439"/>
      <c r="H1225" s="439"/>
    </row>
    <row r="1226" spans="7:8" s="9" customFormat="1">
      <c r="G1226" s="439"/>
      <c r="H1226" s="439"/>
    </row>
    <row r="1227" spans="7:8" s="9" customFormat="1">
      <c r="G1227" s="439"/>
      <c r="H1227" s="439"/>
    </row>
    <row r="1228" spans="7:8" s="9" customFormat="1">
      <c r="G1228" s="439"/>
      <c r="H1228" s="439"/>
    </row>
    <row r="1229" spans="7:8" s="9" customFormat="1">
      <c r="G1229" s="439"/>
      <c r="H1229" s="439"/>
    </row>
    <row r="1230" spans="7:8" s="9" customFormat="1">
      <c r="G1230" s="439"/>
      <c r="H1230" s="439"/>
    </row>
    <row r="1231" spans="7:8" s="9" customFormat="1">
      <c r="G1231" s="439"/>
      <c r="H1231" s="439"/>
    </row>
    <row r="1232" spans="7:8" s="9" customFormat="1">
      <c r="G1232" s="439"/>
      <c r="H1232" s="439"/>
    </row>
    <row r="1233" spans="7:8" s="9" customFormat="1">
      <c r="G1233" s="439"/>
      <c r="H1233" s="439"/>
    </row>
    <row r="1234" spans="7:8" s="9" customFormat="1">
      <c r="G1234" s="439"/>
      <c r="H1234" s="439"/>
    </row>
    <row r="1235" spans="7:8" s="9" customFormat="1">
      <c r="G1235" s="439"/>
      <c r="H1235" s="439"/>
    </row>
    <row r="1236" spans="7:8" s="9" customFormat="1">
      <c r="G1236" s="439"/>
      <c r="H1236" s="439"/>
    </row>
    <row r="1237" spans="7:8" s="9" customFormat="1">
      <c r="G1237" s="439"/>
      <c r="H1237" s="439"/>
    </row>
    <row r="1238" spans="7:8" s="9" customFormat="1">
      <c r="G1238" s="439"/>
      <c r="H1238" s="439"/>
    </row>
    <row r="1239" spans="7:8" s="9" customFormat="1">
      <c r="G1239" s="439"/>
      <c r="H1239" s="439"/>
    </row>
    <row r="1240" spans="7:8" s="9" customFormat="1">
      <c r="G1240" s="439"/>
      <c r="H1240" s="439"/>
    </row>
    <row r="1241" spans="7:8" s="9" customFormat="1">
      <c r="G1241" s="439"/>
      <c r="H1241" s="439"/>
    </row>
    <row r="1242" spans="7:8" s="9" customFormat="1">
      <c r="G1242" s="439"/>
      <c r="H1242" s="439"/>
    </row>
    <row r="1243" spans="7:8" s="9" customFormat="1">
      <c r="G1243" s="439"/>
      <c r="H1243" s="439"/>
    </row>
    <row r="1244" spans="7:8" s="9" customFormat="1">
      <c r="G1244" s="439"/>
      <c r="H1244" s="439"/>
    </row>
    <row r="1245" spans="7:8" s="9" customFormat="1">
      <c r="G1245" s="439"/>
      <c r="H1245" s="439"/>
    </row>
    <row r="1246" spans="7:8" s="9" customFormat="1">
      <c r="G1246" s="439"/>
      <c r="H1246" s="439"/>
    </row>
    <row r="1247" spans="7:8" s="9" customFormat="1">
      <c r="G1247" s="439"/>
      <c r="H1247" s="439"/>
    </row>
    <row r="1248" spans="7:8" s="9" customFormat="1">
      <c r="G1248" s="439"/>
      <c r="H1248" s="439"/>
    </row>
    <row r="1249" spans="7:8" s="9" customFormat="1">
      <c r="G1249" s="439"/>
      <c r="H1249" s="439"/>
    </row>
    <row r="1250" spans="7:8" s="9" customFormat="1">
      <c r="G1250" s="439"/>
      <c r="H1250" s="439"/>
    </row>
    <row r="1251" spans="7:8" s="9" customFormat="1">
      <c r="G1251" s="439"/>
      <c r="H1251" s="439"/>
    </row>
    <row r="1252" spans="7:8" s="9" customFormat="1">
      <c r="G1252" s="439"/>
      <c r="H1252" s="439"/>
    </row>
    <row r="1253" spans="7:8" s="9" customFormat="1">
      <c r="G1253" s="439"/>
      <c r="H1253" s="439"/>
    </row>
    <row r="1254" spans="7:8" s="9" customFormat="1">
      <c r="G1254" s="439"/>
      <c r="H1254" s="439"/>
    </row>
    <row r="1255" spans="7:8" s="9" customFormat="1">
      <c r="G1255" s="439"/>
      <c r="H1255" s="439"/>
    </row>
    <row r="1256" spans="7:8" s="9" customFormat="1">
      <c r="G1256" s="439"/>
      <c r="H1256" s="439"/>
    </row>
    <row r="1257" spans="7:8" s="9" customFormat="1">
      <c r="G1257" s="439"/>
      <c r="H1257" s="439"/>
    </row>
    <row r="1258" spans="7:8" s="9" customFormat="1">
      <c r="G1258" s="439"/>
      <c r="H1258" s="439"/>
    </row>
    <row r="1259" spans="7:8" s="9" customFormat="1">
      <c r="G1259" s="439"/>
      <c r="H1259" s="439"/>
    </row>
    <row r="1260" spans="7:8" s="9" customFormat="1">
      <c r="G1260" s="439"/>
      <c r="H1260" s="439"/>
    </row>
    <row r="1261" spans="7:8" s="9" customFormat="1">
      <c r="G1261" s="439"/>
      <c r="H1261" s="439"/>
    </row>
    <row r="1262" spans="7:8" s="9" customFormat="1">
      <c r="G1262" s="439"/>
      <c r="H1262" s="439"/>
    </row>
    <row r="1263" spans="7:8" s="9" customFormat="1">
      <c r="G1263" s="439"/>
      <c r="H1263" s="439"/>
    </row>
    <row r="1264" spans="7:8" s="9" customFormat="1">
      <c r="G1264" s="439"/>
      <c r="H1264" s="439"/>
    </row>
    <row r="1265" spans="7:8" s="9" customFormat="1">
      <c r="G1265" s="439"/>
      <c r="H1265" s="439"/>
    </row>
    <row r="1266" spans="7:8" s="9" customFormat="1">
      <c r="G1266" s="439"/>
      <c r="H1266" s="439"/>
    </row>
    <row r="1267" spans="7:8" s="9" customFormat="1">
      <c r="G1267" s="439"/>
      <c r="H1267" s="439"/>
    </row>
    <row r="1268" spans="7:8" s="9" customFormat="1">
      <c r="G1268" s="439"/>
      <c r="H1268" s="439"/>
    </row>
    <row r="1269" spans="7:8" s="9" customFormat="1">
      <c r="G1269" s="439"/>
      <c r="H1269" s="439"/>
    </row>
    <row r="1270" spans="7:8" s="9" customFormat="1">
      <c r="G1270" s="439"/>
      <c r="H1270" s="439"/>
    </row>
    <row r="1271" spans="7:8" s="9" customFormat="1">
      <c r="G1271" s="439"/>
      <c r="H1271" s="439"/>
    </row>
    <row r="1272" spans="7:8" s="9" customFormat="1">
      <c r="G1272" s="439"/>
      <c r="H1272" s="439"/>
    </row>
    <row r="1273" spans="7:8" s="9" customFormat="1">
      <c r="G1273" s="439"/>
      <c r="H1273" s="439"/>
    </row>
    <row r="1274" spans="7:8" s="9" customFormat="1">
      <c r="G1274" s="439"/>
      <c r="H1274" s="439"/>
    </row>
    <row r="1275" spans="7:8" s="9" customFormat="1">
      <c r="G1275" s="439"/>
      <c r="H1275" s="439"/>
    </row>
    <row r="1276" spans="7:8" s="9" customFormat="1">
      <c r="G1276" s="439"/>
      <c r="H1276" s="439"/>
    </row>
    <row r="1277" spans="7:8" s="9" customFormat="1">
      <c r="G1277" s="439"/>
      <c r="H1277" s="439"/>
    </row>
    <row r="1278" spans="7:8" s="9" customFormat="1">
      <c r="G1278" s="439"/>
      <c r="H1278" s="439"/>
    </row>
    <row r="1279" spans="7:8" s="9" customFormat="1">
      <c r="G1279" s="439"/>
      <c r="H1279" s="439"/>
    </row>
    <row r="1280" spans="7:8" s="9" customFormat="1">
      <c r="G1280" s="439"/>
      <c r="H1280" s="439"/>
    </row>
    <row r="1281" spans="7:8" s="9" customFormat="1">
      <c r="G1281" s="439"/>
      <c r="H1281" s="439"/>
    </row>
    <row r="1282" spans="7:8" s="9" customFormat="1">
      <c r="G1282" s="439"/>
      <c r="H1282" s="439"/>
    </row>
    <row r="1283" spans="7:8" s="9" customFormat="1">
      <c r="G1283" s="439"/>
      <c r="H1283" s="439"/>
    </row>
    <row r="1284" spans="7:8" s="9" customFormat="1">
      <c r="G1284" s="439"/>
      <c r="H1284" s="439"/>
    </row>
    <row r="1285" spans="7:8" s="9" customFormat="1">
      <c r="G1285" s="439"/>
      <c r="H1285" s="439"/>
    </row>
    <row r="1286" spans="7:8" s="9" customFormat="1">
      <c r="G1286" s="439"/>
      <c r="H1286" s="439"/>
    </row>
    <row r="1287" spans="7:8" s="9" customFormat="1">
      <c r="G1287" s="439"/>
      <c r="H1287" s="439"/>
    </row>
    <row r="1288" spans="7:8" s="9" customFormat="1">
      <c r="G1288" s="439"/>
      <c r="H1288" s="439"/>
    </row>
    <row r="1289" spans="7:8" s="9" customFormat="1">
      <c r="G1289" s="439"/>
      <c r="H1289" s="439"/>
    </row>
    <row r="1290" spans="7:8" s="9" customFormat="1">
      <c r="G1290" s="439"/>
      <c r="H1290" s="439"/>
    </row>
    <row r="1291" spans="7:8" s="9" customFormat="1">
      <c r="G1291" s="439"/>
      <c r="H1291" s="439"/>
    </row>
    <row r="1292" spans="7:8" s="9" customFormat="1">
      <c r="G1292" s="439"/>
      <c r="H1292" s="439"/>
    </row>
    <row r="1293" spans="7:8" s="9" customFormat="1">
      <c r="G1293" s="439"/>
      <c r="H1293" s="439"/>
    </row>
    <row r="1294" spans="7:8" s="9" customFormat="1">
      <c r="G1294" s="439"/>
      <c r="H1294" s="439"/>
    </row>
    <row r="1295" spans="7:8" s="9" customFormat="1">
      <c r="G1295" s="439"/>
      <c r="H1295" s="439"/>
    </row>
    <row r="1296" spans="7:8" s="9" customFormat="1">
      <c r="G1296" s="439"/>
      <c r="H1296" s="439"/>
    </row>
    <row r="1297" spans="7:8" s="9" customFormat="1">
      <c r="G1297" s="439"/>
      <c r="H1297" s="439"/>
    </row>
    <row r="1298" spans="7:8" s="9" customFormat="1">
      <c r="G1298" s="439"/>
      <c r="H1298" s="439"/>
    </row>
    <row r="1299" spans="7:8" s="9" customFormat="1">
      <c r="G1299" s="439"/>
      <c r="H1299" s="439"/>
    </row>
    <row r="1300" spans="7:8" s="9" customFormat="1">
      <c r="G1300" s="439"/>
      <c r="H1300" s="439"/>
    </row>
    <row r="1301" spans="7:8" s="9" customFormat="1">
      <c r="G1301" s="439"/>
      <c r="H1301" s="439"/>
    </row>
    <row r="1302" spans="7:8" s="9" customFormat="1">
      <c r="G1302" s="439"/>
      <c r="H1302" s="439"/>
    </row>
    <row r="1303" spans="7:8" s="9" customFormat="1">
      <c r="G1303" s="439"/>
      <c r="H1303" s="439"/>
    </row>
    <row r="1304" spans="7:8" s="9" customFormat="1">
      <c r="G1304" s="439"/>
      <c r="H1304" s="439"/>
    </row>
    <row r="1305" spans="7:8" s="9" customFormat="1">
      <c r="G1305" s="439"/>
      <c r="H1305" s="439"/>
    </row>
    <row r="1306" spans="7:8" s="9" customFormat="1">
      <c r="G1306" s="439"/>
      <c r="H1306" s="439"/>
    </row>
    <row r="1307" spans="7:8" s="9" customFormat="1">
      <c r="G1307" s="439"/>
      <c r="H1307" s="439"/>
    </row>
    <row r="1308" spans="7:8" s="9" customFormat="1">
      <c r="G1308" s="439"/>
      <c r="H1308" s="439"/>
    </row>
    <row r="1309" spans="7:8" s="9" customFormat="1">
      <c r="G1309" s="439"/>
      <c r="H1309" s="439"/>
    </row>
    <row r="1310" spans="7:8" s="9" customFormat="1">
      <c r="G1310" s="439"/>
      <c r="H1310" s="439"/>
    </row>
    <row r="1311" spans="7:8" s="9" customFormat="1">
      <c r="G1311" s="439"/>
      <c r="H1311" s="439"/>
    </row>
    <row r="1312" spans="7:8" s="9" customFormat="1">
      <c r="G1312" s="439"/>
      <c r="H1312" s="439"/>
    </row>
    <row r="1313" spans="7:8" s="9" customFormat="1">
      <c r="G1313" s="439"/>
      <c r="H1313" s="439"/>
    </row>
    <row r="1314" spans="7:8" s="9" customFormat="1">
      <c r="G1314" s="439"/>
      <c r="H1314" s="439"/>
    </row>
    <row r="1315" spans="7:8" s="9" customFormat="1">
      <c r="G1315" s="439"/>
      <c r="H1315" s="439"/>
    </row>
    <row r="1316" spans="7:8" s="9" customFormat="1">
      <c r="G1316" s="439"/>
      <c r="H1316" s="439"/>
    </row>
    <row r="1317" spans="7:8" s="9" customFormat="1">
      <c r="G1317" s="439"/>
      <c r="H1317" s="439"/>
    </row>
    <row r="1318" spans="7:8" s="9" customFormat="1">
      <c r="G1318" s="439"/>
      <c r="H1318" s="439"/>
    </row>
    <row r="1319" spans="7:8" s="9" customFormat="1">
      <c r="G1319" s="439"/>
      <c r="H1319" s="439"/>
    </row>
    <row r="1320" spans="7:8" s="9" customFormat="1">
      <c r="G1320" s="439"/>
      <c r="H1320" s="439"/>
    </row>
    <row r="1321" spans="7:8" s="9" customFormat="1">
      <c r="G1321" s="439"/>
      <c r="H1321" s="439"/>
    </row>
    <row r="1322" spans="7:8" s="9" customFormat="1">
      <c r="G1322" s="439"/>
      <c r="H1322" s="439"/>
    </row>
    <row r="1323" spans="7:8" s="9" customFormat="1">
      <c r="G1323" s="439"/>
      <c r="H1323" s="439"/>
    </row>
    <row r="1324" spans="7:8" s="9" customFormat="1">
      <c r="G1324" s="439"/>
      <c r="H1324" s="439"/>
    </row>
    <row r="1325" spans="7:8" s="9" customFormat="1">
      <c r="G1325" s="439"/>
      <c r="H1325" s="439"/>
    </row>
    <row r="1326" spans="7:8" s="9" customFormat="1">
      <c r="G1326" s="439"/>
      <c r="H1326" s="439"/>
    </row>
    <row r="1327" spans="7:8" s="9" customFormat="1">
      <c r="G1327" s="439"/>
      <c r="H1327" s="439"/>
    </row>
    <row r="1328" spans="7:8" s="9" customFormat="1">
      <c r="G1328" s="439"/>
      <c r="H1328" s="439"/>
    </row>
    <row r="1329" spans="7:8" s="9" customFormat="1">
      <c r="G1329" s="439"/>
      <c r="H1329" s="439"/>
    </row>
    <row r="1330" spans="7:8" s="9" customFormat="1">
      <c r="G1330" s="439"/>
      <c r="H1330" s="439"/>
    </row>
    <row r="1331" spans="7:8" s="9" customFormat="1">
      <c r="G1331" s="439"/>
      <c r="H1331" s="439"/>
    </row>
    <row r="1332" spans="7:8" s="9" customFormat="1">
      <c r="G1332" s="439"/>
      <c r="H1332" s="439"/>
    </row>
    <row r="1333" spans="7:8" s="9" customFormat="1">
      <c r="G1333" s="439"/>
      <c r="H1333" s="439"/>
    </row>
    <row r="1334" spans="7:8" s="9" customFormat="1">
      <c r="G1334" s="439"/>
      <c r="H1334" s="439"/>
    </row>
    <row r="1335" spans="7:8" s="9" customFormat="1">
      <c r="G1335" s="439"/>
      <c r="H1335" s="439"/>
    </row>
    <row r="1336" spans="7:8" s="9" customFormat="1">
      <c r="G1336" s="439"/>
      <c r="H1336" s="439"/>
    </row>
    <row r="1337" spans="7:8" s="9" customFormat="1">
      <c r="G1337" s="439"/>
      <c r="H1337" s="439"/>
    </row>
    <row r="1338" spans="7:8" s="9" customFormat="1">
      <c r="G1338" s="439"/>
      <c r="H1338" s="439"/>
    </row>
    <row r="1339" spans="7:8" s="9" customFormat="1">
      <c r="G1339" s="439"/>
      <c r="H1339" s="439"/>
    </row>
    <row r="1340" spans="7:8" s="9" customFormat="1">
      <c r="G1340" s="439"/>
      <c r="H1340" s="439"/>
    </row>
    <row r="1341" spans="7:8" s="9" customFormat="1">
      <c r="G1341" s="439"/>
      <c r="H1341" s="439"/>
    </row>
    <row r="1342" spans="7:8" s="9" customFormat="1">
      <c r="G1342" s="439"/>
      <c r="H1342" s="439"/>
    </row>
    <row r="1343" spans="7:8" s="9" customFormat="1">
      <c r="G1343" s="439"/>
      <c r="H1343" s="439"/>
    </row>
    <row r="1344" spans="7:8" s="9" customFormat="1">
      <c r="G1344" s="439"/>
      <c r="H1344" s="439"/>
    </row>
    <row r="1345" spans="7:8" s="9" customFormat="1">
      <c r="G1345" s="439"/>
      <c r="H1345" s="439"/>
    </row>
    <row r="1346" spans="7:8" s="9" customFormat="1">
      <c r="G1346" s="439"/>
      <c r="H1346" s="439"/>
    </row>
    <row r="1347" spans="7:8" s="9" customFormat="1">
      <c r="G1347" s="439"/>
      <c r="H1347" s="439"/>
    </row>
    <row r="1348" spans="7:8" s="9" customFormat="1">
      <c r="G1348" s="439"/>
      <c r="H1348" s="439"/>
    </row>
    <row r="1349" spans="7:8" s="9" customFormat="1">
      <c r="G1349" s="439"/>
      <c r="H1349" s="439"/>
    </row>
    <row r="1350" spans="7:8" s="9" customFormat="1">
      <c r="G1350" s="439"/>
      <c r="H1350" s="439"/>
    </row>
    <row r="1351" spans="7:8" s="9" customFormat="1">
      <c r="G1351" s="439"/>
      <c r="H1351" s="439"/>
    </row>
    <row r="1352" spans="7:8" s="9" customFormat="1">
      <c r="G1352" s="439"/>
      <c r="H1352" s="439"/>
    </row>
    <row r="1353" spans="7:8" s="9" customFormat="1">
      <c r="G1353" s="439"/>
      <c r="H1353" s="439"/>
    </row>
    <row r="1354" spans="7:8" s="9" customFormat="1">
      <c r="G1354" s="439"/>
      <c r="H1354" s="439"/>
    </row>
    <row r="1355" spans="7:8" s="9" customFormat="1">
      <c r="G1355" s="439"/>
      <c r="H1355" s="439"/>
    </row>
    <row r="1356" spans="7:8" s="9" customFormat="1">
      <c r="G1356" s="439"/>
      <c r="H1356" s="439"/>
    </row>
    <row r="1357" spans="7:8" s="9" customFormat="1">
      <c r="G1357" s="439"/>
      <c r="H1357" s="439"/>
    </row>
    <row r="1358" spans="7:8" s="9" customFormat="1">
      <c r="G1358" s="439"/>
      <c r="H1358" s="439"/>
    </row>
    <row r="1359" spans="7:8" s="9" customFormat="1">
      <c r="G1359" s="439"/>
      <c r="H1359" s="439"/>
    </row>
    <row r="1360" spans="7:8" s="9" customFormat="1">
      <c r="G1360" s="439"/>
      <c r="H1360" s="439"/>
    </row>
    <row r="1361" spans="7:8" s="9" customFormat="1">
      <c r="G1361" s="439"/>
      <c r="H1361" s="439"/>
    </row>
    <row r="1362" spans="7:8" s="9" customFormat="1">
      <c r="G1362" s="439"/>
      <c r="H1362" s="439"/>
    </row>
    <row r="1363" spans="7:8" s="9" customFormat="1">
      <c r="G1363" s="439"/>
      <c r="H1363" s="439"/>
    </row>
    <row r="1364" spans="7:8" s="9" customFormat="1">
      <c r="G1364" s="439"/>
      <c r="H1364" s="439"/>
    </row>
    <row r="1365" spans="7:8" s="9" customFormat="1">
      <c r="G1365" s="439"/>
      <c r="H1365" s="439"/>
    </row>
    <row r="1366" spans="7:8" s="9" customFormat="1">
      <c r="G1366" s="439"/>
      <c r="H1366" s="439"/>
    </row>
    <row r="1367" spans="7:8" s="9" customFormat="1">
      <c r="G1367" s="439"/>
      <c r="H1367" s="439"/>
    </row>
    <row r="1368" spans="7:8" s="9" customFormat="1">
      <c r="G1368" s="439"/>
      <c r="H1368" s="439"/>
    </row>
    <row r="1369" spans="7:8" s="9" customFormat="1">
      <c r="G1369" s="439"/>
      <c r="H1369" s="439"/>
    </row>
    <row r="1370" spans="7:8" s="9" customFormat="1">
      <c r="G1370" s="439"/>
      <c r="H1370" s="439"/>
    </row>
    <row r="1371" spans="7:8" s="9" customFormat="1">
      <c r="G1371" s="439"/>
      <c r="H1371" s="439"/>
    </row>
    <row r="1372" spans="7:8" s="9" customFormat="1">
      <c r="G1372" s="439"/>
      <c r="H1372" s="439"/>
    </row>
    <row r="1373" spans="7:8" s="9" customFormat="1">
      <c r="G1373" s="439"/>
      <c r="H1373" s="439"/>
    </row>
    <row r="1374" spans="7:8" s="9" customFormat="1">
      <c r="G1374" s="439"/>
      <c r="H1374" s="439"/>
    </row>
    <row r="1375" spans="7:8" s="9" customFormat="1">
      <c r="G1375" s="439"/>
      <c r="H1375" s="439"/>
    </row>
    <row r="1376" spans="7:8" s="9" customFormat="1">
      <c r="G1376" s="439"/>
      <c r="H1376" s="439"/>
    </row>
    <row r="1377" spans="7:8" s="9" customFormat="1">
      <c r="G1377" s="439"/>
      <c r="H1377" s="439"/>
    </row>
    <row r="1378" spans="7:8" s="9" customFormat="1">
      <c r="G1378" s="439"/>
      <c r="H1378" s="439"/>
    </row>
    <row r="1379" spans="7:8" s="9" customFormat="1">
      <c r="G1379" s="439"/>
      <c r="H1379" s="439"/>
    </row>
    <row r="1380" spans="7:8" s="9" customFormat="1">
      <c r="G1380" s="439"/>
      <c r="H1380" s="439"/>
    </row>
    <row r="1381" spans="7:8" s="9" customFormat="1">
      <c r="G1381" s="439"/>
      <c r="H1381" s="439"/>
    </row>
    <row r="1382" spans="7:8" s="9" customFormat="1">
      <c r="G1382" s="439"/>
      <c r="H1382" s="439"/>
    </row>
    <row r="1383" spans="7:8" s="9" customFormat="1">
      <c r="G1383" s="439"/>
      <c r="H1383" s="439"/>
    </row>
    <row r="1384" spans="7:8" s="9" customFormat="1">
      <c r="G1384" s="439"/>
      <c r="H1384" s="439"/>
    </row>
    <row r="1385" spans="7:8" s="9" customFormat="1">
      <c r="G1385" s="439"/>
      <c r="H1385" s="439"/>
    </row>
    <row r="1386" spans="7:8" s="9" customFormat="1">
      <c r="G1386" s="439"/>
      <c r="H1386" s="439"/>
    </row>
    <row r="1387" spans="7:8" s="9" customFormat="1">
      <c r="G1387" s="439"/>
      <c r="H1387" s="439"/>
    </row>
    <row r="1388" spans="7:8" s="9" customFormat="1">
      <c r="G1388" s="439"/>
      <c r="H1388" s="439"/>
    </row>
    <row r="1389" spans="7:8" s="9" customFormat="1">
      <c r="G1389" s="439"/>
      <c r="H1389" s="439"/>
    </row>
    <row r="1390" spans="7:8" s="9" customFormat="1">
      <c r="G1390" s="439"/>
      <c r="H1390" s="439"/>
    </row>
    <row r="1391" spans="7:8" s="9" customFormat="1">
      <c r="G1391" s="439"/>
      <c r="H1391" s="439"/>
    </row>
    <row r="1392" spans="7:8" s="9" customFormat="1">
      <c r="G1392" s="439"/>
      <c r="H1392" s="439"/>
    </row>
    <row r="1393" spans="7:8" s="9" customFormat="1">
      <c r="G1393" s="439"/>
      <c r="H1393" s="439"/>
    </row>
    <row r="1394" spans="7:8" s="9" customFormat="1">
      <c r="G1394" s="439"/>
      <c r="H1394" s="439"/>
    </row>
    <row r="1395" spans="7:8" s="9" customFormat="1">
      <c r="G1395" s="439"/>
      <c r="H1395" s="439"/>
    </row>
    <row r="1396" spans="7:8" s="9" customFormat="1">
      <c r="G1396" s="439"/>
      <c r="H1396" s="439"/>
    </row>
    <row r="1397" spans="7:8" s="9" customFormat="1">
      <c r="G1397" s="439"/>
      <c r="H1397" s="439"/>
    </row>
    <row r="1398" spans="7:8" s="9" customFormat="1">
      <c r="G1398" s="439"/>
      <c r="H1398" s="439"/>
    </row>
    <row r="1399" spans="7:8" s="9" customFormat="1">
      <c r="G1399" s="439"/>
      <c r="H1399" s="439"/>
    </row>
    <row r="1400" spans="7:8" s="9" customFormat="1">
      <c r="G1400" s="439"/>
      <c r="H1400" s="439"/>
    </row>
    <row r="1401" spans="7:8" s="9" customFormat="1">
      <c r="G1401" s="439"/>
      <c r="H1401" s="439"/>
    </row>
    <row r="1402" spans="7:8" s="9" customFormat="1">
      <c r="G1402" s="439"/>
      <c r="H1402" s="439"/>
    </row>
    <row r="1403" spans="7:8" s="9" customFormat="1">
      <c r="G1403" s="439"/>
      <c r="H1403" s="439"/>
    </row>
    <row r="1404" spans="7:8" s="9" customFormat="1">
      <c r="G1404" s="439"/>
      <c r="H1404" s="439"/>
    </row>
    <row r="1405" spans="7:8" s="9" customFormat="1">
      <c r="G1405" s="439"/>
      <c r="H1405" s="439"/>
    </row>
    <row r="1406" spans="7:8" s="9" customFormat="1">
      <c r="G1406" s="439"/>
      <c r="H1406" s="439"/>
    </row>
    <row r="1407" spans="7:8" s="9" customFormat="1">
      <c r="G1407" s="439"/>
      <c r="H1407" s="439"/>
    </row>
    <row r="1408" spans="7:8" s="9" customFormat="1">
      <c r="G1408" s="439"/>
      <c r="H1408" s="439"/>
    </row>
    <row r="1409" spans="7:8" s="9" customFormat="1">
      <c r="G1409" s="439"/>
      <c r="H1409" s="439"/>
    </row>
    <row r="1410" spans="7:8" s="9" customFormat="1">
      <c r="G1410" s="439"/>
      <c r="H1410" s="439"/>
    </row>
    <row r="1411" spans="7:8" s="9" customFormat="1">
      <c r="G1411" s="439"/>
      <c r="H1411" s="439"/>
    </row>
    <row r="1412" spans="7:8" s="9" customFormat="1">
      <c r="G1412" s="439"/>
      <c r="H1412" s="439"/>
    </row>
    <row r="1413" spans="7:8" s="9" customFormat="1">
      <c r="G1413" s="439"/>
      <c r="H1413" s="439"/>
    </row>
    <row r="1414" spans="7:8" s="9" customFormat="1">
      <c r="G1414" s="439"/>
      <c r="H1414" s="439"/>
    </row>
    <row r="1415" spans="7:8" s="9" customFormat="1">
      <c r="G1415" s="439"/>
      <c r="H1415" s="439"/>
    </row>
    <row r="1416" spans="7:8" s="9" customFormat="1">
      <c r="G1416" s="439"/>
      <c r="H1416" s="439"/>
    </row>
    <row r="1417" spans="7:8" s="9" customFormat="1">
      <c r="G1417" s="439"/>
      <c r="H1417" s="439"/>
    </row>
    <row r="1418" spans="7:8" s="9" customFormat="1">
      <c r="G1418" s="439"/>
      <c r="H1418" s="439"/>
    </row>
    <row r="1419" spans="7:8" s="9" customFormat="1">
      <c r="G1419" s="439"/>
      <c r="H1419" s="439"/>
    </row>
    <row r="1420" spans="7:8" s="9" customFormat="1">
      <c r="G1420" s="439"/>
      <c r="H1420" s="439"/>
    </row>
    <row r="1421" spans="7:8" s="9" customFormat="1">
      <c r="G1421" s="439"/>
      <c r="H1421" s="439"/>
    </row>
    <row r="1422" spans="7:8" s="9" customFormat="1">
      <c r="G1422" s="439"/>
      <c r="H1422" s="439"/>
    </row>
    <row r="1423" spans="7:8" s="9" customFormat="1">
      <c r="G1423" s="439"/>
      <c r="H1423" s="439"/>
    </row>
    <row r="1424" spans="7:8" s="9" customFormat="1">
      <c r="G1424" s="439"/>
      <c r="H1424" s="439"/>
    </row>
    <row r="1425" spans="7:8" s="9" customFormat="1">
      <c r="G1425" s="439"/>
      <c r="H1425" s="439"/>
    </row>
    <row r="1426" spans="7:8" s="9" customFormat="1">
      <c r="G1426" s="439"/>
      <c r="H1426" s="439"/>
    </row>
    <row r="1427" spans="7:8" s="9" customFormat="1">
      <c r="G1427" s="439"/>
      <c r="H1427" s="439"/>
    </row>
    <row r="1428" spans="7:8" s="9" customFormat="1">
      <c r="G1428" s="439"/>
      <c r="H1428" s="439"/>
    </row>
    <row r="1429" spans="7:8" s="9" customFormat="1">
      <c r="G1429" s="439"/>
      <c r="H1429" s="439"/>
    </row>
    <row r="1430" spans="7:8" s="9" customFormat="1">
      <c r="G1430" s="439"/>
      <c r="H1430" s="439"/>
    </row>
    <row r="1431" spans="7:8" s="9" customFormat="1">
      <c r="G1431" s="439"/>
      <c r="H1431" s="439"/>
    </row>
    <row r="1432" spans="7:8" s="9" customFormat="1">
      <c r="G1432" s="439"/>
      <c r="H1432" s="439"/>
    </row>
    <row r="1433" spans="7:8" s="9" customFormat="1">
      <c r="G1433" s="439"/>
      <c r="H1433" s="439"/>
    </row>
    <row r="1434" spans="7:8" s="9" customFormat="1">
      <c r="G1434" s="439"/>
      <c r="H1434" s="439"/>
    </row>
    <row r="1435" spans="7:8" s="9" customFormat="1">
      <c r="G1435" s="439"/>
      <c r="H1435" s="439"/>
    </row>
    <row r="1436" spans="7:8" s="9" customFormat="1">
      <c r="G1436" s="439"/>
      <c r="H1436" s="439"/>
    </row>
    <row r="1437" spans="7:8" s="9" customFormat="1">
      <c r="G1437" s="439"/>
      <c r="H1437" s="439"/>
    </row>
    <row r="1438" spans="7:8" s="9" customFormat="1">
      <c r="G1438" s="439"/>
      <c r="H1438" s="439"/>
    </row>
    <row r="1439" spans="7:8" s="9" customFormat="1">
      <c r="G1439" s="439"/>
      <c r="H1439" s="439"/>
    </row>
    <row r="1440" spans="7:8" s="9" customFormat="1">
      <c r="G1440" s="439"/>
      <c r="H1440" s="439"/>
    </row>
    <row r="1441" spans="7:8" s="9" customFormat="1">
      <c r="G1441" s="439"/>
      <c r="H1441" s="439"/>
    </row>
    <row r="1442" spans="7:8" s="9" customFormat="1">
      <c r="G1442" s="439"/>
      <c r="H1442" s="439"/>
    </row>
    <row r="1443" spans="7:8" s="9" customFormat="1">
      <c r="G1443" s="439"/>
      <c r="H1443" s="439"/>
    </row>
    <row r="1444" spans="7:8" s="9" customFormat="1">
      <c r="G1444" s="439"/>
      <c r="H1444" s="439"/>
    </row>
    <row r="1445" spans="7:8" s="9" customFormat="1">
      <c r="G1445" s="439"/>
      <c r="H1445" s="439"/>
    </row>
    <row r="1446" spans="7:8" s="9" customFormat="1">
      <c r="G1446" s="439"/>
      <c r="H1446" s="439"/>
    </row>
    <row r="1447" spans="7:8" s="9" customFormat="1">
      <c r="G1447" s="439"/>
      <c r="H1447" s="439"/>
    </row>
    <row r="1448" spans="7:8" s="9" customFormat="1">
      <c r="G1448" s="439"/>
      <c r="H1448" s="439"/>
    </row>
    <row r="1449" spans="7:8" s="9" customFormat="1">
      <c r="G1449" s="439"/>
      <c r="H1449" s="439"/>
    </row>
    <row r="1450" spans="7:8" s="9" customFormat="1">
      <c r="G1450" s="439"/>
      <c r="H1450" s="439"/>
    </row>
    <row r="1451" spans="7:8" s="9" customFormat="1">
      <c r="G1451" s="439"/>
      <c r="H1451" s="439"/>
    </row>
    <row r="1452" spans="7:8" s="9" customFormat="1">
      <c r="G1452" s="439"/>
      <c r="H1452" s="439"/>
    </row>
    <row r="1453" spans="7:8" s="9" customFormat="1">
      <c r="G1453" s="439"/>
      <c r="H1453" s="439"/>
    </row>
    <row r="1454" spans="7:8" s="9" customFormat="1">
      <c r="G1454" s="439"/>
      <c r="H1454" s="439"/>
    </row>
    <row r="1455" spans="7:8" s="9" customFormat="1">
      <c r="G1455" s="439"/>
      <c r="H1455" s="439"/>
    </row>
    <row r="1456" spans="7:8" s="9" customFormat="1">
      <c r="G1456" s="439"/>
      <c r="H1456" s="439"/>
    </row>
    <row r="1457" spans="7:8" s="9" customFormat="1">
      <c r="G1457" s="439"/>
      <c r="H1457" s="439"/>
    </row>
    <row r="1458" spans="7:8" s="9" customFormat="1">
      <c r="G1458" s="439"/>
      <c r="H1458" s="439"/>
    </row>
    <row r="1459" spans="7:8" s="9" customFormat="1">
      <c r="G1459" s="439"/>
      <c r="H1459" s="439"/>
    </row>
    <row r="1460" spans="7:8" s="9" customFormat="1">
      <c r="G1460" s="439"/>
      <c r="H1460" s="439"/>
    </row>
    <row r="1461" spans="7:8" s="9" customFormat="1">
      <c r="G1461" s="439"/>
      <c r="H1461" s="439"/>
    </row>
    <row r="1462" spans="7:8" s="9" customFormat="1">
      <c r="G1462" s="439"/>
      <c r="H1462" s="439"/>
    </row>
    <row r="1463" spans="7:8" s="9" customFormat="1">
      <c r="G1463" s="439"/>
      <c r="H1463" s="439"/>
    </row>
    <row r="1464" spans="7:8" s="9" customFormat="1">
      <c r="G1464" s="439"/>
      <c r="H1464" s="439"/>
    </row>
    <row r="1465" spans="7:8" s="9" customFormat="1">
      <c r="G1465" s="439"/>
      <c r="H1465" s="439"/>
    </row>
    <row r="1466" spans="7:8" s="9" customFormat="1">
      <c r="G1466" s="439"/>
      <c r="H1466" s="439"/>
    </row>
    <row r="1467" spans="7:8" s="9" customFormat="1">
      <c r="G1467" s="439"/>
      <c r="H1467" s="439"/>
    </row>
    <row r="1468" spans="7:8" s="9" customFormat="1">
      <c r="G1468" s="439"/>
      <c r="H1468" s="439"/>
    </row>
    <row r="1469" spans="7:8" s="9" customFormat="1">
      <c r="G1469" s="439"/>
      <c r="H1469" s="439"/>
    </row>
    <row r="1470" spans="7:8" s="9" customFormat="1">
      <c r="G1470" s="439"/>
      <c r="H1470" s="439"/>
    </row>
    <row r="1471" spans="7:8" s="9" customFormat="1">
      <c r="G1471" s="439"/>
      <c r="H1471" s="439"/>
    </row>
    <row r="1472" spans="7:8" s="9" customFormat="1">
      <c r="G1472" s="439"/>
      <c r="H1472" s="439"/>
    </row>
    <row r="1473" spans="7:8" s="9" customFormat="1">
      <c r="G1473" s="439"/>
      <c r="H1473" s="439"/>
    </row>
    <row r="1474" spans="7:8" s="9" customFormat="1">
      <c r="G1474" s="439"/>
      <c r="H1474" s="439"/>
    </row>
    <row r="1475" spans="7:8" s="9" customFormat="1">
      <c r="G1475" s="439"/>
      <c r="H1475" s="439"/>
    </row>
    <row r="1476" spans="7:8" s="9" customFormat="1">
      <c r="G1476" s="439"/>
      <c r="H1476" s="439"/>
    </row>
    <row r="1477" spans="7:8" s="9" customFormat="1">
      <c r="G1477" s="439"/>
      <c r="H1477" s="439"/>
    </row>
    <row r="1478" spans="7:8" s="9" customFormat="1">
      <c r="G1478" s="439"/>
      <c r="H1478" s="439"/>
    </row>
    <row r="1479" spans="7:8" s="9" customFormat="1">
      <c r="G1479" s="439"/>
      <c r="H1479" s="439"/>
    </row>
    <row r="1480" spans="7:8" s="9" customFormat="1">
      <c r="G1480" s="439"/>
      <c r="H1480" s="439"/>
    </row>
    <row r="1481" spans="7:8" s="9" customFormat="1">
      <c r="G1481" s="439"/>
      <c r="H1481" s="439"/>
    </row>
    <row r="1482" spans="7:8" s="9" customFormat="1">
      <c r="G1482" s="439"/>
      <c r="H1482" s="439"/>
    </row>
    <row r="1483" spans="7:8" s="9" customFormat="1">
      <c r="G1483" s="439"/>
      <c r="H1483" s="439"/>
    </row>
    <row r="1484" spans="7:8" s="9" customFormat="1">
      <c r="G1484" s="439"/>
      <c r="H1484" s="439"/>
    </row>
    <row r="1485" spans="7:8" s="9" customFormat="1">
      <c r="G1485" s="439"/>
      <c r="H1485" s="439"/>
    </row>
    <row r="1486" spans="7:8" s="9" customFormat="1">
      <c r="G1486" s="439"/>
      <c r="H1486" s="439"/>
    </row>
    <row r="1487" spans="7:8" s="9" customFormat="1">
      <c r="G1487" s="439"/>
      <c r="H1487" s="439"/>
    </row>
    <row r="1488" spans="7:8" s="9" customFormat="1">
      <c r="G1488" s="439"/>
      <c r="H1488" s="439"/>
    </row>
    <row r="1489" spans="7:8" s="9" customFormat="1">
      <c r="G1489" s="439"/>
      <c r="H1489" s="439"/>
    </row>
    <row r="1490" spans="7:8" s="9" customFormat="1">
      <c r="G1490" s="439"/>
      <c r="H1490" s="439"/>
    </row>
    <row r="1491" spans="7:8" s="9" customFormat="1">
      <c r="G1491" s="439"/>
      <c r="H1491" s="439"/>
    </row>
    <row r="1492" spans="7:8" s="9" customFormat="1">
      <c r="G1492" s="439"/>
      <c r="H1492" s="439"/>
    </row>
    <row r="1493" spans="7:8" s="9" customFormat="1">
      <c r="G1493" s="439"/>
      <c r="H1493" s="439"/>
    </row>
    <row r="1494" spans="7:8" s="9" customFormat="1">
      <c r="G1494" s="439"/>
      <c r="H1494" s="439"/>
    </row>
    <row r="1495" spans="7:8" s="9" customFormat="1">
      <c r="G1495" s="439"/>
      <c r="H1495" s="439"/>
    </row>
    <row r="1496" spans="7:8" s="9" customFormat="1">
      <c r="G1496" s="439"/>
      <c r="H1496" s="439"/>
    </row>
    <row r="1497" spans="7:8" s="9" customFormat="1">
      <c r="G1497" s="439"/>
      <c r="H1497" s="439"/>
    </row>
    <row r="1498" spans="7:8" s="9" customFormat="1">
      <c r="G1498" s="439"/>
      <c r="H1498" s="439"/>
    </row>
    <row r="1499" spans="7:8" s="9" customFormat="1">
      <c r="G1499" s="439"/>
      <c r="H1499" s="439"/>
    </row>
    <row r="1500" spans="7:8" s="9" customFormat="1">
      <c r="G1500" s="439"/>
      <c r="H1500" s="439"/>
    </row>
    <row r="1501" spans="7:8" s="9" customFormat="1">
      <c r="G1501" s="439"/>
      <c r="H1501" s="439"/>
    </row>
    <row r="1502" spans="7:8" s="9" customFormat="1">
      <c r="G1502" s="439"/>
      <c r="H1502" s="439"/>
    </row>
    <row r="1503" spans="7:8" s="9" customFormat="1">
      <c r="G1503" s="439"/>
      <c r="H1503" s="439"/>
    </row>
    <row r="1504" spans="7:8" s="9" customFormat="1">
      <c r="G1504" s="439"/>
      <c r="H1504" s="439"/>
    </row>
    <row r="1505" spans="7:8" s="9" customFormat="1">
      <c r="G1505" s="439"/>
      <c r="H1505" s="439"/>
    </row>
    <row r="1506" spans="7:8" s="9" customFormat="1">
      <c r="G1506" s="439"/>
      <c r="H1506" s="439"/>
    </row>
    <row r="1507" spans="7:8" s="9" customFormat="1">
      <c r="G1507" s="439"/>
      <c r="H1507" s="439"/>
    </row>
    <row r="1508" spans="7:8" s="9" customFormat="1">
      <c r="G1508" s="439"/>
      <c r="H1508" s="439"/>
    </row>
    <row r="1509" spans="7:8" s="9" customFormat="1">
      <c r="G1509" s="439"/>
      <c r="H1509" s="439"/>
    </row>
    <row r="1510" spans="7:8" s="9" customFormat="1">
      <c r="G1510" s="439"/>
      <c r="H1510" s="439"/>
    </row>
    <row r="1511" spans="7:8" s="9" customFormat="1">
      <c r="G1511" s="439"/>
      <c r="H1511" s="439"/>
    </row>
    <row r="1512" spans="7:8" s="9" customFormat="1">
      <c r="G1512" s="439"/>
      <c r="H1512" s="439"/>
    </row>
    <row r="1513" spans="7:8" s="9" customFormat="1">
      <c r="G1513" s="439"/>
      <c r="H1513" s="439"/>
    </row>
    <row r="1514" spans="7:8" s="9" customFormat="1">
      <c r="G1514" s="439"/>
      <c r="H1514" s="439"/>
    </row>
    <row r="1515" spans="7:8" s="9" customFormat="1">
      <c r="G1515" s="439"/>
      <c r="H1515" s="439"/>
    </row>
    <row r="1516" spans="7:8" s="9" customFormat="1">
      <c r="G1516" s="439"/>
      <c r="H1516" s="439"/>
    </row>
    <row r="1517" spans="7:8" s="9" customFormat="1">
      <c r="G1517" s="439"/>
      <c r="H1517" s="439"/>
    </row>
    <row r="1518" spans="7:8" s="9" customFormat="1">
      <c r="G1518" s="439"/>
      <c r="H1518" s="439"/>
    </row>
    <row r="1519" spans="7:8" s="9" customFormat="1">
      <c r="G1519" s="439"/>
      <c r="H1519" s="439"/>
    </row>
    <row r="1520" spans="7:8" s="9" customFormat="1">
      <c r="G1520" s="439"/>
      <c r="H1520" s="439"/>
    </row>
    <row r="1521" spans="7:8" s="9" customFormat="1">
      <c r="G1521" s="439"/>
      <c r="H1521" s="439"/>
    </row>
    <row r="1522" spans="7:8" s="9" customFormat="1">
      <c r="G1522" s="439"/>
      <c r="H1522" s="439"/>
    </row>
    <row r="1523" spans="7:8" s="9" customFormat="1">
      <c r="G1523" s="439"/>
      <c r="H1523" s="439"/>
    </row>
    <row r="1524" spans="7:8" s="9" customFormat="1">
      <c r="G1524" s="439"/>
      <c r="H1524" s="439"/>
    </row>
    <row r="1525" spans="7:8" s="9" customFormat="1">
      <c r="G1525" s="439"/>
      <c r="H1525" s="439"/>
    </row>
    <row r="1526" spans="7:8" s="9" customFormat="1">
      <c r="G1526" s="439"/>
      <c r="H1526" s="439"/>
    </row>
    <row r="1527" spans="7:8" s="9" customFormat="1">
      <c r="G1527" s="439"/>
      <c r="H1527" s="439"/>
    </row>
    <row r="1528" spans="7:8" s="9" customFormat="1">
      <c r="G1528" s="439"/>
      <c r="H1528" s="439"/>
    </row>
    <row r="1529" spans="7:8" s="9" customFormat="1">
      <c r="G1529" s="439"/>
      <c r="H1529" s="439"/>
    </row>
    <row r="1530" spans="7:8" s="9" customFormat="1">
      <c r="G1530" s="439"/>
      <c r="H1530" s="439"/>
    </row>
    <row r="1531" spans="7:8" s="9" customFormat="1">
      <c r="G1531" s="439"/>
      <c r="H1531" s="439"/>
    </row>
    <row r="1532" spans="7:8" s="9" customFormat="1">
      <c r="G1532" s="439"/>
      <c r="H1532" s="439"/>
    </row>
    <row r="1533" spans="7:8" s="9" customFormat="1">
      <c r="G1533" s="439"/>
      <c r="H1533" s="439"/>
    </row>
    <row r="1534" spans="7:8" s="9" customFormat="1">
      <c r="G1534" s="439"/>
      <c r="H1534" s="439"/>
    </row>
    <row r="1535" spans="7:8" s="9" customFormat="1">
      <c r="G1535" s="439"/>
      <c r="H1535" s="439"/>
    </row>
    <row r="1536" spans="7:8" s="9" customFormat="1">
      <c r="G1536" s="439"/>
      <c r="H1536" s="439"/>
    </row>
    <row r="1537" spans="7:8" s="9" customFormat="1">
      <c r="G1537" s="439"/>
      <c r="H1537" s="439"/>
    </row>
    <row r="1538" spans="7:8" s="9" customFormat="1">
      <c r="G1538" s="439"/>
      <c r="H1538" s="439"/>
    </row>
    <row r="1539" spans="7:8" s="9" customFormat="1">
      <c r="G1539" s="439"/>
      <c r="H1539" s="439"/>
    </row>
    <row r="1540" spans="7:8" s="9" customFormat="1">
      <c r="G1540" s="439"/>
      <c r="H1540" s="439"/>
    </row>
    <row r="1541" spans="7:8" s="9" customFormat="1">
      <c r="G1541" s="439"/>
      <c r="H1541" s="439"/>
    </row>
    <row r="1542" spans="7:8" s="9" customFormat="1">
      <c r="G1542" s="439"/>
      <c r="H1542" s="439"/>
    </row>
    <row r="1543" spans="7:8" s="9" customFormat="1">
      <c r="G1543" s="439"/>
      <c r="H1543" s="439"/>
    </row>
    <row r="1544" spans="7:8" s="9" customFormat="1">
      <c r="G1544" s="439"/>
      <c r="H1544" s="439"/>
    </row>
    <row r="1545" spans="7:8" s="9" customFormat="1">
      <c r="G1545" s="439"/>
      <c r="H1545" s="439"/>
    </row>
    <row r="1546" spans="7:8" s="9" customFormat="1">
      <c r="G1546" s="439"/>
      <c r="H1546" s="439"/>
    </row>
    <row r="1547" spans="7:8" s="9" customFormat="1">
      <c r="G1547" s="439"/>
      <c r="H1547" s="439"/>
    </row>
    <row r="1548" spans="7:8" s="9" customFormat="1">
      <c r="G1548" s="439"/>
      <c r="H1548" s="439"/>
    </row>
    <row r="1549" spans="7:8" s="9" customFormat="1">
      <c r="G1549" s="439"/>
      <c r="H1549" s="439"/>
    </row>
    <row r="1550" spans="7:8" s="9" customFormat="1">
      <c r="G1550" s="439"/>
      <c r="H1550" s="439"/>
    </row>
    <row r="1551" spans="7:8" s="9" customFormat="1">
      <c r="G1551" s="439"/>
      <c r="H1551" s="439"/>
    </row>
    <row r="1552" spans="7:8" s="9" customFormat="1">
      <c r="G1552" s="439"/>
      <c r="H1552" s="439"/>
    </row>
    <row r="1553" spans="7:8" s="9" customFormat="1">
      <c r="G1553" s="439"/>
      <c r="H1553" s="439"/>
    </row>
    <row r="1554" spans="7:8" s="9" customFormat="1">
      <c r="G1554" s="439"/>
      <c r="H1554" s="439"/>
    </row>
    <row r="1555" spans="7:8" s="9" customFormat="1">
      <c r="G1555" s="439"/>
      <c r="H1555" s="439"/>
    </row>
    <row r="1556" spans="7:8" s="9" customFormat="1">
      <c r="G1556" s="439"/>
      <c r="H1556" s="439"/>
    </row>
    <row r="1557" spans="7:8" s="9" customFormat="1">
      <c r="G1557" s="439"/>
      <c r="H1557" s="439"/>
    </row>
    <row r="1558" spans="7:8" s="9" customFormat="1">
      <c r="G1558" s="439"/>
      <c r="H1558" s="439"/>
    </row>
    <row r="1559" spans="7:8" s="9" customFormat="1">
      <c r="G1559" s="439"/>
      <c r="H1559" s="439"/>
    </row>
    <row r="1560" spans="7:8" s="9" customFormat="1">
      <c r="G1560" s="439"/>
      <c r="H1560" s="439"/>
    </row>
    <row r="1561" spans="7:8" s="9" customFormat="1">
      <c r="G1561" s="439"/>
      <c r="H1561" s="439"/>
    </row>
    <row r="1562" spans="7:8" s="9" customFormat="1">
      <c r="G1562" s="439"/>
      <c r="H1562" s="439"/>
    </row>
    <row r="1563" spans="7:8" s="9" customFormat="1">
      <c r="G1563" s="439"/>
      <c r="H1563" s="439"/>
    </row>
    <row r="1564" spans="7:8" s="9" customFormat="1">
      <c r="G1564" s="439"/>
      <c r="H1564" s="439"/>
    </row>
    <row r="1565" spans="7:8" s="9" customFormat="1">
      <c r="G1565" s="439"/>
      <c r="H1565" s="439"/>
    </row>
    <row r="1566" spans="7:8" s="9" customFormat="1">
      <c r="G1566" s="439"/>
      <c r="H1566" s="439"/>
    </row>
    <row r="1567" spans="7:8" s="9" customFormat="1">
      <c r="G1567" s="439"/>
      <c r="H1567" s="439"/>
    </row>
    <row r="1568" spans="7:8" s="9" customFormat="1">
      <c r="G1568" s="439"/>
      <c r="H1568" s="439"/>
    </row>
    <row r="1569" spans="7:8" s="9" customFormat="1">
      <c r="G1569" s="439"/>
      <c r="H1569" s="439"/>
    </row>
    <row r="1570" spans="7:8" s="9" customFormat="1">
      <c r="G1570" s="439"/>
      <c r="H1570" s="439"/>
    </row>
    <row r="1571" spans="7:8" s="9" customFormat="1">
      <c r="G1571" s="439"/>
      <c r="H1571" s="439"/>
    </row>
    <row r="1572" spans="7:8" s="9" customFormat="1">
      <c r="G1572" s="439"/>
      <c r="H1572" s="439"/>
    </row>
    <row r="1573" spans="7:8" s="9" customFormat="1">
      <c r="G1573" s="439"/>
      <c r="H1573" s="439"/>
    </row>
    <row r="1574" spans="7:8" s="9" customFormat="1">
      <c r="G1574" s="439"/>
      <c r="H1574" s="439"/>
    </row>
    <row r="1575" spans="7:8" s="9" customFormat="1">
      <c r="G1575" s="439"/>
      <c r="H1575" s="439"/>
    </row>
    <row r="1576" spans="7:8" s="9" customFormat="1">
      <c r="G1576" s="439"/>
      <c r="H1576" s="439"/>
    </row>
    <row r="1577" spans="7:8" s="9" customFormat="1">
      <c r="G1577" s="439"/>
      <c r="H1577" s="439"/>
    </row>
    <row r="1578" spans="7:8" s="9" customFormat="1">
      <c r="G1578" s="439"/>
      <c r="H1578" s="439"/>
    </row>
    <row r="1579" spans="7:8" s="9" customFormat="1">
      <c r="G1579" s="439"/>
      <c r="H1579" s="439"/>
    </row>
    <row r="1580" spans="7:8" s="9" customFormat="1">
      <c r="G1580" s="439"/>
      <c r="H1580" s="439"/>
    </row>
    <row r="1581" spans="7:8" s="9" customFormat="1">
      <c r="G1581" s="439"/>
      <c r="H1581" s="439"/>
    </row>
    <row r="1582" spans="7:8" s="9" customFormat="1">
      <c r="G1582" s="439"/>
      <c r="H1582" s="439"/>
    </row>
    <row r="1583" spans="7:8" s="9" customFormat="1">
      <c r="G1583" s="439"/>
      <c r="H1583" s="439"/>
    </row>
    <row r="1584" spans="7:8" s="9" customFormat="1">
      <c r="G1584" s="439"/>
      <c r="H1584" s="439"/>
    </row>
    <row r="1585" spans="7:8" s="9" customFormat="1">
      <c r="G1585" s="439"/>
      <c r="H1585" s="439"/>
    </row>
    <row r="1586" spans="7:8" s="9" customFormat="1">
      <c r="G1586" s="439"/>
      <c r="H1586" s="439"/>
    </row>
    <row r="1587" spans="7:8" s="9" customFormat="1">
      <c r="G1587" s="439"/>
      <c r="H1587" s="439"/>
    </row>
    <row r="1588" spans="7:8" s="9" customFormat="1">
      <c r="G1588" s="439"/>
      <c r="H1588" s="439"/>
    </row>
    <row r="1589" spans="7:8" s="9" customFormat="1">
      <c r="G1589" s="439"/>
      <c r="H1589" s="439"/>
    </row>
    <row r="1590" spans="7:8" s="9" customFormat="1">
      <c r="G1590" s="439"/>
      <c r="H1590" s="439"/>
    </row>
    <row r="1591" spans="7:8" s="9" customFormat="1">
      <c r="G1591" s="439"/>
      <c r="H1591" s="439"/>
    </row>
    <row r="1592" spans="7:8" s="9" customFormat="1">
      <c r="G1592" s="439"/>
      <c r="H1592" s="439"/>
    </row>
    <row r="1593" spans="7:8" s="9" customFormat="1">
      <c r="G1593" s="439"/>
      <c r="H1593" s="439"/>
    </row>
    <row r="1594" spans="7:8" s="9" customFormat="1">
      <c r="G1594" s="439"/>
      <c r="H1594" s="439"/>
    </row>
    <row r="1595" spans="7:8" s="9" customFormat="1">
      <c r="G1595" s="439"/>
      <c r="H1595" s="439"/>
    </row>
    <row r="1596" spans="7:8" s="9" customFormat="1">
      <c r="G1596" s="439"/>
      <c r="H1596" s="439"/>
    </row>
    <row r="1597" spans="7:8" s="9" customFormat="1">
      <c r="G1597" s="439"/>
      <c r="H1597" s="439"/>
    </row>
    <row r="1598" spans="7:8" s="9" customFormat="1">
      <c r="G1598" s="439"/>
      <c r="H1598" s="439"/>
    </row>
    <row r="1599" spans="7:8" s="9" customFormat="1">
      <c r="G1599" s="439"/>
      <c r="H1599" s="439"/>
    </row>
    <row r="1600" spans="7:8" s="9" customFormat="1">
      <c r="G1600" s="439"/>
      <c r="H1600" s="439"/>
    </row>
    <row r="1601" spans="7:8" s="9" customFormat="1">
      <c r="G1601" s="439"/>
      <c r="H1601" s="439"/>
    </row>
    <row r="1602" spans="7:8" s="9" customFormat="1">
      <c r="G1602" s="439"/>
      <c r="H1602" s="439"/>
    </row>
    <row r="1603" spans="7:8" s="9" customFormat="1">
      <c r="G1603" s="439"/>
      <c r="H1603" s="439"/>
    </row>
    <row r="1604" spans="7:8" s="9" customFormat="1">
      <c r="G1604" s="439"/>
      <c r="H1604" s="439"/>
    </row>
    <row r="1605" spans="7:8" s="9" customFormat="1">
      <c r="G1605" s="439"/>
      <c r="H1605" s="439"/>
    </row>
    <row r="1606" spans="7:8" s="9" customFormat="1">
      <c r="G1606" s="439"/>
      <c r="H1606" s="439"/>
    </row>
    <row r="1607" spans="7:8" s="9" customFormat="1">
      <c r="G1607" s="439"/>
      <c r="H1607" s="439"/>
    </row>
    <row r="1608" spans="7:8" s="9" customFormat="1">
      <c r="G1608" s="439"/>
      <c r="H1608" s="439"/>
    </row>
    <row r="1609" spans="7:8" s="9" customFormat="1">
      <c r="G1609" s="439"/>
      <c r="H1609" s="439"/>
    </row>
    <row r="1610" spans="7:8" s="9" customFormat="1">
      <c r="G1610" s="439"/>
      <c r="H1610" s="439"/>
    </row>
    <row r="1611" spans="7:8" s="9" customFormat="1">
      <c r="G1611" s="439"/>
      <c r="H1611" s="439"/>
    </row>
    <row r="1612" spans="7:8" s="9" customFormat="1">
      <c r="G1612" s="439"/>
      <c r="H1612" s="439"/>
    </row>
    <row r="1613" spans="7:8" s="9" customFormat="1">
      <c r="G1613" s="439"/>
      <c r="H1613" s="439"/>
    </row>
    <row r="1614" spans="7:8" s="9" customFormat="1">
      <c r="G1614" s="439"/>
      <c r="H1614" s="439"/>
    </row>
    <row r="1615" spans="7:8" s="9" customFormat="1">
      <c r="G1615" s="439"/>
      <c r="H1615" s="439"/>
    </row>
    <row r="1616" spans="7:8" s="9" customFormat="1">
      <c r="G1616" s="439"/>
      <c r="H1616" s="439"/>
    </row>
    <row r="1617" spans="7:8" s="9" customFormat="1">
      <c r="G1617" s="439"/>
      <c r="H1617" s="439"/>
    </row>
    <row r="1618" spans="7:8" s="9" customFormat="1">
      <c r="G1618" s="439"/>
      <c r="H1618" s="439"/>
    </row>
    <row r="1619" spans="7:8" s="9" customFormat="1">
      <c r="G1619" s="439"/>
      <c r="H1619" s="439"/>
    </row>
    <row r="1620" spans="7:8" s="9" customFormat="1">
      <c r="G1620" s="439"/>
      <c r="H1620" s="439"/>
    </row>
    <row r="1621" spans="7:8" s="9" customFormat="1">
      <c r="G1621" s="439"/>
      <c r="H1621" s="439"/>
    </row>
    <row r="1622" spans="7:8" s="9" customFormat="1">
      <c r="G1622" s="439"/>
      <c r="H1622" s="439"/>
    </row>
    <row r="1623" spans="7:8" s="9" customFormat="1">
      <c r="G1623" s="439"/>
      <c r="H1623" s="439"/>
    </row>
    <row r="1624" spans="7:8" s="9" customFormat="1">
      <c r="G1624" s="439"/>
      <c r="H1624" s="439"/>
    </row>
    <row r="1625" spans="7:8" s="9" customFormat="1">
      <c r="G1625" s="439"/>
      <c r="H1625" s="439"/>
    </row>
    <row r="1626" spans="7:8" s="9" customFormat="1">
      <c r="G1626" s="439"/>
      <c r="H1626" s="439"/>
    </row>
    <row r="1627" spans="7:8" s="9" customFormat="1">
      <c r="G1627" s="439"/>
      <c r="H1627" s="439"/>
    </row>
    <row r="1628" spans="7:8" s="9" customFormat="1">
      <c r="G1628" s="439"/>
      <c r="H1628" s="439"/>
    </row>
    <row r="1629" spans="7:8" s="9" customFormat="1">
      <c r="G1629" s="439"/>
      <c r="H1629" s="439"/>
    </row>
    <row r="1630" spans="7:8" s="9" customFormat="1">
      <c r="G1630" s="439"/>
      <c r="H1630" s="439"/>
    </row>
    <row r="1631" spans="7:8" s="9" customFormat="1">
      <c r="G1631" s="439"/>
      <c r="H1631" s="439"/>
    </row>
    <row r="1632" spans="7:8" s="9" customFormat="1">
      <c r="G1632" s="439"/>
      <c r="H1632" s="439"/>
    </row>
    <row r="1633" spans="7:8" s="9" customFormat="1">
      <c r="G1633" s="439"/>
      <c r="H1633" s="439"/>
    </row>
    <row r="1634" spans="7:8" s="9" customFormat="1">
      <c r="G1634" s="439"/>
      <c r="H1634" s="439"/>
    </row>
    <row r="1635" spans="7:8" s="9" customFormat="1">
      <c r="G1635" s="439"/>
      <c r="H1635" s="439"/>
    </row>
    <row r="1636" spans="7:8" s="9" customFormat="1">
      <c r="G1636" s="439"/>
      <c r="H1636" s="439"/>
    </row>
    <row r="1637" spans="7:8" s="9" customFormat="1">
      <c r="G1637" s="439"/>
      <c r="H1637" s="439"/>
    </row>
    <row r="1638" spans="7:8" s="9" customFormat="1">
      <c r="G1638" s="439"/>
      <c r="H1638" s="439"/>
    </row>
    <row r="1639" spans="7:8" s="9" customFormat="1">
      <c r="G1639" s="439"/>
      <c r="H1639" s="439"/>
    </row>
    <row r="1640" spans="7:8" s="9" customFormat="1">
      <c r="G1640" s="439"/>
      <c r="H1640" s="439"/>
    </row>
    <row r="1641" spans="7:8" s="9" customFormat="1">
      <c r="G1641" s="439"/>
      <c r="H1641" s="439"/>
    </row>
    <row r="1642" spans="7:8" s="9" customFormat="1">
      <c r="G1642" s="439"/>
      <c r="H1642" s="439"/>
    </row>
    <row r="1643" spans="7:8" s="9" customFormat="1">
      <c r="G1643" s="439"/>
      <c r="H1643" s="439"/>
    </row>
    <row r="1644" spans="7:8" s="9" customFormat="1">
      <c r="G1644" s="439"/>
      <c r="H1644" s="439"/>
    </row>
    <row r="1645" spans="7:8" s="9" customFormat="1">
      <c r="G1645" s="439"/>
      <c r="H1645" s="439"/>
    </row>
    <row r="1646" spans="7:8" s="9" customFormat="1">
      <c r="G1646" s="439"/>
      <c r="H1646" s="439"/>
    </row>
    <row r="1647" spans="7:8" s="9" customFormat="1">
      <c r="G1647" s="439"/>
      <c r="H1647" s="439"/>
    </row>
    <row r="1648" spans="7:8" s="9" customFormat="1">
      <c r="G1648" s="439"/>
      <c r="H1648" s="439"/>
    </row>
    <row r="1649" spans="7:8" s="9" customFormat="1">
      <c r="G1649" s="439"/>
      <c r="H1649" s="439"/>
    </row>
    <row r="1650" spans="7:8" s="9" customFormat="1">
      <c r="G1650" s="439"/>
      <c r="H1650" s="439"/>
    </row>
    <row r="1651" spans="7:8" s="9" customFormat="1">
      <c r="G1651" s="439"/>
      <c r="H1651" s="439"/>
    </row>
    <row r="1652" spans="7:8" s="9" customFormat="1">
      <c r="G1652" s="439"/>
      <c r="H1652" s="439"/>
    </row>
    <row r="1653" spans="7:8" s="9" customFormat="1">
      <c r="G1653" s="439"/>
      <c r="H1653" s="439"/>
    </row>
    <row r="1654" spans="7:8" s="9" customFormat="1">
      <c r="G1654" s="439"/>
      <c r="H1654" s="439"/>
    </row>
    <row r="1655" spans="7:8" s="9" customFormat="1">
      <c r="G1655" s="439"/>
      <c r="H1655" s="439"/>
    </row>
    <row r="1656" spans="7:8" s="9" customFormat="1">
      <c r="G1656" s="439"/>
      <c r="H1656" s="439"/>
    </row>
    <row r="1657" spans="7:8" s="9" customFormat="1">
      <c r="G1657" s="439"/>
      <c r="H1657" s="439"/>
    </row>
    <row r="1658" spans="7:8" s="9" customFormat="1">
      <c r="G1658" s="439"/>
      <c r="H1658" s="439"/>
    </row>
    <row r="1659" spans="7:8" s="9" customFormat="1">
      <c r="G1659" s="439"/>
      <c r="H1659" s="439"/>
    </row>
    <row r="1660" spans="7:8" s="9" customFormat="1">
      <c r="G1660" s="439"/>
      <c r="H1660" s="439"/>
    </row>
    <row r="1661" spans="7:8" s="9" customFormat="1">
      <c r="G1661" s="439"/>
      <c r="H1661" s="439"/>
    </row>
    <row r="1662" spans="7:8" s="9" customFormat="1">
      <c r="G1662" s="439"/>
      <c r="H1662" s="439"/>
    </row>
    <row r="1663" spans="7:8" s="9" customFormat="1">
      <c r="G1663" s="439"/>
      <c r="H1663" s="439"/>
    </row>
    <row r="1664" spans="7:8" s="9" customFormat="1">
      <c r="G1664" s="439"/>
      <c r="H1664" s="439"/>
    </row>
    <row r="1665" spans="7:8" s="9" customFormat="1">
      <c r="G1665" s="439"/>
      <c r="H1665" s="439"/>
    </row>
    <row r="1666" spans="7:8" s="9" customFormat="1">
      <c r="G1666" s="439"/>
      <c r="H1666" s="439"/>
    </row>
    <row r="1667" spans="7:8" s="9" customFormat="1">
      <c r="G1667" s="439"/>
      <c r="H1667" s="439"/>
    </row>
    <row r="1668" spans="7:8" s="9" customFormat="1">
      <c r="G1668" s="439"/>
      <c r="H1668" s="439"/>
    </row>
    <row r="1669" spans="7:8" s="9" customFormat="1">
      <c r="G1669" s="439"/>
      <c r="H1669" s="439"/>
    </row>
    <row r="1670" spans="7:8" s="9" customFormat="1">
      <c r="G1670" s="439"/>
      <c r="H1670" s="439"/>
    </row>
    <row r="1671" spans="7:8" s="9" customFormat="1">
      <c r="G1671" s="439"/>
      <c r="H1671" s="439"/>
    </row>
    <row r="1672" spans="7:8" s="9" customFormat="1">
      <c r="G1672" s="439"/>
      <c r="H1672" s="439"/>
    </row>
    <row r="1673" spans="7:8" s="9" customFormat="1">
      <c r="G1673" s="439"/>
      <c r="H1673" s="439"/>
    </row>
    <row r="1674" spans="7:8" s="9" customFormat="1">
      <c r="G1674" s="439"/>
      <c r="H1674" s="439"/>
    </row>
    <row r="1675" spans="7:8" s="9" customFormat="1">
      <c r="G1675" s="439"/>
      <c r="H1675" s="439"/>
    </row>
    <row r="1676" spans="7:8" s="9" customFormat="1">
      <c r="G1676" s="439"/>
      <c r="H1676" s="439"/>
    </row>
    <row r="1677" spans="7:8" s="9" customFormat="1">
      <c r="G1677" s="439"/>
      <c r="H1677" s="439"/>
    </row>
    <row r="1678" spans="7:8" s="9" customFormat="1">
      <c r="G1678" s="439"/>
      <c r="H1678" s="439"/>
    </row>
    <row r="1679" spans="7:8" s="9" customFormat="1">
      <c r="G1679" s="439"/>
      <c r="H1679" s="439"/>
    </row>
    <row r="1680" spans="7:8" s="9" customFormat="1">
      <c r="G1680" s="439"/>
      <c r="H1680" s="439"/>
    </row>
    <row r="1681" spans="7:8" s="9" customFormat="1">
      <c r="G1681" s="439"/>
      <c r="H1681" s="439"/>
    </row>
    <row r="1682" spans="7:8" s="9" customFormat="1">
      <c r="G1682" s="439"/>
      <c r="H1682" s="439"/>
    </row>
    <row r="1683" spans="7:8" s="9" customFormat="1">
      <c r="G1683" s="439"/>
      <c r="H1683" s="439"/>
    </row>
    <row r="1684" spans="7:8" s="9" customFormat="1">
      <c r="G1684" s="439"/>
      <c r="H1684" s="439"/>
    </row>
    <row r="1685" spans="7:8" s="9" customFormat="1">
      <c r="G1685" s="439"/>
      <c r="H1685" s="439"/>
    </row>
    <row r="1686" spans="7:8" s="9" customFormat="1">
      <c r="G1686" s="439"/>
      <c r="H1686" s="439"/>
    </row>
    <row r="1687" spans="7:8" s="9" customFormat="1">
      <c r="G1687" s="439"/>
      <c r="H1687" s="439"/>
    </row>
    <row r="1688" spans="7:8" s="9" customFormat="1">
      <c r="G1688" s="439"/>
      <c r="H1688" s="439"/>
    </row>
    <row r="1689" spans="7:8" s="9" customFormat="1">
      <c r="G1689" s="439"/>
      <c r="H1689" s="439"/>
    </row>
    <row r="1690" spans="7:8" s="9" customFormat="1">
      <c r="G1690" s="439"/>
      <c r="H1690" s="439"/>
    </row>
    <row r="1691" spans="7:8" s="9" customFormat="1">
      <c r="G1691" s="439"/>
      <c r="H1691" s="439"/>
    </row>
    <row r="1692" spans="7:8" s="9" customFormat="1">
      <c r="G1692" s="439"/>
      <c r="H1692" s="439"/>
    </row>
    <row r="1693" spans="7:8" s="9" customFormat="1">
      <c r="G1693" s="439"/>
      <c r="H1693" s="439"/>
    </row>
    <row r="1694" spans="7:8" s="9" customFormat="1">
      <c r="G1694" s="439"/>
      <c r="H1694" s="439"/>
    </row>
    <row r="1695" spans="7:8" s="9" customFormat="1">
      <c r="G1695" s="439"/>
      <c r="H1695" s="439"/>
    </row>
    <row r="1696" spans="7:8" s="9" customFormat="1">
      <c r="G1696" s="439"/>
      <c r="H1696" s="439"/>
    </row>
    <row r="1697" spans="7:8" s="9" customFormat="1">
      <c r="G1697" s="439"/>
      <c r="H1697" s="439"/>
    </row>
    <row r="1698" spans="7:8" s="9" customFormat="1">
      <c r="G1698" s="439"/>
      <c r="H1698" s="439"/>
    </row>
    <row r="1699" spans="7:8" s="9" customFormat="1">
      <c r="G1699" s="439"/>
      <c r="H1699" s="439"/>
    </row>
    <row r="1700" spans="7:8" s="9" customFormat="1">
      <c r="G1700" s="439"/>
      <c r="H1700" s="439"/>
    </row>
    <row r="1701" spans="7:8" s="9" customFormat="1">
      <c r="G1701" s="439"/>
      <c r="H1701" s="439"/>
    </row>
    <row r="1702" spans="7:8" s="9" customFormat="1">
      <c r="G1702" s="439"/>
      <c r="H1702" s="439"/>
    </row>
    <row r="1703" spans="7:8" s="9" customFormat="1">
      <c r="G1703" s="439"/>
      <c r="H1703" s="439"/>
    </row>
    <row r="1704" spans="7:8" s="9" customFormat="1">
      <c r="G1704" s="439"/>
      <c r="H1704" s="439"/>
    </row>
    <row r="1705" spans="7:8" s="9" customFormat="1">
      <c r="G1705" s="439"/>
      <c r="H1705" s="439"/>
    </row>
    <row r="1706" spans="7:8" s="9" customFormat="1">
      <c r="G1706" s="439"/>
      <c r="H1706" s="439"/>
    </row>
    <row r="1707" spans="7:8" s="9" customFormat="1">
      <c r="G1707" s="439"/>
      <c r="H1707" s="439"/>
    </row>
    <row r="1708" spans="7:8" s="9" customFormat="1">
      <c r="G1708" s="439"/>
      <c r="H1708" s="439"/>
    </row>
    <row r="1709" spans="7:8" s="9" customFormat="1">
      <c r="G1709" s="439"/>
      <c r="H1709" s="439"/>
    </row>
    <row r="1710" spans="7:8" s="9" customFormat="1">
      <c r="G1710" s="439"/>
      <c r="H1710" s="439"/>
    </row>
    <row r="1711" spans="7:8" s="9" customFormat="1">
      <c r="G1711" s="439"/>
      <c r="H1711" s="439"/>
    </row>
    <row r="1712" spans="7:8" s="9" customFormat="1">
      <c r="G1712" s="439"/>
      <c r="H1712" s="439"/>
    </row>
    <row r="1713" spans="7:8" s="9" customFormat="1">
      <c r="G1713" s="439"/>
      <c r="H1713" s="439"/>
    </row>
    <row r="1714" spans="7:8" s="9" customFormat="1">
      <c r="G1714" s="439"/>
      <c r="H1714" s="439"/>
    </row>
    <row r="1715" spans="7:8" s="9" customFormat="1">
      <c r="G1715" s="439"/>
      <c r="H1715" s="439"/>
    </row>
    <row r="1716" spans="7:8" s="9" customFormat="1">
      <c r="G1716" s="439"/>
      <c r="H1716" s="439"/>
    </row>
    <row r="1717" spans="7:8" s="9" customFormat="1">
      <c r="G1717" s="439"/>
      <c r="H1717" s="439"/>
    </row>
    <row r="1718" spans="7:8" s="9" customFormat="1">
      <c r="G1718" s="439"/>
      <c r="H1718" s="439"/>
    </row>
    <row r="1719" spans="7:8" s="9" customFormat="1">
      <c r="G1719" s="439"/>
      <c r="H1719" s="439"/>
    </row>
    <row r="1720" spans="7:8" s="9" customFormat="1">
      <c r="G1720" s="439"/>
      <c r="H1720" s="439"/>
    </row>
    <row r="1721" spans="7:8" s="9" customFormat="1">
      <c r="G1721" s="439"/>
      <c r="H1721" s="439"/>
    </row>
    <row r="1722" spans="7:8" s="9" customFormat="1">
      <c r="G1722" s="439"/>
      <c r="H1722" s="439"/>
    </row>
    <row r="1723" spans="7:8" s="9" customFormat="1">
      <c r="G1723" s="439"/>
      <c r="H1723" s="439"/>
    </row>
    <row r="1724" spans="7:8" s="9" customFormat="1">
      <c r="G1724" s="439"/>
      <c r="H1724" s="439"/>
    </row>
    <row r="1725" spans="7:8" s="9" customFormat="1">
      <c r="G1725" s="439"/>
      <c r="H1725" s="439"/>
    </row>
    <row r="1726" spans="7:8" s="9" customFormat="1">
      <c r="G1726" s="439"/>
      <c r="H1726" s="439"/>
    </row>
    <row r="1727" spans="7:8" s="9" customFormat="1">
      <c r="G1727" s="439"/>
      <c r="H1727" s="439"/>
    </row>
    <row r="1728" spans="7:8" s="9" customFormat="1">
      <c r="G1728" s="439"/>
      <c r="H1728" s="439"/>
    </row>
    <row r="1729" spans="7:8" s="9" customFormat="1">
      <c r="G1729" s="439"/>
      <c r="H1729" s="439"/>
    </row>
    <row r="1730" spans="7:8" s="9" customFormat="1">
      <c r="G1730" s="439"/>
      <c r="H1730" s="439"/>
    </row>
    <row r="1731" spans="7:8" s="9" customFormat="1">
      <c r="G1731" s="439"/>
      <c r="H1731" s="439"/>
    </row>
    <row r="1732" spans="7:8" s="9" customFormat="1">
      <c r="G1732" s="439"/>
      <c r="H1732" s="439"/>
    </row>
    <row r="1733" spans="7:8" s="9" customFormat="1">
      <c r="G1733" s="439"/>
      <c r="H1733" s="439"/>
    </row>
    <row r="1734" spans="7:8" s="9" customFormat="1">
      <c r="G1734" s="439"/>
      <c r="H1734" s="439"/>
    </row>
    <row r="1735" spans="7:8" s="9" customFormat="1">
      <c r="G1735" s="439"/>
      <c r="H1735" s="439"/>
    </row>
    <row r="1736" spans="7:8" s="9" customFormat="1">
      <c r="G1736" s="439"/>
      <c r="H1736" s="439"/>
    </row>
    <row r="1737" spans="7:8" s="9" customFormat="1">
      <c r="G1737" s="439"/>
      <c r="H1737" s="439"/>
    </row>
    <row r="1738" spans="7:8" s="9" customFormat="1">
      <c r="G1738" s="439"/>
      <c r="H1738" s="439"/>
    </row>
    <row r="1739" spans="7:8" s="9" customFormat="1">
      <c r="G1739" s="439"/>
      <c r="H1739" s="439"/>
    </row>
    <row r="1740" spans="7:8" s="9" customFormat="1">
      <c r="G1740" s="439"/>
      <c r="H1740" s="439"/>
    </row>
    <row r="1741" spans="7:8" s="9" customFormat="1">
      <c r="G1741" s="439"/>
      <c r="H1741" s="439"/>
    </row>
    <row r="1742" spans="7:8" s="9" customFormat="1">
      <c r="G1742" s="439"/>
      <c r="H1742" s="439"/>
    </row>
    <row r="1743" spans="7:8" s="9" customFormat="1">
      <c r="G1743" s="439"/>
      <c r="H1743" s="439"/>
    </row>
    <row r="1744" spans="7:8" s="9" customFormat="1">
      <c r="G1744" s="439"/>
      <c r="H1744" s="439"/>
    </row>
    <row r="1745" spans="7:8" s="9" customFormat="1">
      <c r="G1745" s="439"/>
      <c r="H1745" s="439"/>
    </row>
    <row r="1746" spans="7:8" s="9" customFormat="1">
      <c r="G1746" s="439"/>
      <c r="H1746" s="439"/>
    </row>
    <row r="1747" spans="7:8" s="9" customFormat="1">
      <c r="G1747" s="439"/>
      <c r="H1747" s="439"/>
    </row>
    <row r="1748" spans="7:8" s="9" customFormat="1">
      <c r="G1748" s="439"/>
      <c r="H1748" s="439"/>
    </row>
    <row r="1749" spans="7:8" s="9" customFormat="1">
      <c r="G1749" s="439"/>
      <c r="H1749" s="439"/>
    </row>
    <row r="1750" spans="7:8" s="9" customFormat="1">
      <c r="G1750" s="439"/>
      <c r="H1750" s="439"/>
    </row>
    <row r="1751" spans="7:8" s="9" customFormat="1">
      <c r="G1751" s="439"/>
      <c r="H1751" s="439"/>
    </row>
    <row r="1752" spans="7:8" s="9" customFormat="1">
      <c r="G1752" s="439"/>
      <c r="H1752" s="439"/>
    </row>
    <row r="1753" spans="7:8" s="9" customFormat="1">
      <c r="G1753" s="439"/>
      <c r="H1753" s="439"/>
    </row>
    <row r="1754" spans="7:8" s="9" customFormat="1">
      <c r="G1754" s="439"/>
      <c r="H1754" s="439"/>
    </row>
    <row r="1755" spans="7:8" s="9" customFormat="1">
      <c r="G1755" s="439"/>
      <c r="H1755" s="439"/>
    </row>
    <row r="1756" spans="7:8" s="9" customFormat="1">
      <c r="G1756" s="439"/>
      <c r="H1756" s="439"/>
    </row>
    <row r="1757" spans="7:8" s="9" customFormat="1">
      <c r="G1757" s="439"/>
      <c r="H1757" s="439"/>
    </row>
    <row r="1758" spans="7:8" s="9" customFormat="1">
      <c r="G1758" s="439"/>
      <c r="H1758" s="439"/>
    </row>
    <row r="1759" spans="7:8" s="9" customFormat="1">
      <c r="G1759" s="439"/>
      <c r="H1759" s="439"/>
    </row>
    <row r="1760" spans="7:8" s="9" customFormat="1">
      <c r="G1760" s="439"/>
      <c r="H1760" s="439"/>
    </row>
    <row r="1761" spans="7:8" s="9" customFormat="1">
      <c r="G1761" s="439"/>
      <c r="H1761" s="439"/>
    </row>
    <row r="1762" spans="7:8" s="9" customFormat="1">
      <c r="G1762" s="439"/>
      <c r="H1762" s="439"/>
    </row>
    <row r="1763" spans="7:8" s="9" customFormat="1">
      <c r="G1763" s="439"/>
      <c r="H1763" s="439"/>
    </row>
    <row r="1764" spans="7:8" s="9" customFormat="1">
      <c r="G1764" s="439"/>
      <c r="H1764" s="439"/>
    </row>
    <row r="1765" spans="7:8" s="9" customFormat="1">
      <c r="G1765" s="439"/>
      <c r="H1765" s="439"/>
    </row>
    <row r="1766" spans="7:8" s="9" customFormat="1">
      <c r="G1766" s="439"/>
      <c r="H1766" s="439"/>
    </row>
    <row r="1767" spans="7:8" s="9" customFormat="1">
      <c r="G1767" s="439"/>
      <c r="H1767" s="439"/>
    </row>
    <row r="1768" spans="7:8" s="9" customFormat="1">
      <c r="G1768" s="439"/>
      <c r="H1768" s="439"/>
    </row>
    <row r="1769" spans="7:8" s="9" customFormat="1">
      <c r="G1769" s="439"/>
      <c r="H1769" s="439"/>
    </row>
    <row r="1770" spans="7:8" s="9" customFormat="1">
      <c r="G1770" s="439"/>
      <c r="H1770" s="439"/>
    </row>
    <row r="1771" spans="7:8" s="9" customFormat="1">
      <c r="G1771" s="439"/>
      <c r="H1771" s="439"/>
    </row>
    <row r="1772" spans="7:8" s="9" customFormat="1">
      <c r="G1772" s="439"/>
      <c r="H1772" s="439"/>
    </row>
    <row r="1773" spans="7:8" s="9" customFormat="1">
      <c r="G1773" s="439"/>
      <c r="H1773" s="439"/>
    </row>
    <row r="1774" spans="7:8" s="9" customFormat="1">
      <c r="G1774" s="439"/>
      <c r="H1774" s="439"/>
    </row>
    <row r="1775" spans="7:8" s="9" customFormat="1">
      <c r="G1775" s="439"/>
      <c r="H1775" s="439"/>
    </row>
    <row r="1776" spans="7:8" s="9" customFormat="1">
      <c r="G1776" s="439"/>
      <c r="H1776" s="439"/>
    </row>
    <row r="1777" spans="7:8" s="9" customFormat="1">
      <c r="G1777" s="439"/>
      <c r="H1777" s="439"/>
    </row>
    <row r="1778" spans="7:8" s="9" customFormat="1">
      <c r="G1778" s="439"/>
      <c r="H1778" s="439"/>
    </row>
    <row r="1779" spans="7:8" s="9" customFormat="1">
      <c r="G1779" s="439"/>
      <c r="H1779" s="439"/>
    </row>
    <row r="1780" spans="7:8" s="9" customFormat="1">
      <c r="G1780" s="439"/>
      <c r="H1780" s="439"/>
    </row>
    <row r="1781" spans="7:8" s="9" customFormat="1">
      <c r="G1781" s="439"/>
      <c r="H1781" s="439"/>
    </row>
    <row r="1782" spans="7:8" s="9" customFormat="1">
      <c r="G1782" s="439"/>
      <c r="H1782" s="439"/>
    </row>
    <row r="1783" spans="7:8" s="9" customFormat="1">
      <c r="G1783" s="439"/>
      <c r="H1783" s="439"/>
    </row>
    <row r="1784" spans="7:8" s="9" customFormat="1">
      <c r="G1784" s="439"/>
      <c r="H1784" s="439"/>
    </row>
    <row r="1785" spans="7:8" s="9" customFormat="1">
      <c r="G1785" s="439"/>
      <c r="H1785" s="439"/>
    </row>
    <row r="1786" spans="7:8" s="9" customFormat="1">
      <c r="G1786" s="439"/>
      <c r="H1786" s="439"/>
    </row>
    <row r="1787" spans="7:8" s="9" customFormat="1">
      <c r="G1787" s="439"/>
      <c r="H1787" s="439"/>
    </row>
    <row r="1788" spans="7:8" s="9" customFormat="1">
      <c r="G1788" s="439"/>
      <c r="H1788" s="439"/>
    </row>
    <row r="1789" spans="7:8" s="9" customFormat="1">
      <c r="G1789" s="439"/>
      <c r="H1789" s="439"/>
    </row>
    <row r="1790" spans="7:8" s="9" customFormat="1">
      <c r="G1790" s="439"/>
      <c r="H1790" s="439"/>
    </row>
    <row r="1791" spans="7:8" s="9" customFormat="1">
      <c r="G1791" s="439"/>
      <c r="H1791" s="439"/>
    </row>
    <row r="1792" spans="7:8" s="9" customFormat="1">
      <c r="G1792" s="439"/>
      <c r="H1792" s="439"/>
    </row>
    <row r="1793" spans="7:8" s="9" customFormat="1">
      <c r="G1793" s="439"/>
      <c r="H1793" s="439"/>
    </row>
    <row r="1794" spans="7:8" s="9" customFormat="1">
      <c r="G1794" s="439"/>
      <c r="H1794" s="439"/>
    </row>
    <row r="1795" spans="7:8" s="9" customFormat="1">
      <c r="G1795" s="439"/>
      <c r="H1795" s="439"/>
    </row>
    <row r="1796" spans="7:8" s="9" customFormat="1">
      <c r="G1796" s="439"/>
      <c r="H1796" s="439"/>
    </row>
    <row r="1797" spans="7:8" s="9" customFormat="1">
      <c r="G1797" s="439"/>
      <c r="H1797" s="439"/>
    </row>
    <row r="1798" spans="7:8" s="9" customFormat="1">
      <c r="G1798" s="439"/>
      <c r="H1798" s="439"/>
    </row>
    <row r="1799" spans="7:8" s="9" customFormat="1">
      <c r="G1799" s="439"/>
      <c r="H1799" s="439"/>
    </row>
    <row r="1800" spans="7:8" s="9" customFormat="1">
      <c r="G1800" s="439"/>
      <c r="H1800" s="439"/>
    </row>
    <row r="1801" spans="7:8" s="9" customFormat="1">
      <c r="G1801" s="439"/>
      <c r="H1801" s="439"/>
    </row>
    <row r="1802" spans="7:8" s="9" customFormat="1">
      <c r="G1802" s="439"/>
      <c r="H1802" s="439"/>
    </row>
    <row r="1803" spans="7:8" s="9" customFormat="1">
      <c r="G1803" s="439"/>
      <c r="H1803" s="439"/>
    </row>
    <row r="1804" spans="7:8" s="9" customFormat="1">
      <c r="G1804" s="439"/>
      <c r="H1804" s="439"/>
    </row>
    <row r="1805" spans="7:8" s="9" customFormat="1">
      <c r="G1805" s="439"/>
      <c r="H1805" s="439"/>
    </row>
    <row r="1806" spans="7:8" s="9" customFormat="1">
      <c r="G1806" s="439"/>
      <c r="H1806" s="439"/>
    </row>
    <row r="1807" spans="7:8" s="9" customFormat="1">
      <c r="G1807" s="439"/>
      <c r="H1807" s="439"/>
    </row>
    <row r="1808" spans="7:8" s="9" customFormat="1">
      <c r="G1808" s="439"/>
      <c r="H1808" s="439"/>
    </row>
    <row r="1809" spans="7:8" s="9" customFormat="1">
      <c r="G1809" s="439"/>
      <c r="H1809" s="439"/>
    </row>
    <row r="1810" spans="7:8" s="9" customFormat="1">
      <c r="G1810" s="439"/>
      <c r="H1810" s="439"/>
    </row>
    <row r="1811" spans="7:8" s="9" customFormat="1">
      <c r="G1811" s="439"/>
      <c r="H1811" s="439"/>
    </row>
    <row r="1812" spans="7:8" s="9" customFormat="1">
      <c r="G1812" s="439"/>
      <c r="H1812" s="439"/>
    </row>
    <row r="1813" spans="7:8" s="9" customFormat="1">
      <c r="G1813" s="439"/>
      <c r="H1813" s="439"/>
    </row>
    <row r="1814" spans="7:8" s="9" customFormat="1">
      <c r="G1814" s="439"/>
      <c r="H1814" s="439"/>
    </row>
    <row r="1815" spans="7:8" s="9" customFormat="1">
      <c r="G1815" s="439"/>
      <c r="H1815" s="439"/>
    </row>
    <row r="1816" spans="7:8" s="9" customFormat="1">
      <c r="G1816" s="439"/>
      <c r="H1816" s="439"/>
    </row>
    <row r="1817" spans="7:8" s="9" customFormat="1">
      <c r="G1817" s="439"/>
      <c r="H1817" s="439"/>
    </row>
    <row r="1818" spans="7:8" s="9" customFormat="1">
      <c r="G1818" s="439"/>
      <c r="H1818" s="439"/>
    </row>
    <row r="1819" spans="7:8" s="9" customFormat="1">
      <c r="G1819" s="439"/>
      <c r="H1819" s="439"/>
    </row>
    <row r="1820" spans="7:8" s="9" customFormat="1">
      <c r="G1820" s="439"/>
      <c r="H1820" s="439"/>
    </row>
    <row r="1821" spans="7:8" s="9" customFormat="1">
      <c r="G1821" s="439"/>
      <c r="H1821" s="439"/>
    </row>
    <row r="1822" spans="7:8" s="9" customFormat="1">
      <c r="G1822" s="439"/>
      <c r="H1822" s="439"/>
    </row>
    <row r="1823" spans="7:8" s="9" customFormat="1">
      <c r="G1823" s="439"/>
      <c r="H1823" s="439"/>
    </row>
    <row r="1824" spans="7:8" s="9" customFormat="1">
      <c r="G1824" s="439"/>
      <c r="H1824" s="439"/>
    </row>
    <row r="1825" spans="7:8" s="9" customFormat="1">
      <c r="G1825" s="439"/>
      <c r="H1825" s="439"/>
    </row>
    <row r="1826" spans="7:8" s="9" customFormat="1">
      <c r="G1826" s="439"/>
      <c r="H1826" s="439"/>
    </row>
    <row r="1827" spans="7:8" s="9" customFormat="1">
      <c r="G1827" s="439"/>
      <c r="H1827" s="439"/>
    </row>
    <row r="1828" spans="7:8" s="9" customFormat="1">
      <c r="G1828" s="439"/>
      <c r="H1828" s="439"/>
    </row>
    <row r="1829" spans="7:8" s="9" customFormat="1">
      <c r="G1829" s="439"/>
      <c r="H1829" s="439"/>
    </row>
    <row r="1830" spans="7:8" s="9" customFormat="1">
      <c r="G1830" s="439"/>
      <c r="H1830" s="439"/>
    </row>
    <row r="1831" spans="7:8" s="9" customFormat="1">
      <c r="G1831" s="439"/>
      <c r="H1831" s="439"/>
    </row>
    <row r="1832" spans="7:8" s="9" customFormat="1">
      <c r="G1832" s="439"/>
      <c r="H1832" s="439"/>
    </row>
    <row r="1833" spans="7:8" s="9" customFormat="1">
      <c r="G1833" s="439"/>
      <c r="H1833" s="439"/>
    </row>
    <row r="1834" spans="7:8" s="9" customFormat="1">
      <c r="G1834" s="439"/>
      <c r="H1834" s="439"/>
    </row>
    <row r="1835" spans="7:8" s="9" customFormat="1">
      <c r="G1835" s="439"/>
      <c r="H1835" s="439"/>
    </row>
    <row r="1836" spans="7:8" s="9" customFormat="1">
      <c r="G1836" s="439"/>
      <c r="H1836" s="439"/>
    </row>
    <row r="1837" spans="7:8" s="9" customFormat="1">
      <c r="G1837" s="439"/>
      <c r="H1837" s="439"/>
    </row>
    <row r="1838" spans="7:8" s="9" customFormat="1">
      <c r="G1838" s="439"/>
      <c r="H1838" s="439"/>
    </row>
    <row r="1839" spans="7:8" s="9" customFormat="1">
      <c r="G1839" s="439"/>
      <c r="H1839" s="439"/>
    </row>
    <row r="1840" spans="7:8" s="9" customFormat="1">
      <c r="G1840" s="439"/>
      <c r="H1840" s="439"/>
    </row>
    <row r="1841" spans="7:8" s="9" customFormat="1">
      <c r="G1841" s="439"/>
      <c r="H1841" s="439"/>
    </row>
    <row r="1842" spans="7:8" s="9" customFormat="1">
      <c r="G1842" s="439"/>
      <c r="H1842" s="439"/>
    </row>
    <row r="1843" spans="7:8" s="9" customFormat="1">
      <c r="G1843" s="439"/>
      <c r="H1843" s="439"/>
    </row>
    <row r="1844" spans="7:8" s="9" customFormat="1">
      <c r="G1844" s="439"/>
      <c r="H1844" s="439"/>
    </row>
    <row r="1845" spans="7:8" s="9" customFormat="1">
      <c r="G1845" s="439"/>
      <c r="H1845" s="439"/>
    </row>
    <row r="1846" spans="7:8" s="9" customFormat="1">
      <c r="G1846" s="439"/>
      <c r="H1846" s="439"/>
    </row>
    <row r="1847" spans="7:8" s="9" customFormat="1">
      <c r="G1847" s="439"/>
      <c r="H1847" s="439"/>
    </row>
    <row r="1848" spans="7:8" s="9" customFormat="1">
      <c r="G1848" s="439"/>
      <c r="H1848" s="439"/>
    </row>
    <row r="1849" spans="7:8" s="9" customFormat="1">
      <c r="G1849" s="439"/>
      <c r="H1849" s="439"/>
    </row>
    <row r="1850" spans="7:8" s="9" customFormat="1">
      <c r="G1850" s="439"/>
      <c r="H1850" s="439"/>
    </row>
    <row r="1851" spans="7:8" s="9" customFormat="1">
      <c r="G1851" s="439"/>
      <c r="H1851" s="439"/>
    </row>
    <row r="1852" spans="7:8" s="9" customFormat="1">
      <c r="G1852" s="439"/>
      <c r="H1852" s="439"/>
    </row>
    <row r="1853" spans="7:8" s="9" customFormat="1">
      <c r="G1853" s="439"/>
      <c r="H1853" s="439"/>
    </row>
    <row r="1854" spans="7:8" s="9" customFormat="1">
      <c r="G1854" s="439"/>
      <c r="H1854" s="439"/>
    </row>
    <row r="1855" spans="7:8" s="9" customFormat="1">
      <c r="G1855" s="439"/>
      <c r="H1855" s="439"/>
    </row>
    <row r="1856" spans="7:8" s="9" customFormat="1">
      <c r="G1856" s="439"/>
      <c r="H1856" s="439"/>
    </row>
    <row r="1857" spans="7:8" s="9" customFormat="1">
      <c r="G1857" s="439"/>
      <c r="H1857" s="439"/>
    </row>
    <row r="1858" spans="7:8" s="9" customFormat="1">
      <c r="G1858" s="439"/>
      <c r="H1858" s="439"/>
    </row>
    <row r="1859" spans="7:8" s="9" customFormat="1">
      <c r="G1859" s="439"/>
      <c r="H1859" s="439"/>
    </row>
    <row r="1860" spans="7:8" s="9" customFormat="1">
      <c r="G1860" s="439"/>
      <c r="H1860" s="439"/>
    </row>
    <row r="1861" spans="7:8" s="9" customFormat="1">
      <c r="G1861" s="439"/>
      <c r="H1861" s="439"/>
    </row>
    <row r="1862" spans="7:8" s="9" customFormat="1">
      <c r="G1862" s="439"/>
      <c r="H1862" s="439"/>
    </row>
    <row r="1863" spans="7:8" s="9" customFormat="1">
      <c r="G1863" s="439"/>
      <c r="H1863" s="439"/>
    </row>
    <row r="1864" spans="7:8" s="9" customFormat="1">
      <c r="G1864" s="439"/>
      <c r="H1864" s="439"/>
    </row>
    <row r="1865" spans="7:8" s="9" customFormat="1">
      <c r="G1865" s="439"/>
      <c r="H1865" s="439"/>
    </row>
    <row r="1866" spans="7:8" s="9" customFormat="1">
      <c r="G1866" s="439"/>
      <c r="H1866" s="439"/>
    </row>
    <row r="1867" spans="7:8" s="9" customFormat="1">
      <c r="G1867" s="439"/>
      <c r="H1867" s="439"/>
    </row>
    <row r="1868" spans="7:8" s="9" customFormat="1">
      <c r="G1868" s="439"/>
      <c r="H1868" s="439"/>
    </row>
    <row r="1869" spans="7:8" s="9" customFormat="1">
      <c r="G1869" s="439"/>
      <c r="H1869" s="439"/>
    </row>
    <row r="1870" spans="7:8" s="9" customFormat="1">
      <c r="G1870" s="439"/>
      <c r="H1870" s="439"/>
    </row>
    <row r="1871" spans="7:8" s="9" customFormat="1">
      <c r="G1871" s="439"/>
      <c r="H1871" s="439"/>
    </row>
    <row r="1872" spans="7:8" s="9" customFormat="1">
      <c r="G1872" s="439"/>
      <c r="H1872" s="439"/>
    </row>
    <row r="1873" spans="7:8" s="9" customFormat="1">
      <c r="G1873" s="439"/>
      <c r="H1873" s="439"/>
    </row>
    <row r="1874" spans="7:8" s="9" customFormat="1">
      <c r="G1874" s="439"/>
      <c r="H1874" s="439"/>
    </row>
    <row r="1875" spans="7:8" s="9" customFormat="1">
      <c r="G1875" s="439"/>
      <c r="H1875" s="439"/>
    </row>
    <row r="1876" spans="7:8" s="9" customFormat="1">
      <c r="G1876" s="439"/>
      <c r="H1876" s="439"/>
    </row>
    <row r="1877" spans="7:8" s="9" customFormat="1">
      <c r="G1877" s="439"/>
      <c r="H1877" s="439"/>
    </row>
    <row r="1878" spans="7:8" s="9" customFormat="1">
      <c r="G1878" s="439"/>
      <c r="H1878" s="439"/>
    </row>
    <row r="1879" spans="7:8" s="9" customFormat="1">
      <c r="G1879" s="439"/>
      <c r="H1879" s="439"/>
    </row>
    <row r="1880" spans="7:8" s="9" customFormat="1">
      <c r="G1880" s="439"/>
      <c r="H1880" s="439"/>
    </row>
    <row r="1881" spans="7:8" s="9" customFormat="1">
      <c r="G1881" s="439"/>
      <c r="H1881" s="439"/>
    </row>
    <row r="1882" spans="7:8" s="9" customFormat="1">
      <c r="G1882" s="439"/>
      <c r="H1882" s="439"/>
    </row>
    <row r="1883" spans="7:8" s="9" customFormat="1">
      <c r="G1883" s="439"/>
      <c r="H1883" s="439"/>
    </row>
    <row r="1884" spans="7:8" s="9" customFormat="1">
      <c r="G1884" s="439"/>
      <c r="H1884" s="439"/>
    </row>
    <row r="1885" spans="7:8" s="9" customFormat="1">
      <c r="G1885" s="439"/>
      <c r="H1885" s="439"/>
    </row>
    <row r="1886" spans="7:8" s="9" customFormat="1">
      <c r="G1886" s="439"/>
      <c r="H1886" s="439"/>
    </row>
    <row r="1887" spans="7:8" s="9" customFormat="1">
      <c r="G1887" s="439"/>
      <c r="H1887" s="439"/>
    </row>
    <row r="1888" spans="7:8" s="9" customFormat="1">
      <c r="G1888" s="439"/>
      <c r="H1888" s="439"/>
    </row>
    <row r="1889" spans="7:8" s="9" customFormat="1">
      <c r="G1889" s="439"/>
      <c r="H1889" s="439"/>
    </row>
    <row r="1890" spans="7:8" s="9" customFormat="1">
      <c r="G1890" s="439"/>
      <c r="H1890" s="439"/>
    </row>
    <row r="1891" spans="7:8" s="9" customFormat="1">
      <c r="G1891" s="439"/>
      <c r="H1891" s="439"/>
    </row>
    <row r="1892" spans="7:8" s="9" customFormat="1">
      <c r="G1892" s="439"/>
      <c r="H1892" s="439"/>
    </row>
    <row r="1893" spans="7:8" s="9" customFormat="1">
      <c r="G1893" s="439"/>
      <c r="H1893" s="439"/>
    </row>
    <row r="1894" spans="7:8" s="9" customFormat="1">
      <c r="G1894" s="439"/>
      <c r="H1894" s="439"/>
    </row>
    <row r="1895" spans="7:8" s="9" customFormat="1">
      <c r="G1895" s="439"/>
      <c r="H1895" s="439"/>
    </row>
    <row r="1896" spans="7:8" s="9" customFormat="1">
      <c r="G1896" s="439"/>
      <c r="H1896" s="439"/>
    </row>
    <row r="1897" spans="7:8" s="9" customFormat="1">
      <c r="G1897" s="439"/>
      <c r="H1897" s="439"/>
    </row>
    <row r="1898" spans="7:8" s="9" customFormat="1">
      <c r="G1898" s="439"/>
      <c r="H1898" s="439"/>
    </row>
    <row r="1899" spans="7:8" s="9" customFormat="1">
      <c r="G1899" s="439"/>
      <c r="H1899" s="439"/>
    </row>
    <row r="1900" spans="7:8" s="9" customFormat="1">
      <c r="G1900" s="439"/>
      <c r="H1900" s="439"/>
    </row>
    <row r="1901" spans="7:8" s="9" customFormat="1">
      <c r="G1901" s="439"/>
      <c r="H1901" s="439"/>
    </row>
    <row r="1902" spans="7:8" s="9" customFormat="1">
      <c r="G1902" s="439"/>
      <c r="H1902" s="439"/>
    </row>
    <row r="1903" spans="7:8" s="9" customFormat="1">
      <c r="G1903" s="439"/>
      <c r="H1903" s="439"/>
    </row>
    <row r="1904" spans="7:8" s="9" customFormat="1">
      <c r="G1904" s="439"/>
      <c r="H1904" s="439"/>
    </row>
    <row r="1905" spans="7:8" s="9" customFormat="1">
      <c r="G1905" s="439"/>
      <c r="H1905" s="439"/>
    </row>
    <row r="1906" spans="7:8" s="9" customFormat="1">
      <c r="G1906" s="439"/>
      <c r="H1906" s="439"/>
    </row>
    <row r="1907" spans="7:8" s="9" customFormat="1">
      <c r="G1907" s="439"/>
      <c r="H1907" s="439"/>
    </row>
    <row r="1908" spans="7:8" s="9" customFormat="1">
      <c r="G1908" s="439"/>
      <c r="H1908" s="439"/>
    </row>
    <row r="1909" spans="7:8" s="9" customFormat="1">
      <c r="G1909" s="439"/>
      <c r="H1909" s="439"/>
    </row>
    <row r="1910" spans="7:8" s="9" customFormat="1">
      <c r="G1910" s="439"/>
      <c r="H1910" s="439"/>
    </row>
    <row r="1911" spans="7:8" s="9" customFormat="1">
      <c r="G1911" s="439"/>
      <c r="H1911" s="439"/>
    </row>
    <row r="1912" spans="7:8" s="9" customFormat="1">
      <c r="G1912" s="439"/>
      <c r="H1912" s="439"/>
    </row>
    <row r="1913" spans="7:8" s="9" customFormat="1">
      <c r="G1913" s="439"/>
      <c r="H1913" s="439"/>
    </row>
    <row r="1914" spans="7:8" s="9" customFormat="1">
      <c r="G1914" s="439"/>
      <c r="H1914" s="439"/>
    </row>
    <row r="1915" spans="7:8" s="9" customFormat="1">
      <c r="G1915" s="439"/>
      <c r="H1915" s="439"/>
    </row>
    <row r="1916" spans="7:8" s="9" customFormat="1">
      <c r="G1916" s="439"/>
      <c r="H1916" s="439"/>
    </row>
    <row r="1917" spans="7:8" s="9" customFormat="1">
      <c r="G1917" s="439"/>
      <c r="H1917" s="439"/>
    </row>
    <row r="1918" spans="7:8" s="9" customFormat="1">
      <c r="G1918" s="439"/>
      <c r="H1918" s="439"/>
    </row>
    <row r="1919" spans="7:8" s="9" customFormat="1">
      <c r="G1919" s="439"/>
      <c r="H1919" s="439"/>
    </row>
    <row r="1920" spans="7:8" s="9" customFormat="1">
      <c r="G1920" s="439"/>
      <c r="H1920" s="439"/>
    </row>
    <row r="1921" spans="7:8" s="9" customFormat="1">
      <c r="G1921" s="439"/>
      <c r="H1921" s="439"/>
    </row>
    <row r="1922" spans="7:8" s="9" customFormat="1">
      <c r="G1922" s="439"/>
      <c r="H1922" s="439"/>
    </row>
    <row r="1923" spans="7:8" s="9" customFormat="1">
      <c r="G1923" s="439"/>
      <c r="H1923" s="439"/>
    </row>
    <row r="1924" spans="7:8" s="9" customFormat="1">
      <c r="G1924" s="439"/>
      <c r="H1924" s="439"/>
    </row>
    <row r="1925" spans="7:8" s="9" customFormat="1">
      <c r="G1925" s="439"/>
      <c r="H1925" s="439"/>
    </row>
    <row r="1926" spans="7:8" s="9" customFormat="1">
      <c r="G1926" s="439"/>
      <c r="H1926" s="439"/>
    </row>
    <row r="1927" spans="7:8" s="9" customFormat="1">
      <c r="G1927" s="439"/>
      <c r="H1927" s="439"/>
    </row>
    <row r="1928" spans="7:8" s="9" customFormat="1">
      <c r="G1928" s="439"/>
      <c r="H1928" s="439"/>
    </row>
    <row r="1929" spans="7:8" s="9" customFormat="1">
      <c r="G1929" s="439"/>
      <c r="H1929" s="439"/>
    </row>
    <row r="1930" spans="7:8" s="9" customFormat="1">
      <c r="G1930" s="439"/>
      <c r="H1930" s="439"/>
    </row>
    <row r="1931" spans="7:8" s="9" customFormat="1">
      <c r="G1931" s="439"/>
      <c r="H1931" s="439"/>
    </row>
    <row r="1932" spans="7:8" s="9" customFormat="1">
      <c r="G1932" s="439"/>
      <c r="H1932" s="439"/>
    </row>
    <row r="1933" spans="7:8" s="9" customFormat="1">
      <c r="G1933" s="439"/>
      <c r="H1933" s="439"/>
    </row>
    <row r="1934" spans="7:8" s="9" customFormat="1">
      <c r="G1934" s="439"/>
      <c r="H1934" s="439"/>
    </row>
    <row r="1935" spans="7:8" s="9" customFormat="1">
      <c r="G1935" s="439"/>
      <c r="H1935" s="439"/>
    </row>
    <row r="1936" spans="7:8" s="9" customFormat="1">
      <c r="G1936" s="439"/>
      <c r="H1936" s="439"/>
    </row>
    <row r="1937" spans="7:8" s="9" customFormat="1">
      <c r="G1937" s="439"/>
      <c r="H1937" s="439"/>
    </row>
    <row r="1938" spans="7:8" s="9" customFormat="1">
      <c r="G1938" s="439"/>
      <c r="H1938" s="439"/>
    </row>
    <row r="1939" spans="7:8" s="9" customFormat="1">
      <c r="G1939" s="439"/>
      <c r="H1939" s="439"/>
    </row>
    <row r="1940" spans="7:8" s="9" customFormat="1">
      <c r="G1940" s="439"/>
      <c r="H1940" s="439"/>
    </row>
    <row r="1941" spans="7:8" s="9" customFormat="1">
      <c r="G1941" s="439"/>
      <c r="H1941" s="439"/>
    </row>
    <row r="1942" spans="7:8" s="9" customFormat="1">
      <c r="G1942" s="439"/>
      <c r="H1942" s="439"/>
    </row>
    <row r="1943" spans="7:8" s="9" customFormat="1">
      <c r="G1943" s="439"/>
      <c r="H1943" s="439"/>
    </row>
    <row r="1944" spans="7:8" s="9" customFormat="1">
      <c r="G1944" s="439"/>
      <c r="H1944" s="439"/>
    </row>
    <row r="1945" spans="7:8" s="9" customFormat="1">
      <c r="G1945" s="439"/>
      <c r="H1945" s="439"/>
    </row>
    <row r="1946" spans="7:8" s="9" customFormat="1">
      <c r="G1946" s="439"/>
      <c r="H1946" s="439"/>
    </row>
    <row r="1947" spans="7:8" s="9" customFormat="1">
      <c r="G1947" s="439"/>
      <c r="H1947" s="439"/>
    </row>
    <row r="1948" spans="7:8" s="9" customFormat="1">
      <c r="G1948" s="439"/>
      <c r="H1948" s="439"/>
    </row>
    <row r="1949" spans="7:8" s="9" customFormat="1">
      <c r="G1949" s="439"/>
      <c r="H1949" s="439"/>
    </row>
    <row r="1950" spans="7:8" s="9" customFormat="1">
      <c r="G1950" s="439"/>
      <c r="H1950" s="439"/>
    </row>
    <row r="1951" spans="7:8" s="9" customFormat="1">
      <c r="G1951" s="439"/>
      <c r="H1951" s="439"/>
    </row>
    <row r="1952" spans="7:8" s="9" customFormat="1">
      <c r="G1952" s="439"/>
      <c r="H1952" s="439"/>
    </row>
    <row r="1953" spans="7:8" s="9" customFormat="1">
      <c r="G1953" s="439"/>
      <c r="H1953" s="439"/>
    </row>
    <row r="1954" spans="7:8" s="9" customFormat="1">
      <c r="G1954" s="439"/>
      <c r="H1954" s="439"/>
    </row>
    <row r="1955" spans="7:8" s="9" customFormat="1">
      <c r="G1955" s="439"/>
      <c r="H1955" s="439"/>
    </row>
    <row r="1956" spans="7:8" s="9" customFormat="1">
      <c r="G1956" s="439"/>
      <c r="H1956" s="439"/>
    </row>
    <row r="1957" spans="7:8" s="9" customFormat="1">
      <c r="G1957" s="439"/>
      <c r="H1957" s="439"/>
    </row>
    <row r="1958" spans="7:8" s="9" customFormat="1">
      <c r="G1958" s="439"/>
      <c r="H1958" s="439"/>
    </row>
    <row r="1959" spans="7:8" s="9" customFormat="1">
      <c r="G1959" s="439"/>
      <c r="H1959" s="439"/>
    </row>
    <row r="1960" spans="7:8" s="9" customFormat="1">
      <c r="G1960" s="439"/>
      <c r="H1960" s="439"/>
    </row>
    <row r="1961" spans="7:8" s="9" customFormat="1">
      <c r="G1961" s="439"/>
      <c r="H1961" s="439"/>
    </row>
    <row r="1962" spans="7:8" s="9" customFormat="1">
      <c r="G1962" s="439"/>
      <c r="H1962" s="439"/>
    </row>
    <row r="1963" spans="7:8" s="9" customFormat="1">
      <c r="G1963" s="439"/>
      <c r="H1963" s="439"/>
    </row>
    <row r="1964" spans="7:8" s="9" customFormat="1">
      <c r="G1964" s="439"/>
      <c r="H1964" s="439"/>
    </row>
    <row r="1965" spans="7:8" s="9" customFormat="1">
      <c r="G1965" s="439"/>
      <c r="H1965" s="439"/>
    </row>
    <row r="1966" spans="7:8" s="9" customFormat="1">
      <c r="G1966" s="439"/>
      <c r="H1966" s="439"/>
    </row>
    <row r="1967" spans="7:8" s="9" customFormat="1">
      <c r="G1967" s="439"/>
      <c r="H1967" s="439"/>
    </row>
    <row r="1968" spans="7:8" s="9" customFormat="1">
      <c r="G1968" s="439"/>
      <c r="H1968" s="439"/>
    </row>
    <row r="1969" spans="7:8" s="9" customFormat="1">
      <c r="G1969" s="439"/>
      <c r="H1969" s="439"/>
    </row>
    <row r="1970" spans="7:8" s="9" customFormat="1">
      <c r="G1970" s="439"/>
      <c r="H1970" s="439"/>
    </row>
    <row r="1971" spans="7:8" s="9" customFormat="1">
      <c r="G1971" s="439"/>
      <c r="H1971" s="439"/>
    </row>
    <row r="1972" spans="7:8" s="9" customFormat="1">
      <c r="G1972" s="439"/>
      <c r="H1972" s="439"/>
    </row>
    <row r="1973" spans="7:8" s="9" customFormat="1">
      <c r="G1973" s="439"/>
      <c r="H1973" s="439"/>
    </row>
    <row r="1974" spans="7:8" s="9" customFormat="1">
      <c r="G1974" s="439"/>
      <c r="H1974" s="439"/>
    </row>
    <row r="1975" spans="7:8" s="9" customFormat="1">
      <c r="G1975" s="439"/>
      <c r="H1975" s="439"/>
    </row>
    <row r="1976" spans="7:8" s="9" customFormat="1">
      <c r="G1976" s="439"/>
      <c r="H1976" s="439"/>
    </row>
    <row r="1977" spans="7:8" s="9" customFormat="1">
      <c r="G1977" s="439"/>
      <c r="H1977" s="439"/>
    </row>
    <row r="1978" spans="7:8" s="9" customFormat="1">
      <c r="G1978" s="439"/>
      <c r="H1978" s="439"/>
    </row>
    <row r="1979" spans="7:8" s="9" customFormat="1">
      <c r="G1979" s="439"/>
      <c r="H1979" s="439"/>
    </row>
    <row r="1980" spans="7:8" s="9" customFormat="1">
      <c r="G1980" s="439"/>
      <c r="H1980" s="439"/>
    </row>
    <row r="1981" spans="7:8" s="9" customFormat="1">
      <c r="G1981" s="439"/>
      <c r="H1981" s="439"/>
    </row>
    <row r="1982" spans="7:8" s="9" customFormat="1">
      <c r="G1982" s="439"/>
      <c r="H1982" s="439"/>
    </row>
    <row r="1983" spans="7:8" s="9" customFormat="1">
      <c r="G1983" s="439"/>
      <c r="H1983" s="439"/>
    </row>
    <row r="1984" spans="7:8" s="9" customFormat="1">
      <c r="G1984" s="439"/>
      <c r="H1984" s="439"/>
    </row>
    <row r="1985" spans="7:8" s="9" customFormat="1">
      <c r="G1985" s="439"/>
      <c r="H1985" s="439"/>
    </row>
    <row r="1986" spans="7:8" s="9" customFormat="1">
      <c r="G1986" s="439"/>
      <c r="H1986" s="439"/>
    </row>
    <row r="1987" spans="7:8" s="9" customFormat="1">
      <c r="G1987" s="439"/>
      <c r="H1987" s="439"/>
    </row>
    <row r="1988" spans="7:8" s="9" customFormat="1">
      <c r="G1988" s="439"/>
      <c r="H1988" s="439"/>
    </row>
    <row r="1989" spans="7:8" s="9" customFormat="1">
      <c r="G1989" s="439"/>
      <c r="H1989" s="439"/>
    </row>
    <row r="1990" spans="7:8" s="9" customFormat="1">
      <c r="G1990" s="439"/>
      <c r="H1990" s="439"/>
    </row>
    <row r="1991" spans="7:8" s="9" customFormat="1">
      <c r="G1991" s="439"/>
      <c r="H1991" s="439"/>
    </row>
    <row r="1992" spans="7:8" s="9" customFormat="1">
      <c r="G1992" s="439"/>
      <c r="H1992" s="439"/>
    </row>
    <row r="1993" spans="7:8" s="9" customFormat="1">
      <c r="G1993" s="439"/>
      <c r="H1993" s="439"/>
    </row>
    <row r="1994" spans="7:8" s="9" customFormat="1">
      <c r="G1994" s="439"/>
      <c r="H1994" s="439"/>
    </row>
    <row r="1995" spans="7:8" s="9" customFormat="1">
      <c r="G1995" s="439"/>
      <c r="H1995" s="439"/>
    </row>
    <row r="1996" spans="7:8" s="9" customFormat="1">
      <c r="G1996" s="439"/>
      <c r="H1996" s="439"/>
    </row>
    <row r="1997" spans="7:8" s="9" customFormat="1">
      <c r="G1997" s="439"/>
      <c r="H1997" s="439"/>
    </row>
    <row r="1998" spans="7:8" s="9" customFormat="1">
      <c r="G1998" s="439"/>
      <c r="H1998" s="439"/>
    </row>
    <row r="1999" spans="7:8" s="9" customFormat="1">
      <c r="G1999" s="439"/>
      <c r="H1999" s="439"/>
    </row>
    <row r="2000" spans="7:8" s="9" customFormat="1">
      <c r="G2000" s="439"/>
      <c r="H2000" s="439"/>
    </row>
    <row r="2001" spans="7:8" s="9" customFormat="1">
      <c r="G2001" s="439"/>
      <c r="H2001" s="439"/>
    </row>
    <row r="2002" spans="7:8" s="9" customFormat="1">
      <c r="G2002" s="439"/>
      <c r="H2002" s="439"/>
    </row>
    <row r="2003" spans="7:8" s="9" customFormat="1">
      <c r="G2003" s="439"/>
      <c r="H2003" s="439"/>
    </row>
    <row r="2004" spans="7:8" s="9" customFormat="1">
      <c r="G2004" s="439"/>
      <c r="H2004" s="439"/>
    </row>
    <row r="2005" spans="7:8" s="9" customFormat="1">
      <c r="G2005" s="439"/>
      <c r="H2005" s="439"/>
    </row>
    <row r="2006" spans="7:8" s="9" customFormat="1">
      <c r="G2006" s="439"/>
      <c r="H2006" s="439"/>
    </row>
    <row r="2007" spans="7:8" s="9" customFormat="1">
      <c r="G2007" s="439"/>
      <c r="H2007" s="439"/>
    </row>
    <row r="2008" spans="7:8" s="9" customFormat="1">
      <c r="G2008" s="439"/>
      <c r="H2008" s="439"/>
    </row>
    <row r="2009" spans="7:8" s="9" customFormat="1">
      <c r="G2009" s="439"/>
      <c r="H2009" s="439"/>
    </row>
    <row r="2010" spans="7:8" s="9" customFormat="1">
      <c r="G2010" s="439"/>
      <c r="H2010" s="439"/>
    </row>
    <row r="2011" spans="7:8" s="9" customFormat="1">
      <c r="G2011" s="439"/>
      <c r="H2011" s="439"/>
    </row>
    <row r="2012" spans="7:8" s="9" customFormat="1">
      <c r="G2012" s="439"/>
      <c r="H2012" s="439"/>
    </row>
    <row r="2013" spans="7:8" s="9" customFormat="1">
      <c r="G2013" s="439"/>
      <c r="H2013" s="439"/>
    </row>
    <row r="2014" spans="7:8" s="9" customFormat="1">
      <c r="G2014" s="439"/>
      <c r="H2014" s="439"/>
    </row>
    <row r="2015" spans="7:8" s="9" customFormat="1">
      <c r="G2015" s="439"/>
      <c r="H2015" s="439"/>
    </row>
    <row r="2016" spans="7:8" s="9" customFormat="1">
      <c r="G2016" s="439"/>
      <c r="H2016" s="439"/>
    </row>
    <row r="2017" spans="7:8" s="9" customFormat="1">
      <c r="G2017" s="439"/>
      <c r="H2017" s="439"/>
    </row>
    <row r="2018" spans="7:8" s="9" customFormat="1">
      <c r="G2018" s="439"/>
      <c r="H2018" s="439"/>
    </row>
    <row r="2019" spans="7:8" s="9" customFormat="1">
      <c r="G2019" s="439"/>
      <c r="H2019" s="439"/>
    </row>
    <row r="2020" spans="7:8" s="9" customFormat="1">
      <c r="G2020" s="439"/>
      <c r="H2020" s="439"/>
    </row>
    <row r="2021" spans="7:8" s="9" customFormat="1">
      <c r="G2021" s="439"/>
      <c r="H2021" s="439"/>
    </row>
    <row r="2022" spans="7:8" s="9" customFormat="1">
      <c r="G2022" s="439"/>
      <c r="H2022" s="439"/>
    </row>
    <row r="2023" spans="7:8" s="9" customFormat="1">
      <c r="G2023" s="439"/>
      <c r="H2023" s="439"/>
    </row>
    <row r="2024" spans="7:8" s="9" customFormat="1">
      <c r="G2024" s="439"/>
      <c r="H2024" s="439"/>
    </row>
    <row r="2025" spans="7:8" s="9" customFormat="1">
      <c r="G2025" s="439"/>
      <c r="H2025" s="439"/>
    </row>
    <row r="2026" spans="7:8" s="9" customFormat="1">
      <c r="G2026" s="439"/>
      <c r="H2026" s="439"/>
    </row>
    <row r="2027" spans="7:8" s="9" customFormat="1">
      <c r="G2027" s="439"/>
      <c r="H2027" s="439"/>
    </row>
    <row r="2028" spans="7:8" s="9" customFormat="1">
      <c r="G2028" s="439"/>
      <c r="H2028" s="439"/>
    </row>
    <row r="2029" spans="7:8" s="9" customFormat="1">
      <c r="G2029" s="439"/>
      <c r="H2029" s="439"/>
    </row>
    <row r="2030" spans="7:8" s="9" customFormat="1">
      <c r="G2030" s="439"/>
      <c r="H2030" s="439"/>
    </row>
    <row r="2031" spans="7:8" s="9" customFormat="1">
      <c r="G2031" s="439"/>
      <c r="H2031" s="439"/>
    </row>
    <row r="2032" spans="7:8" s="9" customFormat="1">
      <c r="G2032" s="439"/>
      <c r="H2032" s="439"/>
    </row>
    <row r="2033" spans="7:8" s="9" customFormat="1">
      <c r="G2033" s="439"/>
      <c r="H2033" s="439"/>
    </row>
    <row r="2034" spans="7:8" s="9" customFormat="1">
      <c r="G2034" s="439"/>
      <c r="H2034" s="439"/>
    </row>
    <row r="2035" spans="7:8" s="9" customFormat="1">
      <c r="G2035" s="439"/>
      <c r="H2035" s="439"/>
    </row>
    <row r="2036" spans="7:8" s="9" customFormat="1">
      <c r="G2036" s="439"/>
      <c r="H2036" s="439"/>
    </row>
    <row r="2037" spans="7:8" s="9" customFormat="1">
      <c r="G2037" s="439"/>
      <c r="H2037" s="439"/>
    </row>
    <row r="2038" spans="7:8" s="9" customFormat="1">
      <c r="G2038" s="439"/>
      <c r="H2038" s="439"/>
    </row>
    <row r="2039" spans="7:8" s="9" customFormat="1">
      <c r="G2039" s="439"/>
      <c r="H2039" s="439"/>
    </row>
    <row r="2040" spans="7:8" s="9" customFormat="1">
      <c r="G2040" s="439"/>
      <c r="H2040" s="439"/>
    </row>
    <row r="2041" spans="7:8" s="9" customFormat="1">
      <c r="G2041" s="439"/>
      <c r="H2041" s="439"/>
    </row>
    <row r="2042" spans="7:8" s="9" customFormat="1">
      <c r="G2042" s="439"/>
      <c r="H2042" s="439"/>
    </row>
    <row r="2043" spans="7:8" s="9" customFormat="1">
      <c r="G2043" s="439"/>
      <c r="H2043" s="439"/>
    </row>
    <row r="2044" spans="7:8" s="9" customFormat="1">
      <c r="G2044" s="439"/>
      <c r="H2044" s="439"/>
    </row>
    <row r="2045" spans="7:8" s="9" customFormat="1">
      <c r="G2045" s="439"/>
      <c r="H2045" s="439"/>
    </row>
    <row r="2046" spans="7:8" s="9" customFormat="1">
      <c r="G2046" s="439"/>
      <c r="H2046" s="439"/>
    </row>
    <row r="2047" spans="7:8" s="9" customFormat="1">
      <c r="G2047" s="439"/>
      <c r="H2047" s="439"/>
    </row>
    <row r="2048" spans="7:8" s="9" customFormat="1">
      <c r="G2048" s="439"/>
      <c r="H2048" s="439"/>
    </row>
    <row r="2049" spans="7:8" s="9" customFormat="1">
      <c r="G2049" s="439"/>
      <c r="H2049" s="439"/>
    </row>
    <row r="2050" spans="7:8" s="9" customFormat="1">
      <c r="G2050" s="439"/>
      <c r="H2050" s="439"/>
    </row>
    <row r="2051" spans="7:8" s="9" customFormat="1">
      <c r="G2051" s="439"/>
      <c r="H2051" s="439"/>
    </row>
    <row r="2052" spans="7:8" s="9" customFormat="1">
      <c r="G2052" s="439"/>
      <c r="H2052" s="439"/>
    </row>
    <row r="2053" spans="7:8" s="9" customFormat="1">
      <c r="G2053" s="439"/>
      <c r="H2053" s="439"/>
    </row>
    <row r="2054" spans="7:8" s="9" customFormat="1">
      <c r="G2054" s="439"/>
      <c r="H2054" s="439"/>
    </row>
    <row r="2055" spans="7:8" s="9" customFormat="1">
      <c r="G2055" s="439"/>
      <c r="H2055" s="439"/>
    </row>
    <row r="2056" spans="7:8" s="9" customFormat="1">
      <c r="G2056" s="439"/>
      <c r="H2056" s="439"/>
    </row>
    <row r="2057" spans="7:8" s="9" customFormat="1">
      <c r="G2057" s="439"/>
      <c r="H2057" s="439"/>
    </row>
    <row r="2058" spans="7:8" s="9" customFormat="1">
      <c r="G2058" s="439"/>
      <c r="H2058" s="439"/>
    </row>
    <row r="2059" spans="7:8" s="9" customFormat="1">
      <c r="G2059" s="439"/>
      <c r="H2059" s="439"/>
    </row>
    <row r="2060" spans="7:8" s="9" customFormat="1">
      <c r="G2060" s="439"/>
      <c r="H2060" s="439"/>
    </row>
    <row r="2061" spans="7:8" s="9" customFormat="1">
      <c r="G2061" s="439"/>
      <c r="H2061" s="439"/>
    </row>
    <row r="2062" spans="7:8" s="9" customFormat="1">
      <c r="G2062" s="439"/>
      <c r="H2062" s="439"/>
    </row>
    <row r="2063" spans="7:8" s="9" customFormat="1">
      <c r="G2063" s="439"/>
      <c r="H2063" s="439"/>
    </row>
    <row r="2064" spans="7:8" s="9" customFormat="1">
      <c r="G2064" s="439"/>
      <c r="H2064" s="439"/>
    </row>
    <row r="2065" spans="7:8" s="9" customFormat="1">
      <c r="G2065" s="439"/>
      <c r="H2065" s="439"/>
    </row>
    <row r="2066" spans="7:8" s="9" customFormat="1">
      <c r="G2066" s="439"/>
      <c r="H2066" s="439"/>
    </row>
    <row r="2067" spans="7:8" s="9" customFormat="1">
      <c r="G2067" s="439"/>
      <c r="H2067" s="439"/>
    </row>
    <row r="2068" spans="7:8" s="9" customFormat="1">
      <c r="G2068" s="439"/>
      <c r="H2068" s="439"/>
    </row>
    <row r="2069" spans="7:8" s="9" customFormat="1">
      <c r="G2069" s="439"/>
      <c r="H2069" s="439"/>
    </row>
    <row r="2070" spans="7:8" s="9" customFormat="1">
      <c r="G2070" s="439"/>
      <c r="H2070" s="439"/>
    </row>
    <row r="2071" spans="7:8" s="9" customFormat="1">
      <c r="G2071" s="439"/>
      <c r="H2071" s="439"/>
    </row>
    <row r="2072" spans="7:8" s="9" customFormat="1">
      <c r="G2072" s="439"/>
      <c r="H2072" s="439"/>
    </row>
    <row r="2073" spans="7:8" s="9" customFormat="1">
      <c r="G2073" s="439"/>
      <c r="H2073" s="439"/>
    </row>
    <row r="2074" spans="7:8" s="9" customFormat="1">
      <c r="G2074" s="439"/>
      <c r="H2074" s="439"/>
    </row>
    <row r="2075" spans="7:8" s="9" customFormat="1">
      <c r="G2075" s="439"/>
      <c r="H2075" s="439"/>
    </row>
    <row r="2076" spans="7:8" s="9" customFormat="1">
      <c r="G2076" s="439"/>
      <c r="H2076" s="439"/>
    </row>
    <row r="2077" spans="7:8" s="9" customFormat="1">
      <c r="G2077" s="439"/>
      <c r="H2077" s="439"/>
    </row>
    <row r="2078" spans="7:8" s="9" customFormat="1">
      <c r="G2078" s="439"/>
      <c r="H2078" s="439"/>
    </row>
    <row r="2079" spans="7:8" s="9" customFormat="1">
      <c r="G2079" s="439"/>
      <c r="H2079" s="439"/>
    </row>
    <row r="2080" spans="7:8" s="9" customFormat="1">
      <c r="G2080" s="439"/>
      <c r="H2080" s="439"/>
    </row>
    <row r="2081" spans="7:8" s="9" customFormat="1">
      <c r="G2081" s="439"/>
      <c r="H2081" s="439"/>
    </row>
    <row r="2082" spans="7:8" s="9" customFormat="1">
      <c r="G2082" s="439"/>
      <c r="H2082" s="439"/>
    </row>
    <row r="2083" spans="7:8" s="9" customFormat="1">
      <c r="G2083" s="439"/>
      <c r="H2083" s="439"/>
    </row>
    <row r="2084" spans="7:8" s="9" customFormat="1">
      <c r="G2084" s="439"/>
      <c r="H2084" s="439"/>
    </row>
    <row r="2085" spans="7:8" s="9" customFormat="1">
      <c r="G2085" s="439"/>
      <c r="H2085" s="439"/>
    </row>
    <row r="2086" spans="7:8" s="9" customFormat="1">
      <c r="G2086" s="439"/>
      <c r="H2086" s="439"/>
    </row>
    <row r="2087" spans="7:8" s="9" customFormat="1">
      <c r="G2087" s="439"/>
      <c r="H2087" s="439"/>
    </row>
    <row r="2088" spans="7:8" s="9" customFormat="1">
      <c r="G2088" s="439"/>
      <c r="H2088" s="439"/>
    </row>
    <row r="2089" spans="7:8" s="9" customFormat="1">
      <c r="G2089" s="439"/>
      <c r="H2089" s="439"/>
    </row>
    <row r="2090" spans="7:8" s="9" customFormat="1">
      <c r="G2090" s="439"/>
      <c r="H2090" s="439"/>
    </row>
    <row r="2091" spans="7:8" s="9" customFormat="1">
      <c r="G2091" s="439"/>
      <c r="H2091" s="439"/>
    </row>
    <row r="2092" spans="7:8" s="9" customFormat="1">
      <c r="G2092" s="439"/>
      <c r="H2092" s="439"/>
    </row>
    <row r="2093" spans="7:8" s="9" customFormat="1">
      <c r="G2093" s="439"/>
      <c r="H2093" s="439"/>
    </row>
    <row r="2094" spans="7:8" s="9" customFormat="1">
      <c r="G2094" s="439"/>
      <c r="H2094" s="439"/>
    </row>
    <row r="2095" spans="7:8" s="9" customFormat="1">
      <c r="G2095" s="439"/>
      <c r="H2095" s="439"/>
    </row>
    <row r="2096" spans="7:8" s="9" customFormat="1">
      <c r="G2096" s="439"/>
      <c r="H2096" s="439"/>
    </row>
    <row r="2097" spans="7:8" s="9" customFormat="1">
      <c r="G2097" s="439"/>
      <c r="H2097" s="439"/>
    </row>
    <row r="2098" spans="7:8" s="9" customFormat="1">
      <c r="G2098" s="439"/>
      <c r="H2098" s="439"/>
    </row>
    <row r="2099" spans="7:8" s="9" customFormat="1">
      <c r="G2099" s="439"/>
      <c r="H2099" s="439"/>
    </row>
    <row r="2100" spans="7:8" s="9" customFormat="1">
      <c r="G2100" s="439"/>
      <c r="H2100" s="439"/>
    </row>
    <row r="2101" spans="7:8" s="9" customFormat="1">
      <c r="G2101" s="439"/>
      <c r="H2101" s="439"/>
    </row>
    <row r="2102" spans="7:8" s="9" customFormat="1">
      <c r="G2102" s="439"/>
      <c r="H2102" s="439"/>
    </row>
    <row r="2103" spans="7:8" s="9" customFormat="1">
      <c r="G2103" s="439"/>
      <c r="H2103" s="439"/>
    </row>
    <row r="2104" spans="7:8" s="9" customFormat="1">
      <c r="G2104" s="439"/>
      <c r="H2104" s="439"/>
    </row>
    <row r="2105" spans="7:8" s="9" customFormat="1">
      <c r="G2105" s="439"/>
      <c r="H2105" s="439"/>
    </row>
    <row r="2106" spans="7:8" s="9" customFormat="1">
      <c r="G2106" s="439"/>
      <c r="H2106" s="439"/>
    </row>
    <row r="2107" spans="7:8" s="9" customFormat="1">
      <c r="G2107" s="439"/>
      <c r="H2107" s="439"/>
    </row>
    <row r="2108" spans="7:8" s="9" customFormat="1">
      <c r="G2108" s="439"/>
      <c r="H2108" s="439"/>
    </row>
    <row r="2109" spans="7:8" s="9" customFormat="1">
      <c r="G2109" s="439"/>
      <c r="H2109" s="439"/>
    </row>
    <row r="2110" spans="7:8" s="9" customFormat="1">
      <c r="G2110" s="439"/>
      <c r="H2110" s="439"/>
    </row>
    <row r="2111" spans="7:8" s="9" customFormat="1">
      <c r="G2111" s="439"/>
      <c r="H2111" s="439"/>
    </row>
    <row r="2112" spans="7:8" s="9" customFormat="1">
      <c r="G2112" s="439"/>
      <c r="H2112" s="439"/>
    </row>
    <row r="2113" spans="7:8" s="9" customFormat="1">
      <c r="G2113" s="439"/>
      <c r="H2113" s="439"/>
    </row>
    <row r="2114" spans="7:8" s="9" customFormat="1">
      <c r="G2114" s="439"/>
      <c r="H2114" s="439"/>
    </row>
    <row r="2115" spans="7:8" s="9" customFormat="1">
      <c r="G2115" s="439"/>
      <c r="H2115" s="439"/>
    </row>
    <row r="2116" spans="7:8" s="9" customFormat="1">
      <c r="G2116" s="439"/>
      <c r="H2116" s="439"/>
    </row>
    <row r="2117" spans="7:8" s="9" customFormat="1">
      <c r="G2117" s="439"/>
      <c r="H2117" s="439"/>
    </row>
    <row r="2118" spans="7:8" s="9" customFormat="1">
      <c r="G2118" s="439"/>
      <c r="H2118" s="439"/>
    </row>
    <row r="2119" spans="7:8" s="9" customFormat="1">
      <c r="G2119" s="439"/>
      <c r="H2119" s="439"/>
    </row>
    <row r="2120" spans="7:8" s="9" customFormat="1">
      <c r="G2120" s="439"/>
      <c r="H2120" s="439"/>
    </row>
    <row r="2121" spans="7:8" s="9" customFormat="1">
      <c r="G2121" s="439"/>
      <c r="H2121" s="439"/>
    </row>
    <row r="2122" spans="7:8" s="9" customFormat="1">
      <c r="G2122" s="439"/>
      <c r="H2122" s="439"/>
    </row>
    <row r="2123" spans="7:8" s="9" customFormat="1">
      <c r="G2123" s="439"/>
      <c r="H2123" s="439"/>
    </row>
    <row r="2124" spans="7:8" s="9" customFormat="1">
      <c r="G2124" s="439"/>
      <c r="H2124" s="439"/>
    </row>
    <row r="2125" spans="7:8" s="9" customFormat="1">
      <c r="G2125" s="439"/>
      <c r="H2125" s="439"/>
    </row>
    <row r="2126" spans="7:8" s="9" customFormat="1">
      <c r="G2126" s="439"/>
      <c r="H2126" s="439"/>
    </row>
    <row r="2127" spans="7:8" s="9" customFormat="1">
      <c r="G2127" s="439"/>
      <c r="H2127" s="439"/>
    </row>
    <row r="2128" spans="7:8" s="9" customFormat="1">
      <c r="G2128" s="439"/>
      <c r="H2128" s="439"/>
    </row>
    <row r="2129" spans="7:8" s="9" customFormat="1">
      <c r="G2129" s="439"/>
      <c r="H2129" s="439"/>
    </row>
    <row r="2130" spans="7:8" s="9" customFormat="1">
      <c r="G2130" s="439"/>
      <c r="H2130" s="439"/>
    </row>
    <row r="2131" spans="7:8" s="9" customFormat="1">
      <c r="G2131" s="439"/>
      <c r="H2131" s="439"/>
    </row>
    <row r="2132" spans="7:8" s="9" customFormat="1">
      <c r="G2132" s="439"/>
      <c r="H2132" s="439"/>
    </row>
    <row r="2133" spans="7:8" s="9" customFormat="1">
      <c r="G2133" s="439"/>
      <c r="H2133" s="439"/>
    </row>
    <row r="2134" spans="7:8" s="9" customFormat="1">
      <c r="G2134" s="439"/>
      <c r="H2134" s="439"/>
    </row>
    <row r="2135" spans="7:8" s="9" customFormat="1">
      <c r="G2135" s="439"/>
      <c r="H2135" s="439"/>
    </row>
    <row r="2136" spans="7:8" s="9" customFormat="1">
      <c r="G2136" s="439"/>
      <c r="H2136" s="439"/>
    </row>
    <row r="2137" spans="7:8" s="9" customFormat="1">
      <c r="G2137" s="439"/>
      <c r="H2137" s="439"/>
    </row>
    <row r="2138" spans="7:8" s="9" customFormat="1">
      <c r="G2138" s="439"/>
      <c r="H2138" s="439"/>
    </row>
    <row r="2139" spans="7:8" s="9" customFormat="1">
      <c r="G2139" s="439"/>
      <c r="H2139" s="439"/>
    </row>
    <row r="2140" spans="7:8" s="9" customFormat="1">
      <c r="G2140" s="439"/>
      <c r="H2140" s="439"/>
    </row>
    <row r="2141" spans="7:8" s="9" customFormat="1">
      <c r="G2141" s="439"/>
      <c r="H2141" s="439"/>
    </row>
    <row r="2142" spans="7:8" s="9" customFormat="1">
      <c r="G2142" s="439"/>
      <c r="H2142" s="439"/>
    </row>
    <row r="2143" spans="7:8" s="9" customFormat="1">
      <c r="G2143" s="439"/>
      <c r="H2143" s="439"/>
    </row>
    <row r="2144" spans="7:8" s="9" customFormat="1">
      <c r="G2144" s="439"/>
      <c r="H2144" s="439"/>
    </row>
    <row r="2145" spans="7:8" s="9" customFormat="1">
      <c r="G2145" s="439"/>
      <c r="H2145" s="439"/>
    </row>
    <row r="2146" spans="7:8" s="9" customFormat="1">
      <c r="G2146" s="439"/>
      <c r="H2146" s="439"/>
    </row>
    <row r="2147" spans="7:8" s="9" customFormat="1">
      <c r="G2147" s="439"/>
      <c r="H2147" s="439"/>
    </row>
    <row r="2148" spans="7:8" s="9" customFormat="1">
      <c r="G2148" s="439"/>
      <c r="H2148" s="439"/>
    </row>
    <row r="2149" spans="7:8" s="9" customFormat="1">
      <c r="G2149" s="439"/>
      <c r="H2149" s="439"/>
    </row>
    <row r="2150" spans="7:8" s="9" customFormat="1">
      <c r="G2150" s="439"/>
      <c r="H2150" s="439"/>
    </row>
    <row r="2151" spans="7:8" s="9" customFormat="1">
      <c r="G2151" s="439"/>
      <c r="H2151" s="439"/>
    </row>
    <row r="2152" spans="7:8" s="9" customFormat="1">
      <c r="G2152" s="439"/>
      <c r="H2152" s="439"/>
    </row>
    <row r="2153" spans="7:8" s="9" customFormat="1">
      <c r="G2153" s="439"/>
      <c r="H2153" s="439"/>
    </row>
    <row r="2154" spans="7:8" s="9" customFormat="1">
      <c r="G2154" s="439"/>
      <c r="H2154" s="439"/>
    </row>
    <row r="2155" spans="7:8" s="9" customFormat="1">
      <c r="G2155" s="439"/>
      <c r="H2155" s="439"/>
    </row>
    <row r="2156" spans="7:8" s="9" customFormat="1">
      <c r="G2156" s="439"/>
      <c r="H2156" s="439"/>
    </row>
    <row r="2157" spans="7:8" s="9" customFormat="1">
      <c r="G2157" s="439"/>
      <c r="H2157" s="439"/>
    </row>
    <row r="2158" spans="7:8" s="9" customFormat="1">
      <c r="G2158" s="439"/>
      <c r="H2158" s="439"/>
    </row>
    <row r="2159" spans="7:8" s="9" customFormat="1">
      <c r="G2159" s="439"/>
      <c r="H2159" s="439"/>
    </row>
    <row r="2160" spans="7:8" s="9" customFormat="1">
      <c r="G2160" s="439"/>
      <c r="H2160" s="439"/>
    </row>
    <row r="2161" spans="7:8" s="9" customFormat="1">
      <c r="G2161" s="439"/>
      <c r="H2161" s="439"/>
    </row>
    <row r="2162" spans="7:8" s="9" customFormat="1">
      <c r="G2162" s="439"/>
      <c r="H2162" s="439"/>
    </row>
    <row r="2163" spans="7:8" s="9" customFormat="1">
      <c r="G2163" s="439"/>
      <c r="H2163" s="439"/>
    </row>
    <row r="2164" spans="7:8" s="9" customFormat="1">
      <c r="G2164" s="439"/>
      <c r="H2164" s="439"/>
    </row>
    <row r="2165" spans="7:8" s="9" customFormat="1">
      <c r="G2165" s="439"/>
      <c r="H2165" s="439"/>
    </row>
    <row r="2166" spans="7:8" s="9" customFormat="1">
      <c r="G2166" s="439"/>
      <c r="H2166" s="439"/>
    </row>
    <row r="2167" spans="7:8" s="9" customFormat="1">
      <c r="G2167" s="439"/>
      <c r="H2167" s="439"/>
    </row>
    <row r="2168" spans="7:8" s="9" customFormat="1">
      <c r="G2168" s="439"/>
      <c r="H2168" s="439"/>
    </row>
    <row r="2169" spans="7:8" s="9" customFormat="1">
      <c r="G2169" s="439"/>
      <c r="H2169" s="439"/>
    </row>
    <row r="2170" spans="7:8" s="9" customFormat="1">
      <c r="G2170" s="439"/>
      <c r="H2170" s="439"/>
    </row>
    <row r="2171" spans="7:8" s="9" customFormat="1">
      <c r="G2171" s="439"/>
      <c r="H2171" s="439"/>
    </row>
    <row r="2172" spans="7:8" s="9" customFormat="1">
      <c r="G2172" s="439"/>
      <c r="H2172" s="439"/>
    </row>
    <row r="2173" spans="7:8" s="9" customFormat="1">
      <c r="G2173" s="439"/>
      <c r="H2173" s="439"/>
    </row>
    <row r="2174" spans="7:8" s="9" customFormat="1">
      <c r="G2174" s="439"/>
      <c r="H2174" s="439"/>
    </row>
    <row r="2175" spans="7:8" s="9" customFormat="1">
      <c r="G2175" s="439"/>
      <c r="H2175" s="439"/>
    </row>
    <row r="2176" spans="7:8" s="9" customFormat="1">
      <c r="G2176" s="439"/>
      <c r="H2176" s="439"/>
    </row>
    <row r="2177" spans="7:8" s="9" customFormat="1">
      <c r="G2177" s="439"/>
      <c r="H2177" s="439"/>
    </row>
    <row r="2178" spans="7:8" s="9" customFormat="1">
      <c r="G2178" s="439"/>
      <c r="H2178" s="439"/>
    </row>
    <row r="2179" spans="7:8" s="9" customFormat="1">
      <c r="G2179" s="439"/>
      <c r="H2179" s="439"/>
    </row>
    <row r="2180" spans="7:8" s="9" customFormat="1">
      <c r="G2180" s="439"/>
      <c r="H2180" s="439"/>
    </row>
    <row r="2181" spans="7:8" s="9" customFormat="1">
      <c r="G2181" s="439"/>
      <c r="H2181" s="439"/>
    </row>
    <row r="2182" spans="7:8" s="9" customFormat="1">
      <c r="G2182" s="439"/>
      <c r="H2182" s="439"/>
    </row>
    <row r="2183" spans="7:8" s="9" customFormat="1">
      <c r="G2183" s="439"/>
      <c r="H2183" s="439"/>
    </row>
    <row r="2184" spans="7:8" s="9" customFormat="1">
      <c r="G2184" s="439"/>
      <c r="H2184" s="439"/>
    </row>
    <row r="2185" spans="7:8" s="9" customFormat="1">
      <c r="G2185" s="439"/>
      <c r="H2185" s="439"/>
    </row>
    <row r="2186" spans="7:8" s="9" customFormat="1">
      <c r="G2186" s="439"/>
      <c r="H2186" s="439"/>
    </row>
    <row r="2187" spans="7:8" s="9" customFormat="1">
      <c r="G2187" s="439"/>
      <c r="H2187" s="439"/>
    </row>
    <row r="2188" spans="7:8" s="9" customFormat="1">
      <c r="G2188" s="439"/>
      <c r="H2188" s="439"/>
    </row>
    <row r="2189" spans="7:8" s="9" customFormat="1">
      <c r="G2189" s="439"/>
      <c r="H2189" s="439"/>
    </row>
    <row r="2190" spans="7:8" s="9" customFormat="1">
      <c r="G2190" s="439"/>
      <c r="H2190" s="439"/>
    </row>
    <row r="2191" spans="7:8" s="9" customFormat="1">
      <c r="G2191" s="439"/>
      <c r="H2191" s="439"/>
    </row>
    <row r="2192" spans="7:8" s="9" customFormat="1">
      <c r="G2192" s="439"/>
      <c r="H2192" s="439"/>
    </row>
    <row r="2193" spans="7:8" s="9" customFormat="1">
      <c r="G2193" s="439"/>
      <c r="H2193" s="439"/>
    </row>
    <row r="2194" spans="7:8" s="9" customFormat="1">
      <c r="G2194" s="439"/>
      <c r="H2194" s="439"/>
    </row>
    <row r="2195" spans="7:8" s="9" customFormat="1">
      <c r="G2195" s="439"/>
      <c r="H2195" s="439"/>
    </row>
    <row r="2196" spans="7:8" s="9" customFormat="1">
      <c r="G2196" s="439"/>
      <c r="H2196" s="439"/>
    </row>
    <row r="2197" spans="7:8" s="9" customFormat="1">
      <c r="G2197" s="439"/>
      <c r="H2197" s="439"/>
    </row>
    <row r="2198" spans="7:8" s="9" customFormat="1">
      <c r="G2198" s="439"/>
      <c r="H2198" s="439"/>
    </row>
    <row r="2199" spans="7:8" s="9" customFormat="1">
      <c r="G2199" s="439"/>
      <c r="H2199" s="439"/>
    </row>
    <row r="2200" spans="7:8" s="9" customFormat="1">
      <c r="G2200" s="439"/>
      <c r="H2200" s="439"/>
    </row>
    <row r="2201" spans="7:8" s="9" customFormat="1">
      <c r="G2201" s="439"/>
      <c r="H2201" s="439"/>
    </row>
    <row r="2202" spans="7:8" s="9" customFormat="1">
      <c r="G2202" s="439"/>
      <c r="H2202" s="439"/>
    </row>
    <row r="2203" spans="7:8" s="9" customFormat="1">
      <c r="G2203" s="439"/>
      <c r="H2203" s="439"/>
    </row>
    <row r="2204" spans="7:8" s="9" customFormat="1">
      <c r="G2204" s="439"/>
      <c r="H2204" s="439"/>
    </row>
    <row r="2205" spans="7:8" s="9" customFormat="1">
      <c r="G2205" s="439"/>
      <c r="H2205" s="439"/>
    </row>
    <row r="2206" spans="7:8" s="9" customFormat="1">
      <c r="G2206" s="439"/>
      <c r="H2206" s="439"/>
    </row>
    <row r="2207" spans="7:8" s="9" customFormat="1">
      <c r="G2207" s="439"/>
      <c r="H2207" s="439"/>
    </row>
    <row r="2208" spans="7:8" s="9" customFormat="1">
      <c r="G2208" s="439"/>
      <c r="H2208" s="439"/>
    </row>
    <row r="2209" spans="7:8" s="9" customFormat="1">
      <c r="G2209" s="439"/>
      <c r="H2209" s="439"/>
    </row>
    <row r="2210" spans="7:8" s="9" customFormat="1">
      <c r="G2210" s="439"/>
      <c r="H2210" s="439"/>
    </row>
    <row r="2211" spans="7:8" s="9" customFormat="1">
      <c r="G2211" s="439"/>
      <c r="H2211" s="439"/>
    </row>
    <row r="2212" spans="7:8" s="9" customFormat="1">
      <c r="G2212" s="439"/>
      <c r="H2212" s="439"/>
    </row>
    <row r="2213" spans="7:8" s="9" customFormat="1">
      <c r="G2213" s="439"/>
      <c r="H2213" s="439"/>
    </row>
    <row r="2214" spans="7:8" s="9" customFormat="1">
      <c r="G2214" s="439"/>
      <c r="H2214" s="439"/>
    </row>
    <row r="2215" spans="7:8" s="9" customFormat="1">
      <c r="G2215" s="439"/>
      <c r="H2215" s="439"/>
    </row>
    <row r="2216" spans="7:8" s="9" customFormat="1">
      <c r="G2216" s="439"/>
      <c r="H2216" s="439"/>
    </row>
    <row r="2217" spans="7:8" s="9" customFormat="1">
      <c r="G2217" s="439"/>
      <c r="H2217" s="439"/>
    </row>
    <row r="2218" spans="7:8" s="9" customFormat="1">
      <c r="G2218" s="439"/>
      <c r="H2218" s="439"/>
    </row>
    <row r="2219" spans="7:8" s="9" customFormat="1">
      <c r="G2219" s="439"/>
      <c r="H2219" s="439"/>
    </row>
    <row r="2220" spans="7:8" s="9" customFormat="1">
      <c r="G2220" s="439"/>
      <c r="H2220" s="439"/>
    </row>
    <row r="2221" spans="7:8" s="9" customFormat="1">
      <c r="G2221" s="439"/>
      <c r="H2221" s="439"/>
    </row>
    <row r="2222" spans="7:8" s="9" customFormat="1">
      <c r="G2222" s="439"/>
      <c r="H2222" s="439"/>
    </row>
    <row r="2223" spans="7:8" s="9" customFormat="1">
      <c r="G2223" s="439"/>
      <c r="H2223" s="439"/>
    </row>
    <row r="2224" spans="7:8" s="9" customFormat="1">
      <c r="G2224" s="439"/>
      <c r="H2224" s="439"/>
    </row>
    <row r="2225" spans="7:8" s="9" customFormat="1">
      <c r="G2225" s="439"/>
      <c r="H2225" s="439"/>
    </row>
    <row r="2226" spans="7:8" s="9" customFormat="1">
      <c r="G2226" s="439"/>
      <c r="H2226" s="439"/>
    </row>
    <row r="2227" spans="7:8" s="9" customFormat="1">
      <c r="G2227" s="439"/>
      <c r="H2227" s="439"/>
    </row>
    <row r="2228" spans="7:8" s="9" customFormat="1">
      <c r="G2228" s="439"/>
      <c r="H2228" s="439"/>
    </row>
    <row r="2229" spans="7:8" s="9" customFormat="1">
      <c r="G2229" s="439"/>
      <c r="H2229" s="439"/>
    </row>
    <row r="2230" spans="7:8" s="9" customFormat="1">
      <c r="G2230" s="439"/>
      <c r="H2230" s="439"/>
    </row>
    <row r="2231" spans="7:8" s="9" customFormat="1">
      <c r="G2231" s="439"/>
      <c r="H2231" s="439"/>
    </row>
    <row r="2232" spans="7:8" s="9" customFormat="1">
      <c r="G2232" s="439"/>
      <c r="H2232" s="439"/>
    </row>
    <row r="2233" spans="7:8" s="9" customFormat="1">
      <c r="G2233" s="439"/>
      <c r="H2233" s="439"/>
    </row>
    <row r="2234" spans="7:8" s="9" customFormat="1">
      <c r="G2234" s="439"/>
      <c r="H2234" s="439"/>
    </row>
    <row r="2235" spans="7:8" s="9" customFormat="1">
      <c r="G2235" s="439"/>
      <c r="H2235" s="439"/>
    </row>
    <row r="2236" spans="7:8" s="9" customFormat="1">
      <c r="G2236" s="439"/>
      <c r="H2236" s="439"/>
    </row>
    <row r="2237" spans="7:8" s="9" customFormat="1">
      <c r="G2237" s="439"/>
      <c r="H2237" s="439"/>
    </row>
    <row r="2238" spans="7:8" s="9" customFormat="1">
      <c r="G2238" s="439"/>
      <c r="H2238" s="439"/>
    </row>
    <row r="2239" spans="7:8" s="9" customFormat="1">
      <c r="G2239" s="439"/>
      <c r="H2239" s="439"/>
    </row>
    <row r="2240" spans="7:8" s="9" customFormat="1">
      <c r="G2240" s="439"/>
      <c r="H2240" s="439"/>
    </row>
    <row r="2241" spans="7:8" s="9" customFormat="1">
      <c r="G2241" s="439"/>
      <c r="H2241" s="439"/>
    </row>
    <row r="2242" spans="7:8" s="9" customFormat="1">
      <c r="G2242" s="439"/>
      <c r="H2242" s="439"/>
    </row>
    <row r="2243" spans="7:8" s="9" customFormat="1">
      <c r="G2243" s="439"/>
      <c r="H2243" s="439"/>
    </row>
    <row r="2244" spans="7:8" s="9" customFormat="1">
      <c r="G2244" s="439"/>
      <c r="H2244" s="439"/>
    </row>
    <row r="2245" spans="7:8" s="9" customFormat="1">
      <c r="G2245" s="439"/>
      <c r="H2245" s="439"/>
    </row>
    <row r="2246" spans="7:8" s="9" customFormat="1">
      <c r="G2246" s="439"/>
      <c r="H2246" s="439"/>
    </row>
    <row r="2247" spans="7:8" s="9" customFormat="1">
      <c r="G2247" s="439"/>
      <c r="H2247" s="439"/>
    </row>
    <row r="2248" spans="7:8" s="9" customFormat="1">
      <c r="G2248" s="439"/>
      <c r="H2248" s="439"/>
    </row>
    <row r="2249" spans="7:8" s="9" customFormat="1">
      <c r="G2249" s="439"/>
      <c r="H2249" s="439"/>
    </row>
    <row r="2250" spans="7:8" s="9" customFormat="1">
      <c r="G2250" s="439"/>
      <c r="H2250" s="439"/>
    </row>
    <row r="2251" spans="7:8" s="9" customFormat="1">
      <c r="G2251" s="439"/>
      <c r="H2251" s="439"/>
    </row>
    <row r="2252" spans="7:8" s="9" customFormat="1">
      <c r="G2252" s="439"/>
      <c r="H2252" s="439"/>
    </row>
    <row r="2253" spans="7:8" s="9" customFormat="1">
      <c r="G2253" s="439"/>
      <c r="H2253" s="439"/>
    </row>
    <row r="2254" spans="7:8" s="9" customFormat="1">
      <c r="G2254" s="439"/>
      <c r="H2254" s="439"/>
    </row>
    <row r="2255" spans="7:8" s="9" customFormat="1">
      <c r="G2255" s="439"/>
      <c r="H2255" s="439"/>
    </row>
    <row r="2256" spans="7:8" s="9" customFormat="1">
      <c r="G2256" s="439"/>
      <c r="H2256" s="439"/>
    </row>
    <row r="2257" spans="7:8" s="9" customFormat="1">
      <c r="G2257" s="439"/>
      <c r="H2257" s="439"/>
    </row>
    <row r="2258" spans="7:8" s="9" customFormat="1">
      <c r="G2258" s="439"/>
      <c r="H2258" s="439"/>
    </row>
    <row r="2259" spans="7:8" s="9" customFormat="1">
      <c r="G2259" s="439"/>
      <c r="H2259" s="439"/>
    </row>
    <row r="2260" spans="7:8" s="9" customFormat="1">
      <c r="G2260" s="439"/>
      <c r="H2260" s="439"/>
    </row>
    <row r="2261" spans="7:8" s="9" customFormat="1">
      <c r="G2261" s="439"/>
      <c r="H2261" s="439"/>
    </row>
    <row r="2262" spans="7:8" s="9" customFormat="1">
      <c r="G2262" s="439"/>
      <c r="H2262" s="439"/>
    </row>
    <row r="2263" spans="7:8" s="9" customFormat="1">
      <c r="G2263" s="439"/>
      <c r="H2263" s="439"/>
    </row>
    <row r="2264" spans="7:8" s="9" customFormat="1">
      <c r="G2264" s="439"/>
      <c r="H2264" s="439"/>
    </row>
    <row r="2265" spans="7:8" s="9" customFormat="1">
      <c r="G2265" s="439"/>
      <c r="H2265" s="439"/>
    </row>
    <row r="2266" spans="7:8" s="9" customFormat="1">
      <c r="G2266" s="439"/>
      <c r="H2266" s="439"/>
    </row>
    <row r="2267" spans="7:8" s="9" customFormat="1">
      <c r="G2267" s="439"/>
      <c r="H2267" s="439"/>
    </row>
    <row r="2268" spans="7:8" s="9" customFormat="1">
      <c r="G2268" s="439"/>
      <c r="H2268" s="439"/>
    </row>
    <row r="2269" spans="7:8" s="9" customFormat="1">
      <c r="G2269" s="439"/>
      <c r="H2269" s="439"/>
    </row>
    <row r="2270" spans="7:8" s="9" customFormat="1">
      <c r="G2270" s="439"/>
      <c r="H2270" s="439"/>
    </row>
    <row r="2271" spans="7:8" s="9" customFormat="1">
      <c r="G2271" s="439"/>
      <c r="H2271" s="439"/>
    </row>
    <row r="2272" spans="7:8" s="9" customFormat="1">
      <c r="G2272" s="439"/>
      <c r="H2272" s="439"/>
    </row>
    <row r="2273" spans="7:8" s="9" customFormat="1">
      <c r="G2273" s="439"/>
      <c r="H2273" s="439"/>
    </row>
    <row r="2274" spans="7:8" s="9" customFormat="1">
      <c r="G2274" s="439"/>
      <c r="H2274" s="439"/>
    </row>
    <row r="2275" spans="7:8" s="9" customFormat="1">
      <c r="G2275" s="439"/>
      <c r="H2275" s="439"/>
    </row>
    <row r="2276" spans="7:8" s="9" customFormat="1">
      <c r="G2276" s="439"/>
      <c r="H2276" s="439"/>
    </row>
    <row r="2277" spans="7:8" s="9" customFormat="1">
      <c r="G2277" s="439"/>
      <c r="H2277" s="439"/>
    </row>
    <row r="2278" spans="7:8" s="9" customFormat="1">
      <c r="G2278" s="439"/>
      <c r="H2278" s="439"/>
    </row>
    <row r="2279" spans="7:8" s="9" customFormat="1">
      <c r="G2279" s="439"/>
      <c r="H2279" s="439"/>
    </row>
    <row r="2280" spans="7:8" s="9" customFormat="1">
      <c r="G2280" s="439"/>
      <c r="H2280" s="439"/>
    </row>
    <row r="2281" spans="7:8" s="9" customFormat="1">
      <c r="G2281" s="439"/>
      <c r="H2281" s="439"/>
    </row>
    <row r="2282" spans="7:8" s="9" customFormat="1">
      <c r="G2282" s="439"/>
      <c r="H2282" s="439"/>
    </row>
    <row r="2283" spans="7:8" s="9" customFormat="1">
      <c r="G2283" s="439"/>
      <c r="H2283" s="439"/>
    </row>
    <row r="2284" spans="7:8" s="9" customFormat="1">
      <c r="G2284" s="439"/>
      <c r="H2284" s="439"/>
    </row>
    <row r="2285" spans="7:8" s="9" customFormat="1">
      <c r="G2285" s="439"/>
      <c r="H2285" s="439"/>
    </row>
    <row r="2286" spans="7:8" s="9" customFormat="1">
      <c r="G2286" s="439"/>
      <c r="H2286" s="439"/>
    </row>
    <row r="2287" spans="7:8" s="9" customFormat="1">
      <c r="G2287" s="439"/>
      <c r="H2287" s="439"/>
    </row>
    <row r="2288" spans="7:8" s="9" customFormat="1">
      <c r="G2288" s="439"/>
      <c r="H2288" s="439"/>
    </row>
    <row r="2289" spans="7:8" s="9" customFormat="1">
      <c r="G2289" s="439"/>
      <c r="H2289" s="439"/>
    </row>
    <row r="2290" spans="7:8" s="9" customFormat="1">
      <c r="G2290" s="439"/>
      <c r="H2290" s="439"/>
    </row>
    <row r="2291" spans="7:8" s="9" customFormat="1">
      <c r="G2291" s="439"/>
      <c r="H2291" s="439"/>
    </row>
    <row r="2292" spans="7:8" s="9" customFormat="1">
      <c r="G2292" s="439"/>
      <c r="H2292" s="439"/>
    </row>
    <row r="2293" spans="7:8" s="9" customFormat="1">
      <c r="G2293" s="439"/>
      <c r="H2293" s="439"/>
    </row>
    <row r="2294" spans="7:8" s="9" customFormat="1">
      <c r="G2294" s="439"/>
      <c r="H2294" s="439"/>
    </row>
    <row r="2295" spans="7:8" s="9" customFormat="1">
      <c r="G2295" s="439"/>
      <c r="H2295" s="439"/>
    </row>
    <row r="2296" spans="7:8" s="9" customFormat="1">
      <c r="G2296" s="439"/>
      <c r="H2296" s="439"/>
    </row>
    <row r="2297" spans="7:8" s="9" customFormat="1">
      <c r="G2297" s="439"/>
      <c r="H2297" s="439"/>
    </row>
    <row r="2298" spans="7:8" s="9" customFormat="1">
      <c r="G2298" s="439"/>
      <c r="H2298" s="439"/>
    </row>
    <row r="2299" spans="7:8" s="9" customFormat="1">
      <c r="G2299" s="439"/>
      <c r="H2299" s="439"/>
    </row>
    <row r="2300" spans="7:8" s="9" customFormat="1">
      <c r="G2300" s="439"/>
      <c r="H2300" s="439"/>
    </row>
    <row r="2301" spans="7:8" s="9" customFormat="1">
      <c r="G2301" s="439"/>
      <c r="H2301" s="439"/>
    </row>
    <row r="2302" spans="7:8" s="9" customFormat="1">
      <c r="G2302" s="439"/>
      <c r="H2302" s="439"/>
    </row>
    <row r="2303" spans="7:8" s="9" customFormat="1">
      <c r="G2303" s="439"/>
      <c r="H2303" s="439"/>
    </row>
    <row r="2304" spans="7:8" s="9" customFormat="1">
      <c r="G2304" s="439"/>
      <c r="H2304" s="439"/>
    </row>
    <row r="2305" spans="7:8" s="9" customFormat="1">
      <c r="G2305" s="439"/>
      <c r="H2305" s="439"/>
    </row>
    <row r="2306" spans="7:8" s="9" customFormat="1">
      <c r="G2306" s="439"/>
      <c r="H2306" s="439"/>
    </row>
    <row r="2307" spans="7:8" s="9" customFormat="1">
      <c r="G2307" s="439"/>
      <c r="H2307" s="439"/>
    </row>
    <row r="2308" spans="7:8" s="9" customFormat="1">
      <c r="G2308" s="439"/>
      <c r="H2308" s="439"/>
    </row>
    <row r="2309" spans="7:8" s="9" customFormat="1">
      <c r="G2309" s="439"/>
      <c r="H2309" s="439"/>
    </row>
    <row r="2310" spans="7:8" s="9" customFormat="1">
      <c r="G2310" s="439"/>
      <c r="H2310" s="439"/>
    </row>
    <row r="2311" spans="7:8" s="9" customFormat="1">
      <c r="G2311" s="439"/>
      <c r="H2311" s="439"/>
    </row>
    <row r="2312" spans="7:8" s="9" customFormat="1">
      <c r="G2312" s="439"/>
      <c r="H2312" s="439"/>
    </row>
    <row r="2313" spans="7:8" s="9" customFormat="1">
      <c r="G2313" s="439"/>
      <c r="H2313" s="439"/>
    </row>
    <row r="2314" spans="7:8" s="9" customFormat="1">
      <c r="G2314" s="439"/>
      <c r="H2314" s="439"/>
    </row>
    <row r="2315" spans="7:8" s="9" customFormat="1">
      <c r="G2315" s="439"/>
      <c r="H2315" s="439"/>
    </row>
    <row r="2316" spans="7:8" s="9" customFormat="1">
      <c r="G2316" s="439"/>
      <c r="H2316" s="439"/>
    </row>
    <row r="2317" spans="7:8" s="9" customFormat="1">
      <c r="G2317" s="439"/>
      <c r="H2317" s="439"/>
    </row>
    <row r="2318" spans="7:8" s="9" customFormat="1">
      <c r="G2318" s="439"/>
      <c r="H2318" s="439"/>
    </row>
    <row r="2319" spans="7:8" s="9" customFormat="1">
      <c r="G2319" s="439"/>
      <c r="H2319" s="439"/>
    </row>
    <row r="2320" spans="7:8" s="9" customFormat="1">
      <c r="G2320" s="439"/>
      <c r="H2320" s="439"/>
    </row>
    <row r="2321" spans="7:8" s="9" customFormat="1">
      <c r="G2321" s="439"/>
      <c r="H2321" s="439"/>
    </row>
    <row r="2322" spans="7:8" s="9" customFormat="1">
      <c r="G2322" s="439"/>
      <c r="H2322" s="439"/>
    </row>
    <row r="2323" spans="7:8" s="9" customFormat="1">
      <c r="G2323" s="439"/>
      <c r="H2323" s="439"/>
    </row>
    <row r="2324" spans="7:8" s="9" customFormat="1">
      <c r="G2324" s="439"/>
      <c r="H2324" s="439"/>
    </row>
    <row r="2325" spans="7:8" s="9" customFormat="1">
      <c r="G2325" s="439"/>
      <c r="H2325" s="439"/>
    </row>
    <row r="2326" spans="7:8" s="9" customFormat="1">
      <c r="G2326" s="439"/>
      <c r="H2326" s="439"/>
    </row>
    <row r="2327" spans="7:8" s="9" customFormat="1">
      <c r="G2327" s="439"/>
      <c r="H2327" s="439"/>
    </row>
    <row r="2328" spans="7:8" s="9" customFormat="1">
      <c r="G2328" s="439"/>
      <c r="H2328" s="439"/>
    </row>
    <row r="2329" spans="7:8" s="9" customFormat="1">
      <c r="G2329" s="439"/>
      <c r="H2329" s="439"/>
    </row>
    <row r="2330" spans="7:8" s="9" customFormat="1">
      <c r="G2330" s="439"/>
      <c r="H2330" s="439"/>
    </row>
    <row r="2331" spans="7:8" s="9" customFormat="1">
      <c r="G2331" s="439"/>
      <c r="H2331" s="439"/>
    </row>
    <row r="2332" spans="7:8" s="9" customFormat="1">
      <c r="G2332" s="439"/>
      <c r="H2332" s="439"/>
    </row>
    <row r="2333" spans="7:8" s="9" customFormat="1">
      <c r="G2333" s="439"/>
      <c r="H2333" s="439"/>
    </row>
    <row r="2334" spans="7:8" s="9" customFormat="1">
      <c r="G2334" s="439"/>
      <c r="H2334" s="439"/>
    </row>
    <row r="2335" spans="7:8" s="9" customFormat="1">
      <c r="G2335" s="439"/>
      <c r="H2335" s="439"/>
    </row>
    <row r="2336" spans="7:8" s="9" customFormat="1">
      <c r="G2336" s="439"/>
      <c r="H2336" s="439"/>
    </row>
    <row r="2337" spans="7:8" s="9" customFormat="1">
      <c r="G2337" s="439"/>
      <c r="H2337" s="439"/>
    </row>
    <row r="2338" spans="7:8" s="9" customFormat="1">
      <c r="G2338" s="439"/>
      <c r="H2338" s="439"/>
    </row>
    <row r="2339" spans="7:8" s="9" customFormat="1">
      <c r="G2339" s="439"/>
      <c r="H2339" s="439"/>
    </row>
    <row r="2340" spans="7:8" s="9" customFormat="1">
      <c r="G2340" s="439"/>
      <c r="H2340" s="439"/>
    </row>
    <row r="2341" spans="7:8" s="9" customFormat="1">
      <c r="G2341" s="439"/>
      <c r="H2341" s="439"/>
    </row>
    <row r="2342" spans="7:8" s="9" customFormat="1">
      <c r="G2342" s="439"/>
      <c r="H2342" s="439"/>
    </row>
    <row r="2343" spans="7:8" s="9" customFormat="1">
      <c r="G2343" s="439"/>
      <c r="H2343" s="439"/>
    </row>
    <row r="2344" spans="7:8" s="9" customFormat="1">
      <c r="G2344" s="439"/>
      <c r="H2344" s="439"/>
    </row>
    <row r="2345" spans="7:8" s="9" customFormat="1">
      <c r="G2345" s="439"/>
      <c r="H2345" s="439"/>
    </row>
    <row r="2346" spans="7:8" s="9" customFormat="1">
      <c r="G2346" s="439"/>
      <c r="H2346" s="439"/>
    </row>
    <row r="2347" spans="7:8" s="9" customFormat="1">
      <c r="G2347" s="439"/>
      <c r="H2347" s="439"/>
    </row>
    <row r="2348" spans="7:8" s="9" customFormat="1">
      <c r="G2348" s="439"/>
      <c r="H2348" s="439"/>
    </row>
    <row r="2349" spans="7:8" s="9" customFormat="1">
      <c r="G2349" s="439"/>
      <c r="H2349" s="439"/>
    </row>
    <row r="2350" spans="7:8" s="9" customFormat="1">
      <c r="G2350" s="439"/>
      <c r="H2350" s="439"/>
    </row>
    <row r="2351" spans="7:8" s="9" customFormat="1">
      <c r="G2351" s="439"/>
      <c r="H2351" s="439"/>
    </row>
    <row r="2352" spans="7:8" s="9" customFormat="1">
      <c r="G2352" s="439"/>
      <c r="H2352" s="439"/>
    </row>
    <row r="2353" spans="7:8" s="9" customFormat="1">
      <c r="G2353" s="439"/>
      <c r="H2353" s="439"/>
    </row>
    <row r="2354" spans="7:8" s="9" customFormat="1">
      <c r="G2354" s="439"/>
      <c r="H2354" s="439"/>
    </row>
    <row r="2355" spans="7:8" s="9" customFormat="1">
      <c r="G2355" s="439"/>
      <c r="H2355" s="439"/>
    </row>
    <row r="2356" spans="7:8" s="9" customFormat="1">
      <c r="G2356" s="439"/>
      <c r="H2356" s="439"/>
    </row>
    <row r="2357" spans="7:8" s="9" customFormat="1">
      <c r="G2357" s="439"/>
      <c r="H2357" s="439"/>
    </row>
    <row r="2358" spans="7:8" s="9" customFormat="1">
      <c r="G2358" s="439"/>
      <c r="H2358" s="439"/>
    </row>
    <row r="2359" spans="7:8" s="9" customFormat="1">
      <c r="G2359" s="439"/>
      <c r="H2359" s="439"/>
    </row>
    <row r="2360" spans="7:8" s="9" customFormat="1">
      <c r="G2360" s="439"/>
      <c r="H2360" s="439"/>
    </row>
    <row r="2361" spans="7:8" s="9" customFormat="1">
      <c r="G2361" s="439"/>
      <c r="H2361" s="439"/>
    </row>
    <row r="2362" spans="7:8" s="9" customFormat="1">
      <c r="G2362" s="439"/>
      <c r="H2362" s="439"/>
    </row>
    <row r="2363" spans="7:8" s="9" customFormat="1">
      <c r="G2363" s="439"/>
      <c r="H2363" s="439"/>
    </row>
    <row r="2364" spans="7:8" s="9" customFormat="1">
      <c r="G2364" s="439"/>
      <c r="H2364" s="439"/>
    </row>
    <row r="2365" spans="7:8" s="9" customFormat="1">
      <c r="G2365" s="439"/>
      <c r="H2365" s="439"/>
    </row>
    <row r="2366" spans="7:8" s="9" customFormat="1">
      <c r="G2366" s="439"/>
      <c r="H2366" s="439"/>
    </row>
    <row r="2367" spans="7:8" s="9" customFormat="1">
      <c r="G2367" s="439"/>
      <c r="H2367" s="439"/>
    </row>
    <row r="2368" spans="7:8" s="9" customFormat="1">
      <c r="G2368" s="439"/>
      <c r="H2368" s="439"/>
    </row>
    <row r="2369" spans="7:8" s="9" customFormat="1">
      <c r="G2369" s="439"/>
      <c r="H2369" s="439"/>
    </row>
    <row r="2370" spans="7:8" s="9" customFormat="1">
      <c r="G2370" s="439"/>
      <c r="H2370" s="439"/>
    </row>
    <row r="2371" spans="7:8" s="9" customFormat="1">
      <c r="G2371" s="439"/>
      <c r="H2371" s="439"/>
    </row>
    <row r="2372" spans="7:8" s="9" customFormat="1">
      <c r="G2372" s="439"/>
      <c r="H2372" s="439"/>
    </row>
    <row r="2373" spans="7:8" s="9" customFormat="1">
      <c r="G2373" s="439"/>
      <c r="H2373" s="439"/>
    </row>
    <row r="2374" spans="7:8" s="9" customFormat="1">
      <c r="G2374" s="439"/>
      <c r="H2374" s="439"/>
    </row>
    <row r="2375" spans="7:8" s="9" customFormat="1">
      <c r="G2375" s="439"/>
      <c r="H2375" s="439"/>
    </row>
    <row r="2376" spans="7:8" s="9" customFormat="1">
      <c r="G2376" s="439"/>
      <c r="H2376" s="439"/>
    </row>
    <row r="2377" spans="7:8" s="9" customFormat="1">
      <c r="G2377" s="439"/>
      <c r="H2377" s="439"/>
    </row>
    <row r="2378" spans="7:8" s="9" customFormat="1">
      <c r="G2378" s="439"/>
      <c r="H2378" s="439"/>
    </row>
    <row r="2379" spans="7:8" s="9" customFormat="1">
      <c r="G2379" s="439"/>
      <c r="H2379" s="439"/>
    </row>
    <row r="2380" spans="7:8" s="9" customFormat="1">
      <c r="G2380" s="439"/>
      <c r="H2380" s="439"/>
    </row>
    <row r="2381" spans="7:8" s="9" customFormat="1">
      <c r="G2381" s="439"/>
      <c r="H2381" s="439"/>
    </row>
    <row r="2382" spans="7:8" s="9" customFormat="1">
      <c r="G2382" s="439"/>
      <c r="H2382" s="439"/>
    </row>
    <row r="2383" spans="7:8" s="9" customFormat="1">
      <c r="G2383" s="439"/>
      <c r="H2383" s="439"/>
    </row>
    <row r="2384" spans="7:8" s="9" customFormat="1">
      <c r="G2384" s="439"/>
      <c r="H2384" s="439"/>
    </row>
    <row r="2385" spans="7:8" s="9" customFormat="1">
      <c r="G2385" s="439"/>
      <c r="H2385" s="439"/>
    </row>
    <row r="2386" spans="7:8" s="9" customFormat="1">
      <c r="G2386" s="439"/>
      <c r="H2386" s="439"/>
    </row>
    <row r="2387" spans="7:8" s="9" customFormat="1">
      <c r="G2387" s="439"/>
      <c r="H2387" s="439"/>
    </row>
    <row r="2388" spans="7:8" s="9" customFormat="1">
      <c r="G2388" s="439"/>
      <c r="H2388" s="439"/>
    </row>
    <row r="2389" spans="7:8" s="9" customFormat="1">
      <c r="G2389" s="439"/>
      <c r="H2389" s="439"/>
    </row>
    <row r="2390" spans="7:8" s="9" customFormat="1">
      <c r="G2390" s="439"/>
      <c r="H2390" s="439"/>
    </row>
    <row r="2391" spans="7:8" s="9" customFormat="1">
      <c r="G2391" s="439"/>
      <c r="H2391" s="439"/>
    </row>
    <row r="2392" spans="7:8" s="9" customFormat="1">
      <c r="G2392" s="439"/>
      <c r="H2392" s="439"/>
    </row>
    <row r="2393" spans="7:8" s="9" customFormat="1">
      <c r="G2393" s="439"/>
      <c r="H2393" s="439"/>
    </row>
    <row r="2394" spans="7:8" s="9" customFormat="1">
      <c r="G2394" s="439"/>
      <c r="H2394" s="439"/>
    </row>
    <row r="2395" spans="7:8" s="9" customFormat="1">
      <c r="G2395" s="439"/>
      <c r="H2395" s="439"/>
    </row>
    <row r="2396" spans="7:8" s="9" customFormat="1">
      <c r="G2396" s="439"/>
      <c r="H2396" s="439"/>
    </row>
    <row r="2397" spans="7:8" s="9" customFormat="1">
      <c r="G2397" s="439"/>
      <c r="H2397" s="439"/>
    </row>
    <row r="2398" spans="7:8" s="9" customFormat="1">
      <c r="G2398" s="439"/>
      <c r="H2398" s="439"/>
    </row>
    <row r="2399" spans="7:8" s="9" customFormat="1">
      <c r="G2399" s="439"/>
      <c r="H2399" s="439"/>
    </row>
    <row r="2400" spans="7:8" s="9" customFormat="1">
      <c r="G2400" s="439"/>
      <c r="H2400" s="439"/>
    </row>
    <row r="2401" spans="7:8" s="9" customFormat="1">
      <c r="G2401" s="439"/>
      <c r="H2401" s="439"/>
    </row>
    <row r="2402" spans="7:8" s="9" customFormat="1">
      <c r="G2402" s="439"/>
      <c r="H2402" s="439"/>
    </row>
    <row r="2403" spans="7:8" s="9" customFormat="1">
      <c r="G2403" s="439"/>
      <c r="H2403" s="439"/>
    </row>
    <row r="2404" spans="7:8" s="9" customFormat="1">
      <c r="G2404" s="439"/>
      <c r="H2404" s="439"/>
    </row>
    <row r="2405" spans="7:8" s="9" customFormat="1">
      <c r="G2405" s="439"/>
      <c r="H2405" s="439"/>
    </row>
    <row r="2406" spans="7:8" s="9" customFormat="1">
      <c r="G2406" s="439"/>
      <c r="H2406" s="439"/>
    </row>
    <row r="2407" spans="7:8" s="9" customFormat="1">
      <c r="G2407" s="439"/>
      <c r="H2407" s="439"/>
    </row>
    <row r="2408" spans="7:8" s="9" customFormat="1">
      <c r="G2408" s="439"/>
      <c r="H2408" s="439"/>
    </row>
    <row r="2409" spans="7:8" s="9" customFormat="1">
      <c r="G2409" s="439"/>
      <c r="H2409" s="439"/>
    </row>
    <row r="2410" spans="7:8" s="9" customFormat="1">
      <c r="G2410" s="439"/>
      <c r="H2410" s="439"/>
    </row>
    <row r="2411" spans="7:8" s="9" customFormat="1">
      <c r="G2411" s="439"/>
      <c r="H2411" s="439"/>
    </row>
    <row r="2412" spans="7:8" s="9" customFormat="1">
      <c r="G2412" s="439"/>
      <c r="H2412" s="439"/>
    </row>
    <row r="2413" spans="7:8" s="9" customFormat="1">
      <c r="G2413" s="439"/>
      <c r="H2413" s="439"/>
    </row>
    <row r="2414" spans="7:8" s="9" customFormat="1">
      <c r="G2414" s="439"/>
      <c r="H2414" s="439"/>
    </row>
    <row r="2415" spans="7:8" s="9" customFormat="1">
      <c r="G2415" s="439"/>
      <c r="H2415" s="439"/>
    </row>
    <row r="2416" spans="7:8" s="9" customFormat="1">
      <c r="G2416" s="439"/>
      <c r="H2416" s="439"/>
    </row>
    <row r="2417" spans="7:8" s="9" customFormat="1">
      <c r="G2417" s="439"/>
      <c r="H2417" s="439"/>
    </row>
    <row r="2418" spans="7:8" s="9" customFormat="1">
      <c r="G2418" s="439"/>
      <c r="H2418" s="439"/>
    </row>
    <row r="2419" spans="7:8" s="9" customFormat="1">
      <c r="G2419" s="439"/>
      <c r="H2419" s="439"/>
    </row>
    <row r="2420" spans="7:8" s="9" customFormat="1">
      <c r="G2420" s="439"/>
      <c r="H2420" s="439"/>
    </row>
    <row r="2421" spans="7:8" s="9" customFormat="1">
      <c r="G2421" s="439"/>
      <c r="H2421" s="439"/>
    </row>
    <row r="2422" spans="7:8" s="9" customFormat="1">
      <c r="G2422" s="439"/>
      <c r="H2422" s="439"/>
    </row>
    <row r="2423" spans="7:8" s="9" customFormat="1">
      <c r="G2423" s="439"/>
      <c r="H2423" s="439"/>
    </row>
    <row r="2424" spans="7:8" s="9" customFormat="1">
      <c r="G2424" s="439"/>
      <c r="H2424" s="439"/>
    </row>
    <row r="2425" spans="7:8" s="9" customFormat="1">
      <c r="G2425" s="439"/>
      <c r="H2425" s="439"/>
    </row>
    <row r="2426" spans="7:8" s="9" customFormat="1">
      <c r="G2426" s="439"/>
      <c r="H2426" s="439"/>
    </row>
    <row r="2427" spans="7:8" s="9" customFormat="1">
      <c r="G2427" s="439"/>
      <c r="H2427" s="439"/>
    </row>
    <row r="2428" spans="7:8" s="9" customFormat="1">
      <c r="G2428" s="439"/>
      <c r="H2428" s="439"/>
    </row>
    <row r="2429" spans="7:8" s="9" customFormat="1">
      <c r="G2429" s="439"/>
      <c r="H2429" s="439"/>
    </row>
    <row r="2430" spans="7:8" s="9" customFormat="1">
      <c r="G2430" s="439"/>
      <c r="H2430" s="439"/>
    </row>
    <row r="2431" spans="7:8" s="9" customFormat="1">
      <c r="G2431" s="439"/>
      <c r="H2431" s="439"/>
    </row>
    <row r="2432" spans="7:8" s="9" customFormat="1">
      <c r="G2432" s="439"/>
      <c r="H2432" s="439"/>
    </row>
    <row r="2433" spans="7:8" s="9" customFormat="1">
      <c r="G2433" s="439"/>
      <c r="H2433" s="439"/>
    </row>
    <row r="2434" spans="7:8" s="9" customFormat="1">
      <c r="G2434" s="439"/>
      <c r="H2434" s="439"/>
    </row>
    <row r="2435" spans="7:8" s="9" customFormat="1">
      <c r="G2435" s="439"/>
      <c r="H2435" s="439"/>
    </row>
    <row r="2436" spans="7:8" s="9" customFormat="1">
      <c r="G2436" s="439"/>
      <c r="H2436" s="439"/>
    </row>
    <row r="2437" spans="7:8" s="9" customFormat="1">
      <c r="G2437" s="439"/>
      <c r="H2437" s="439"/>
    </row>
    <row r="2438" spans="7:8" s="9" customFormat="1">
      <c r="G2438" s="439"/>
      <c r="H2438" s="439"/>
    </row>
    <row r="2439" spans="7:8" s="9" customFormat="1">
      <c r="G2439" s="439"/>
      <c r="H2439" s="439"/>
    </row>
    <row r="2440" spans="7:8" s="9" customFormat="1">
      <c r="G2440" s="439"/>
      <c r="H2440" s="439"/>
    </row>
    <row r="2441" spans="7:8" s="9" customFormat="1">
      <c r="G2441" s="439"/>
      <c r="H2441" s="439"/>
    </row>
    <row r="2442" spans="7:8" s="9" customFormat="1">
      <c r="G2442" s="439"/>
      <c r="H2442" s="439"/>
    </row>
    <row r="2443" spans="7:8" s="9" customFormat="1">
      <c r="G2443" s="439"/>
      <c r="H2443" s="439"/>
    </row>
    <row r="2444" spans="7:8" s="9" customFormat="1">
      <c r="G2444" s="439"/>
      <c r="H2444" s="439"/>
    </row>
    <row r="2445" spans="7:8" s="9" customFormat="1">
      <c r="G2445" s="439"/>
      <c r="H2445" s="439"/>
    </row>
    <row r="2446" spans="7:8" s="9" customFormat="1">
      <c r="G2446" s="439"/>
      <c r="H2446" s="439"/>
    </row>
    <row r="2447" spans="7:8" s="9" customFormat="1">
      <c r="G2447" s="439"/>
      <c r="H2447" s="439"/>
    </row>
    <row r="2448" spans="7:8" s="9" customFormat="1">
      <c r="G2448" s="439"/>
      <c r="H2448" s="439"/>
    </row>
    <row r="2449" spans="7:8" s="9" customFormat="1">
      <c r="G2449" s="439"/>
      <c r="H2449" s="439"/>
    </row>
    <row r="2450" spans="7:8" s="9" customFormat="1">
      <c r="G2450" s="439"/>
      <c r="H2450" s="439"/>
    </row>
    <row r="2451" spans="7:8" s="9" customFormat="1">
      <c r="G2451" s="439"/>
      <c r="H2451" s="439"/>
    </row>
    <row r="2452" spans="7:8" s="9" customFormat="1">
      <c r="G2452" s="439"/>
      <c r="H2452" s="439"/>
    </row>
    <row r="2453" spans="7:8" s="9" customFormat="1">
      <c r="G2453" s="439"/>
      <c r="H2453" s="439"/>
    </row>
    <row r="2454" spans="7:8" s="9" customFormat="1">
      <c r="G2454" s="439"/>
      <c r="H2454" s="439"/>
    </row>
    <row r="2455" spans="7:8" s="9" customFormat="1">
      <c r="G2455" s="439"/>
      <c r="H2455" s="439"/>
    </row>
    <row r="2456" spans="7:8" s="9" customFormat="1">
      <c r="G2456" s="439"/>
      <c r="H2456" s="439"/>
    </row>
    <row r="2457" spans="7:8" s="9" customFormat="1">
      <c r="G2457" s="439"/>
      <c r="H2457" s="439"/>
    </row>
    <row r="2458" spans="7:8" s="9" customFormat="1">
      <c r="G2458" s="439"/>
      <c r="H2458" s="439"/>
    </row>
    <row r="2459" spans="7:8" s="9" customFormat="1">
      <c r="G2459" s="439"/>
      <c r="H2459" s="439"/>
    </row>
    <row r="2460" spans="7:8" s="9" customFormat="1">
      <c r="G2460" s="439"/>
      <c r="H2460" s="439"/>
    </row>
    <row r="2461" spans="7:8" s="9" customFormat="1">
      <c r="G2461" s="439"/>
      <c r="H2461" s="439"/>
    </row>
    <row r="2462" spans="7:8" s="9" customFormat="1">
      <c r="G2462" s="439"/>
      <c r="H2462" s="439"/>
    </row>
    <row r="2463" spans="7:8" s="9" customFormat="1">
      <c r="G2463" s="439"/>
      <c r="H2463" s="439"/>
    </row>
    <row r="2464" spans="7:8" s="9" customFormat="1">
      <c r="G2464" s="439"/>
      <c r="H2464" s="439"/>
    </row>
    <row r="2465" spans="7:8" s="9" customFormat="1">
      <c r="G2465" s="439"/>
      <c r="H2465" s="439"/>
    </row>
    <row r="2466" spans="7:8" s="9" customFormat="1">
      <c r="G2466" s="439"/>
      <c r="H2466" s="439"/>
    </row>
    <row r="2467" spans="7:8" s="9" customFormat="1">
      <c r="G2467" s="439"/>
      <c r="H2467" s="439"/>
    </row>
    <row r="2468" spans="7:8" s="9" customFormat="1">
      <c r="G2468" s="439"/>
      <c r="H2468" s="439"/>
    </row>
    <row r="2469" spans="7:8" s="9" customFormat="1">
      <c r="G2469" s="439"/>
      <c r="H2469" s="439"/>
    </row>
    <row r="2470" spans="7:8" s="9" customFormat="1">
      <c r="G2470" s="439"/>
      <c r="H2470" s="439"/>
    </row>
    <row r="2471" spans="7:8" s="9" customFormat="1">
      <c r="G2471" s="439"/>
      <c r="H2471" s="439"/>
    </row>
    <row r="2472" spans="7:8" s="9" customFormat="1">
      <c r="G2472" s="439"/>
      <c r="H2472" s="439"/>
    </row>
    <row r="2473" spans="7:8" s="9" customFormat="1">
      <c r="G2473" s="439"/>
      <c r="H2473" s="439"/>
    </row>
    <row r="2474" spans="7:8" s="9" customFormat="1">
      <c r="G2474" s="439"/>
      <c r="H2474" s="439"/>
    </row>
    <row r="2475" spans="7:8" s="9" customFormat="1">
      <c r="G2475" s="439"/>
      <c r="H2475" s="439"/>
    </row>
    <row r="2476" spans="7:8" s="9" customFormat="1">
      <c r="G2476" s="439"/>
      <c r="H2476" s="439"/>
    </row>
    <row r="2477" spans="7:8" s="9" customFormat="1">
      <c r="G2477" s="439"/>
      <c r="H2477" s="439"/>
    </row>
    <row r="2478" spans="7:8" s="9" customFormat="1">
      <c r="G2478" s="439"/>
      <c r="H2478" s="439"/>
    </row>
    <row r="2479" spans="7:8" s="9" customFormat="1">
      <c r="G2479" s="439"/>
      <c r="H2479" s="439"/>
    </row>
    <row r="2480" spans="7:8" s="9" customFormat="1">
      <c r="G2480" s="439"/>
      <c r="H2480" s="439"/>
    </row>
    <row r="2481" spans="7:8" s="9" customFormat="1">
      <c r="G2481" s="439"/>
      <c r="H2481" s="439"/>
    </row>
    <row r="2482" spans="7:8" s="9" customFormat="1">
      <c r="G2482" s="439"/>
      <c r="H2482" s="439"/>
    </row>
    <row r="2483" spans="7:8" s="9" customFormat="1">
      <c r="G2483" s="439"/>
      <c r="H2483" s="439"/>
    </row>
    <row r="2484" spans="7:8" s="9" customFormat="1">
      <c r="G2484" s="439"/>
      <c r="H2484" s="439"/>
    </row>
    <row r="2485" spans="7:8" s="9" customFormat="1">
      <c r="G2485" s="439"/>
      <c r="H2485" s="439"/>
    </row>
    <row r="2486" spans="7:8" s="9" customFormat="1">
      <c r="G2486" s="439"/>
      <c r="H2486" s="439"/>
    </row>
    <row r="2487" spans="7:8" s="9" customFormat="1">
      <c r="G2487" s="439"/>
      <c r="H2487" s="439"/>
    </row>
    <row r="2488" spans="7:8" s="9" customFormat="1">
      <c r="G2488" s="439"/>
      <c r="H2488" s="439"/>
    </row>
    <row r="2489" spans="7:8" s="9" customFormat="1">
      <c r="G2489" s="439"/>
      <c r="H2489" s="439"/>
    </row>
    <row r="2490" spans="7:8" s="9" customFormat="1">
      <c r="G2490" s="439"/>
      <c r="H2490" s="439"/>
    </row>
    <row r="2491" spans="7:8" s="9" customFormat="1">
      <c r="G2491" s="439"/>
      <c r="H2491" s="439"/>
    </row>
    <row r="2492" spans="7:8" s="9" customFormat="1">
      <c r="G2492" s="439"/>
      <c r="H2492" s="439"/>
    </row>
    <row r="2493" spans="7:8" s="9" customFormat="1">
      <c r="G2493" s="439"/>
      <c r="H2493" s="439"/>
    </row>
    <row r="2494" spans="7:8" s="9" customFormat="1">
      <c r="G2494" s="439"/>
      <c r="H2494" s="439"/>
    </row>
    <row r="2495" spans="7:8" s="9" customFormat="1">
      <c r="G2495" s="439"/>
      <c r="H2495" s="439"/>
    </row>
    <row r="2496" spans="7:8" s="9" customFormat="1">
      <c r="G2496" s="439"/>
      <c r="H2496" s="439"/>
    </row>
    <row r="2497" spans="7:8" s="9" customFormat="1">
      <c r="G2497" s="439"/>
      <c r="H2497" s="439"/>
    </row>
    <row r="2498" spans="7:8" s="9" customFormat="1">
      <c r="G2498" s="439"/>
      <c r="H2498" s="439"/>
    </row>
    <row r="2499" spans="7:8" s="9" customFormat="1">
      <c r="G2499" s="439"/>
      <c r="H2499" s="439"/>
    </row>
    <row r="2500" spans="7:8" s="9" customFormat="1">
      <c r="G2500" s="439"/>
      <c r="H2500" s="439"/>
    </row>
    <row r="2501" spans="7:8" s="9" customFormat="1">
      <c r="G2501" s="439"/>
      <c r="H2501" s="439"/>
    </row>
    <row r="2502" spans="7:8" s="9" customFormat="1">
      <c r="G2502" s="439"/>
      <c r="H2502" s="439"/>
    </row>
    <row r="2503" spans="7:8" s="9" customFormat="1">
      <c r="G2503" s="439"/>
      <c r="H2503" s="439"/>
    </row>
    <row r="2504" spans="7:8" s="9" customFormat="1">
      <c r="G2504" s="439"/>
      <c r="H2504" s="439"/>
    </row>
    <row r="2505" spans="7:8" s="9" customFormat="1">
      <c r="G2505" s="439"/>
      <c r="H2505" s="439"/>
    </row>
    <row r="2506" spans="7:8" s="9" customFormat="1">
      <c r="G2506" s="439"/>
      <c r="H2506" s="439"/>
    </row>
    <row r="2507" spans="7:8" s="9" customFormat="1">
      <c r="G2507" s="439"/>
      <c r="H2507" s="439"/>
    </row>
    <row r="2508" spans="7:8" s="9" customFormat="1">
      <c r="G2508" s="439"/>
      <c r="H2508" s="439"/>
    </row>
    <row r="2509" spans="7:8" s="9" customFormat="1">
      <c r="G2509" s="439"/>
      <c r="H2509" s="439"/>
    </row>
    <row r="2510" spans="7:8" s="9" customFormat="1">
      <c r="G2510" s="439"/>
      <c r="H2510" s="439"/>
    </row>
    <row r="2511" spans="7:8" s="9" customFormat="1">
      <c r="G2511" s="439"/>
      <c r="H2511" s="439"/>
    </row>
    <row r="2512" spans="7:8" s="9" customFormat="1">
      <c r="G2512" s="439"/>
      <c r="H2512" s="439"/>
    </row>
    <row r="2513" spans="7:8" s="9" customFormat="1">
      <c r="G2513" s="439"/>
      <c r="H2513" s="439"/>
    </row>
    <row r="2514" spans="7:8" s="9" customFormat="1">
      <c r="G2514" s="439"/>
      <c r="H2514" s="439"/>
    </row>
    <row r="2515" spans="7:8" s="9" customFormat="1">
      <c r="G2515" s="439"/>
      <c r="H2515" s="439"/>
    </row>
    <row r="2516" spans="7:8" s="9" customFormat="1">
      <c r="G2516" s="439"/>
      <c r="H2516" s="439"/>
    </row>
    <row r="2517" spans="7:8" s="9" customFormat="1">
      <c r="G2517" s="439"/>
      <c r="H2517" s="439"/>
    </row>
    <row r="2518" spans="7:8" s="9" customFormat="1">
      <c r="G2518" s="439"/>
      <c r="H2518" s="439"/>
    </row>
    <row r="2519" spans="7:8" s="9" customFormat="1">
      <c r="G2519" s="439"/>
      <c r="H2519" s="439"/>
    </row>
    <row r="2520" spans="7:8" s="9" customFormat="1">
      <c r="G2520" s="439"/>
      <c r="H2520" s="439"/>
    </row>
    <row r="2521" spans="7:8" s="9" customFormat="1">
      <c r="G2521" s="439"/>
      <c r="H2521" s="439"/>
    </row>
    <row r="2522" spans="7:8" s="9" customFormat="1">
      <c r="G2522" s="439"/>
      <c r="H2522" s="439"/>
    </row>
    <row r="2523" spans="7:8" s="9" customFormat="1">
      <c r="G2523" s="439"/>
      <c r="H2523" s="439"/>
    </row>
    <row r="2524" spans="7:8" s="9" customFormat="1">
      <c r="G2524" s="439"/>
      <c r="H2524" s="439"/>
    </row>
    <row r="2525" spans="7:8" s="9" customFormat="1">
      <c r="G2525" s="439"/>
      <c r="H2525" s="439"/>
    </row>
    <row r="2526" spans="7:8" s="9" customFormat="1">
      <c r="G2526" s="439"/>
      <c r="H2526" s="439"/>
    </row>
    <row r="2527" spans="7:8" s="9" customFormat="1">
      <c r="G2527" s="439"/>
      <c r="H2527" s="439"/>
    </row>
    <row r="2528" spans="7:8" s="9" customFormat="1">
      <c r="G2528" s="439"/>
      <c r="H2528" s="439"/>
    </row>
    <row r="2529" spans="7:8" s="9" customFormat="1">
      <c r="G2529" s="439"/>
      <c r="H2529" s="439"/>
    </row>
    <row r="2530" spans="7:8" s="9" customFormat="1">
      <c r="G2530" s="439"/>
      <c r="H2530" s="439"/>
    </row>
    <row r="2531" spans="7:8" s="9" customFormat="1">
      <c r="G2531" s="439"/>
      <c r="H2531" s="439"/>
    </row>
    <row r="2532" spans="7:8" s="9" customFormat="1">
      <c r="G2532" s="439"/>
      <c r="H2532" s="439"/>
    </row>
    <row r="2533" spans="7:8" s="9" customFormat="1">
      <c r="G2533" s="439"/>
      <c r="H2533" s="439"/>
    </row>
    <row r="2534" spans="7:8" s="9" customFormat="1">
      <c r="G2534" s="439"/>
      <c r="H2534" s="439"/>
    </row>
    <row r="2535" spans="7:8" s="9" customFormat="1">
      <c r="G2535" s="439"/>
      <c r="H2535" s="439"/>
    </row>
    <row r="2536" spans="7:8" s="9" customFormat="1">
      <c r="G2536" s="439"/>
      <c r="H2536" s="439"/>
    </row>
    <row r="2537" spans="7:8" s="9" customFormat="1">
      <c r="G2537" s="439"/>
      <c r="H2537" s="439"/>
    </row>
    <row r="2538" spans="7:8" s="9" customFormat="1">
      <c r="G2538" s="439"/>
      <c r="H2538" s="439"/>
    </row>
    <row r="2539" spans="7:8" s="9" customFormat="1">
      <c r="G2539" s="439"/>
      <c r="H2539" s="439"/>
    </row>
    <row r="2540" spans="7:8" s="9" customFormat="1">
      <c r="G2540" s="439"/>
      <c r="H2540" s="439"/>
    </row>
    <row r="2541" spans="7:8" s="9" customFormat="1">
      <c r="G2541" s="439"/>
      <c r="H2541" s="439"/>
    </row>
    <row r="2542" spans="7:8" s="9" customFormat="1">
      <c r="G2542" s="439"/>
      <c r="H2542" s="439"/>
    </row>
    <row r="2543" spans="7:8" s="9" customFormat="1">
      <c r="G2543" s="439"/>
      <c r="H2543" s="439"/>
    </row>
    <row r="2544" spans="7:8" s="9" customFormat="1">
      <c r="G2544" s="439"/>
      <c r="H2544" s="439"/>
    </row>
    <row r="2545" spans="7:8" s="9" customFormat="1">
      <c r="G2545" s="439"/>
      <c r="H2545" s="439"/>
    </row>
    <row r="2546" spans="7:8" s="9" customFormat="1">
      <c r="G2546" s="439"/>
      <c r="H2546" s="439"/>
    </row>
    <row r="2547" spans="7:8" s="9" customFormat="1">
      <c r="G2547" s="439"/>
      <c r="H2547" s="439"/>
    </row>
    <row r="2548" spans="7:8" s="9" customFormat="1">
      <c r="G2548" s="439"/>
      <c r="H2548" s="439"/>
    </row>
    <row r="2549" spans="7:8" s="9" customFormat="1">
      <c r="G2549" s="439"/>
      <c r="H2549" s="439"/>
    </row>
    <row r="2550" spans="7:8" s="9" customFormat="1">
      <c r="G2550" s="439"/>
      <c r="H2550" s="439"/>
    </row>
    <row r="2551" spans="7:8" s="9" customFormat="1">
      <c r="G2551" s="439"/>
      <c r="H2551" s="439"/>
    </row>
    <row r="2552" spans="7:8" s="9" customFormat="1">
      <c r="G2552" s="439"/>
      <c r="H2552" s="439"/>
    </row>
    <row r="2553" spans="7:8" s="9" customFormat="1">
      <c r="G2553" s="439"/>
      <c r="H2553" s="439"/>
    </row>
    <row r="2554" spans="7:8" s="9" customFormat="1">
      <c r="G2554" s="439"/>
      <c r="H2554" s="439"/>
    </row>
    <row r="2555" spans="7:8" s="9" customFormat="1">
      <c r="G2555" s="439"/>
      <c r="H2555" s="439"/>
    </row>
    <row r="2556" spans="7:8" s="9" customFormat="1">
      <c r="G2556" s="439"/>
      <c r="H2556" s="439"/>
    </row>
    <row r="2557" spans="7:8" s="9" customFormat="1">
      <c r="G2557" s="439"/>
      <c r="H2557" s="439"/>
    </row>
    <row r="2558" spans="7:8" s="9" customFormat="1">
      <c r="G2558" s="439"/>
      <c r="H2558" s="439"/>
    </row>
    <row r="2559" spans="7:8" s="9" customFormat="1">
      <c r="G2559" s="439"/>
      <c r="H2559" s="439"/>
    </row>
    <row r="2560" spans="7:8" s="9" customFormat="1">
      <c r="G2560" s="439"/>
      <c r="H2560" s="439"/>
    </row>
    <row r="2561" spans="7:8" s="9" customFormat="1">
      <c r="G2561" s="439"/>
      <c r="H2561" s="439"/>
    </row>
    <row r="2562" spans="7:8" s="9" customFormat="1">
      <c r="G2562" s="439"/>
      <c r="H2562" s="439"/>
    </row>
    <row r="2563" spans="7:8" s="9" customFormat="1">
      <c r="G2563" s="439"/>
      <c r="H2563" s="439"/>
    </row>
    <row r="2564" spans="7:8" s="9" customFormat="1">
      <c r="G2564" s="439"/>
      <c r="H2564" s="439"/>
    </row>
    <row r="2565" spans="7:8" s="9" customFormat="1">
      <c r="G2565" s="439"/>
      <c r="H2565" s="439"/>
    </row>
    <row r="2566" spans="7:8" s="9" customFormat="1">
      <c r="G2566" s="439"/>
      <c r="H2566" s="439"/>
    </row>
    <row r="2567" spans="7:8" s="9" customFormat="1">
      <c r="G2567" s="439"/>
      <c r="H2567" s="439"/>
    </row>
    <row r="2568" spans="7:8" s="9" customFormat="1">
      <c r="G2568" s="439"/>
      <c r="H2568" s="439"/>
    </row>
    <row r="2569" spans="7:8" s="9" customFormat="1">
      <c r="G2569" s="439"/>
      <c r="H2569" s="439"/>
    </row>
    <row r="2570" spans="7:8" s="9" customFormat="1">
      <c r="G2570" s="439"/>
      <c r="H2570" s="439"/>
    </row>
    <row r="2571" spans="7:8" s="9" customFormat="1">
      <c r="G2571" s="439"/>
      <c r="H2571" s="439"/>
    </row>
    <row r="2572" spans="7:8" s="9" customFormat="1">
      <c r="G2572" s="439"/>
      <c r="H2572" s="439"/>
    </row>
    <row r="2573" spans="7:8" s="9" customFormat="1">
      <c r="G2573" s="439"/>
      <c r="H2573" s="439"/>
    </row>
    <row r="2574" spans="7:8" s="9" customFormat="1">
      <c r="G2574" s="439"/>
      <c r="H2574" s="439"/>
    </row>
    <row r="2575" spans="7:8" s="9" customFormat="1">
      <c r="G2575" s="439"/>
      <c r="H2575" s="439"/>
    </row>
    <row r="2576" spans="7:8" s="9" customFormat="1">
      <c r="G2576" s="439"/>
      <c r="H2576" s="439"/>
    </row>
    <row r="2577" spans="7:8" s="9" customFormat="1">
      <c r="G2577" s="439"/>
      <c r="H2577" s="439"/>
    </row>
    <row r="2578" spans="7:8" s="9" customFormat="1">
      <c r="G2578" s="439"/>
      <c r="H2578" s="439"/>
    </row>
    <row r="2579" spans="7:8" s="9" customFormat="1">
      <c r="G2579" s="439"/>
      <c r="H2579" s="439"/>
    </row>
    <row r="2580" spans="7:8" s="9" customFormat="1">
      <c r="G2580" s="439"/>
      <c r="H2580" s="439"/>
    </row>
    <row r="2581" spans="7:8" s="9" customFormat="1">
      <c r="G2581" s="439"/>
      <c r="H2581" s="439"/>
    </row>
    <row r="2582" spans="7:8" s="9" customFormat="1">
      <c r="G2582" s="439"/>
      <c r="H2582" s="439"/>
    </row>
    <row r="2583" spans="7:8" s="9" customFormat="1">
      <c r="G2583" s="439"/>
      <c r="H2583" s="439"/>
    </row>
    <row r="2584" spans="7:8" s="9" customFormat="1">
      <c r="G2584" s="439"/>
      <c r="H2584" s="439"/>
    </row>
    <row r="2585" spans="7:8" s="9" customFormat="1">
      <c r="G2585" s="439"/>
      <c r="H2585" s="439"/>
    </row>
    <row r="2586" spans="7:8" s="9" customFormat="1">
      <c r="G2586" s="439"/>
      <c r="H2586" s="439"/>
    </row>
    <row r="2587" spans="7:8" s="9" customFormat="1">
      <c r="G2587" s="439"/>
      <c r="H2587" s="439"/>
    </row>
    <row r="2588" spans="7:8" s="9" customFormat="1">
      <c r="G2588" s="439"/>
      <c r="H2588" s="439"/>
    </row>
    <row r="2589" spans="7:8" s="9" customFormat="1">
      <c r="G2589" s="439"/>
      <c r="H2589" s="439"/>
    </row>
    <row r="2590" spans="7:8" s="9" customFormat="1">
      <c r="G2590" s="439"/>
      <c r="H2590" s="439"/>
    </row>
    <row r="2591" spans="7:8" s="9" customFormat="1">
      <c r="G2591" s="439"/>
      <c r="H2591" s="439"/>
    </row>
    <row r="2592" spans="7:8" s="9" customFormat="1">
      <c r="G2592" s="439"/>
      <c r="H2592" s="439"/>
    </row>
    <row r="2593" spans="7:8" s="9" customFormat="1">
      <c r="G2593" s="439"/>
      <c r="H2593" s="439"/>
    </row>
    <row r="2594" spans="7:8" s="9" customFormat="1">
      <c r="G2594" s="439"/>
      <c r="H2594" s="439"/>
    </row>
    <row r="2595" spans="7:8" s="9" customFormat="1">
      <c r="G2595" s="439"/>
      <c r="H2595" s="439"/>
    </row>
    <row r="2596" spans="7:8" s="9" customFormat="1">
      <c r="G2596" s="439"/>
      <c r="H2596" s="439"/>
    </row>
    <row r="2597" spans="7:8" s="9" customFormat="1">
      <c r="G2597" s="439"/>
      <c r="H2597" s="439"/>
    </row>
    <row r="2598" spans="7:8" s="9" customFormat="1">
      <c r="G2598" s="439"/>
      <c r="H2598" s="439"/>
    </row>
    <row r="2599" spans="7:8" s="9" customFormat="1">
      <c r="G2599" s="439"/>
      <c r="H2599" s="439"/>
    </row>
    <row r="2600" spans="7:8" s="9" customFormat="1">
      <c r="G2600" s="439"/>
      <c r="H2600" s="439"/>
    </row>
    <row r="2601" spans="7:8" s="9" customFormat="1">
      <c r="G2601" s="439"/>
      <c r="H2601" s="439"/>
    </row>
    <row r="2602" spans="7:8" s="9" customFormat="1">
      <c r="G2602" s="439"/>
      <c r="H2602" s="439"/>
    </row>
    <row r="2603" spans="7:8" s="9" customFormat="1">
      <c r="G2603" s="439"/>
      <c r="H2603" s="439"/>
    </row>
    <row r="2604" spans="7:8" s="9" customFormat="1">
      <c r="G2604" s="439"/>
      <c r="H2604" s="439"/>
    </row>
    <row r="2605" spans="7:8" s="9" customFormat="1">
      <c r="G2605" s="439"/>
      <c r="H2605" s="439"/>
    </row>
    <row r="2606" spans="7:8" s="9" customFormat="1">
      <c r="G2606" s="439"/>
      <c r="H2606" s="439"/>
    </row>
    <row r="2607" spans="7:8" s="9" customFormat="1">
      <c r="G2607" s="439"/>
      <c r="H2607" s="439"/>
    </row>
    <row r="2608" spans="7:8" s="9" customFormat="1">
      <c r="G2608" s="439"/>
      <c r="H2608" s="439"/>
    </row>
    <row r="2609" spans="7:8" s="9" customFormat="1">
      <c r="G2609" s="439"/>
      <c r="H2609" s="439"/>
    </row>
    <row r="2610" spans="7:8" s="9" customFormat="1">
      <c r="G2610" s="439"/>
      <c r="H2610" s="439"/>
    </row>
    <row r="2611" spans="7:8" s="9" customFormat="1">
      <c r="G2611" s="439"/>
      <c r="H2611" s="439"/>
    </row>
    <row r="2612" spans="7:8" s="9" customFormat="1">
      <c r="G2612" s="439"/>
      <c r="H2612" s="439"/>
    </row>
    <row r="2613" spans="7:8" s="9" customFormat="1">
      <c r="G2613" s="439"/>
      <c r="H2613" s="439"/>
    </row>
    <row r="2614" spans="7:8" s="9" customFormat="1">
      <c r="G2614" s="439"/>
      <c r="H2614" s="439"/>
    </row>
    <row r="2615" spans="7:8" s="9" customFormat="1">
      <c r="G2615" s="439"/>
      <c r="H2615" s="439"/>
    </row>
    <row r="2616" spans="7:8" s="9" customFormat="1">
      <c r="G2616" s="439"/>
      <c r="H2616" s="439"/>
    </row>
    <row r="2617" spans="7:8" s="9" customFormat="1">
      <c r="G2617" s="439"/>
      <c r="H2617" s="439"/>
    </row>
    <row r="2618" spans="7:8" s="9" customFormat="1">
      <c r="G2618" s="439"/>
      <c r="H2618" s="439"/>
    </row>
    <row r="2619" spans="7:8" s="9" customFormat="1">
      <c r="G2619" s="439"/>
      <c r="H2619" s="439"/>
    </row>
    <row r="2620" spans="7:8" s="9" customFormat="1">
      <c r="G2620" s="439"/>
      <c r="H2620" s="439"/>
    </row>
    <row r="2621" spans="7:8" s="9" customFormat="1">
      <c r="G2621" s="439"/>
      <c r="H2621" s="439"/>
    </row>
    <row r="2622" spans="7:8" s="9" customFormat="1">
      <c r="G2622" s="439"/>
      <c r="H2622" s="439"/>
    </row>
    <row r="2623" spans="7:8" s="9" customFormat="1">
      <c r="G2623" s="439"/>
      <c r="H2623" s="439"/>
    </row>
    <row r="2624" spans="7:8" s="9" customFormat="1">
      <c r="G2624" s="439"/>
      <c r="H2624" s="439"/>
    </row>
    <row r="2625" spans="7:8" s="9" customFormat="1">
      <c r="G2625" s="439"/>
      <c r="H2625" s="439"/>
    </row>
    <row r="2626" spans="7:8" s="9" customFormat="1">
      <c r="G2626" s="439"/>
      <c r="H2626" s="439"/>
    </row>
    <row r="2627" spans="7:8" s="9" customFormat="1">
      <c r="G2627" s="439"/>
      <c r="H2627" s="439"/>
    </row>
    <row r="2628" spans="7:8" s="9" customFormat="1">
      <c r="G2628" s="439"/>
      <c r="H2628" s="439"/>
    </row>
    <row r="2629" spans="7:8" s="9" customFormat="1">
      <c r="G2629" s="439"/>
      <c r="H2629" s="439"/>
    </row>
    <row r="2630" spans="7:8" s="9" customFormat="1">
      <c r="G2630" s="439"/>
      <c r="H2630" s="439"/>
    </row>
    <row r="2631" spans="7:8" s="9" customFormat="1">
      <c r="G2631" s="439"/>
      <c r="H2631" s="439"/>
    </row>
    <row r="2632" spans="7:8" s="9" customFormat="1">
      <c r="G2632" s="439"/>
      <c r="H2632" s="439"/>
    </row>
    <row r="2633" spans="7:8" s="9" customFormat="1">
      <c r="G2633" s="439"/>
      <c r="H2633" s="439"/>
    </row>
    <row r="2634" spans="7:8" s="9" customFormat="1">
      <c r="G2634" s="439"/>
      <c r="H2634" s="439"/>
    </row>
    <row r="2635" spans="7:8" s="9" customFormat="1">
      <c r="G2635" s="439"/>
      <c r="H2635" s="439"/>
    </row>
    <row r="2636" spans="7:8" s="9" customFormat="1">
      <c r="G2636" s="439"/>
      <c r="H2636" s="439"/>
    </row>
    <row r="2637" spans="7:8" s="9" customFormat="1">
      <c r="G2637" s="439"/>
      <c r="H2637" s="439"/>
    </row>
    <row r="2638" spans="7:8" s="9" customFormat="1">
      <c r="G2638" s="439"/>
      <c r="H2638" s="439"/>
    </row>
    <row r="2639" spans="7:8" s="9" customFormat="1">
      <c r="G2639" s="439"/>
      <c r="H2639" s="439"/>
    </row>
    <row r="2640" spans="7:8" s="9" customFormat="1">
      <c r="G2640" s="439"/>
      <c r="H2640" s="439"/>
    </row>
    <row r="2641" spans="7:8" s="9" customFormat="1">
      <c r="G2641" s="439"/>
      <c r="H2641" s="439"/>
    </row>
    <row r="2642" spans="7:8" s="9" customFormat="1">
      <c r="G2642" s="439"/>
      <c r="H2642" s="439"/>
    </row>
    <row r="2643" spans="7:8" s="9" customFormat="1">
      <c r="G2643" s="439"/>
      <c r="H2643" s="439"/>
    </row>
    <row r="2644" spans="7:8" s="9" customFormat="1">
      <c r="G2644" s="439"/>
      <c r="H2644" s="439"/>
    </row>
    <row r="2645" spans="7:8" s="9" customFormat="1">
      <c r="G2645" s="439"/>
      <c r="H2645" s="439"/>
    </row>
    <row r="2646" spans="7:8" s="9" customFormat="1">
      <c r="G2646" s="439"/>
      <c r="H2646" s="439"/>
    </row>
    <row r="2647" spans="7:8" s="9" customFormat="1">
      <c r="G2647" s="439"/>
      <c r="H2647" s="439"/>
    </row>
    <row r="2648" spans="7:8" s="9" customFormat="1">
      <c r="G2648" s="439"/>
      <c r="H2648" s="439"/>
    </row>
    <row r="2649" spans="7:8" s="9" customFormat="1">
      <c r="G2649" s="439"/>
      <c r="H2649" s="439"/>
    </row>
    <row r="2650" spans="7:8" s="9" customFormat="1">
      <c r="G2650" s="439"/>
      <c r="H2650" s="439"/>
    </row>
    <row r="2651" spans="7:8" s="9" customFormat="1">
      <c r="G2651" s="439"/>
      <c r="H2651" s="439"/>
    </row>
    <row r="2652" spans="7:8" s="9" customFormat="1">
      <c r="G2652" s="439"/>
      <c r="H2652" s="439"/>
    </row>
    <row r="2653" spans="7:8" s="9" customFormat="1">
      <c r="G2653" s="439"/>
      <c r="H2653" s="439"/>
    </row>
    <row r="2654" spans="7:8" s="9" customFormat="1">
      <c r="G2654" s="439"/>
      <c r="H2654" s="439"/>
    </row>
    <row r="2655" spans="7:8" s="9" customFormat="1">
      <c r="G2655" s="439"/>
      <c r="H2655" s="439"/>
    </row>
    <row r="2656" spans="7:8" s="9" customFormat="1">
      <c r="G2656" s="439"/>
      <c r="H2656" s="439"/>
    </row>
    <row r="2657" spans="7:8" s="9" customFormat="1">
      <c r="G2657" s="439"/>
      <c r="H2657" s="439"/>
    </row>
    <row r="2658" spans="7:8" s="9" customFormat="1">
      <c r="G2658" s="439"/>
      <c r="H2658" s="439"/>
    </row>
    <row r="2659" spans="7:8" s="9" customFormat="1">
      <c r="G2659" s="439"/>
      <c r="H2659" s="439"/>
    </row>
    <row r="2660" spans="7:8" s="9" customFormat="1">
      <c r="G2660" s="439"/>
      <c r="H2660" s="439"/>
    </row>
    <row r="2661" spans="7:8" s="9" customFormat="1">
      <c r="G2661" s="439"/>
      <c r="H2661" s="439"/>
    </row>
    <row r="2662" spans="7:8" s="9" customFormat="1">
      <c r="G2662" s="439"/>
      <c r="H2662" s="439"/>
    </row>
    <row r="2663" spans="7:8" s="9" customFormat="1">
      <c r="G2663" s="439"/>
      <c r="H2663" s="439"/>
    </row>
    <row r="2664" spans="7:8" s="9" customFormat="1">
      <c r="G2664" s="439"/>
      <c r="H2664" s="439"/>
    </row>
    <row r="2665" spans="7:8" s="9" customFormat="1">
      <c r="G2665" s="439"/>
      <c r="H2665" s="439"/>
    </row>
    <row r="2666" spans="7:8" s="9" customFormat="1">
      <c r="G2666" s="439"/>
      <c r="H2666" s="439"/>
    </row>
    <row r="2667" spans="7:8" s="9" customFormat="1">
      <c r="G2667" s="439"/>
      <c r="H2667" s="439"/>
    </row>
    <row r="2668" spans="7:8" s="9" customFormat="1">
      <c r="G2668" s="439"/>
      <c r="H2668" s="439"/>
    </row>
    <row r="2669" spans="7:8" s="9" customFormat="1">
      <c r="G2669" s="439"/>
      <c r="H2669" s="439"/>
    </row>
    <row r="2670" spans="7:8" s="9" customFormat="1">
      <c r="G2670" s="439"/>
      <c r="H2670" s="439"/>
    </row>
    <row r="2671" spans="7:8" s="9" customFormat="1">
      <c r="G2671" s="439"/>
      <c r="H2671" s="439"/>
    </row>
    <row r="2672" spans="7:8" s="9" customFormat="1">
      <c r="G2672" s="439"/>
      <c r="H2672" s="439"/>
    </row>
    <row r="2673" spans="7:8" s="9" customFormat="1">
      <c r="G2673" s="439"/>
      <c r="H2673" s="439"/>
    </row>
    <row r="2674" spans="7:8" s="9" customFormat="1">
      <c r="G2674" s="439"/>
      <c r="H2674" s="439"/>
    </row>
    <row r="2675" spans="7:8" s="9" customFormat="1">
      <c r="G2675" s="439"/>
      <c r="H2675" s="439"/>
    </row>
    <row r="2676" spans="7:8" s="9" customFormat="1">
      <c r="G2676" s="439"/>
      <c r="H2676" s="439"/>
    </row>
    <row r="2677" spans="7:8" s="9" customFormat="1">
      <c r="G2677" s="439"/>
      <c r="H2677" s="439"/>
    </row>
    <row r="2678" spans="7:8" s="9" customFormat="1">
      <c r="G2678" s="439"/>
      <c r="H2678" s="439"/>
    </row>
    <row r="2679" spans="7:8" s="9" customFormat="1">
      <c r="G2679" s="439"/>
      <c r="H2679" s="439"/>
    </row>
    <row r="2680" spans="7:8" s="9" customFormat="1">
      <c r="G2680" s="439"/>
      <c r="H2680" s="439"/>
    </row>
    <row r="2681" spans="7:8" s="9" customFormat="1">
      <c r="G2681" s="439"/>
      <c r="H2681" s="439"/>
    </row>
    <row r="2682" spans="7:8" s="9" customFormat="1">
      <c r="G2682" s="439"/>
      <c r="H2682" s="439"/>
    </row>
    <row r="2683" spans="7:8" s="9" customFormat="1">
      <c r="G2683" s="439"/>
      <c r="H2683" s="439"/>
    </row>
    <row r="2684" spans="7:8" s="9" customFormat="1">
      <c r="G2684" s="439"/>
      <c r="H2684" s="439"/>
    </row>
    <row r="2685" spans="7:8" s="9" customFormat="1">
      <c r="G2685" s="439"/>
      <c r="H2685" s="439"/>
    </row>
    <row r="2686" spans="7:8" s="9" customFormat="1">
      <c r="G2686" s="439"/>
      <c r="H2686" s="439"/>
    </row>
    <row r="2687" spans="7:8" s="9" customFormat="1">
      <c r="G2687" s="439"/>
      <c r="H2687" s="439"/>
    </row>
    <row r="2688" spans="7:8" s="9" customFormat="1">
      <c r="G2688" s="439"/>
      <c r="H2688" s="439"/>
    </row>
    <row r="2689" spans="7:8" s="9" customFormat="1">
      <c r="G2689" s="439"/>
      <c r="H2689" s="439"/>
    </row>
    <row r="2690" spans="7:8" s="9" customFormat="1">
      <c r="G2690" s="439"/>
      <c r="H2690" s="439"/>
    </row>
    <row r="2691" spans="7:8" s="9" customFormat="1">
      <c r="G2691" s="439"/>
      <c r="H2691" s="439"/>
    </row>
    <row r="2692" spans="7:8" s="9" customFormat="1">
      <c r="G2692" s="439"/>
      <c r="H2692" s="439"/>
    </row>
    <row r="2693" spans="7:8" s="9" customFormat="1">
      <c r="G2693" s="439"/>
      <c r="H2693" s="439"/>
    </row>
    <row r="2694" spans="7:8" s="9" customFormat="1">
      <c r="G2694" s="439"/>
      <c r="H2694" s="439"/>
    </row>
    <row r="2695" spans="7:8" s="9" customFormat="1">
      <c r="G2695" s="439"/>
      <c r="H2695" s="439"/>
    </row>
    <row r="2696" spans="7:8" s="9" customFormat="1">
      <c r="G2696" s="439"/>
      <c r="H2696" s="439"/>
    </row>
    <row r="2697" spans="7:8" s="9" customFormat="1">
      <c r="G2697" s="439"/>
      <c r="H2697" s="439"/>
    </row>
    <row r="2698" spans="7:8" s="9" customFormat="1">
      <c r="G2698" s="439"/>
      <c r="H2698" s="439"/>
    </row>
    <row r="2699" spans="7:8" s="9" customFormat="1">
      <c r="G2699" s="439"/>
      <c r="H2699" s="439"/>
    </row>
    <row r="2700" spans="7:8" s="9" customFormat="1">
      <c r="G2700" s="439"/>
      <c r="H2700" s="439"/>
    </row>
    <row r="2701" spans="7:8" s="9" customFormat="1">
      <c r="G2701" s="439"/>
      <c r="H2701" s="439"/>
    </row>
    <row r="2702" spans="7:8" s="9" customFormat="1">
      <c r="G2702" s="439"/>
      <c r="H2702" s="439"/>
    </row>
    <row r="2703" spans="7:8" s="9" customFormat="1">
      <c r="G2703" s="439"/>
      <c r="H2703" s="439"/>
    </row>
    <row r="2704" spans="7:8" s="9" customFormat="1">
      <c r="G2704" s="439"/>
      <c r="H2704" s="439"/>
    </row>
    <row r="2705" spans="7:8" s="9" customFormat="1">
      <c r="G2705" s="439"/>
      <c r="H2705" s="439"/>
    </row>
    <row r="2706" spans="7:8" s="9" customFormat="1">
      <c r="G2706" s="439"/>
      <c r="H2706" s="439"/>
    </row>
    <row r="2707" spans="7:8" s="9" customFormat="1">
      <c r="G2707" s="439"/>
      <c r="H2707" s="439"/>
    </row>
    <row r="2708" spans="7:8" s="9" customFormat="1">
      <c r="G2708" s="439"/>
      <c r="H2708" s="439"/>
    </row>
    <row r="2709" spans="7:8" s="9" customFormat="1">
      <c r="G2709" s="439"/>
      <c r="H2709" s="439"/>
    </row>
    <row r="2710" spans="7:8" s="9" customFormat="1">
      <c r="G2710" s="439"/>
      <c r="H2710" s="439"/>
    </row>
    <row r="2711" spans="7:8" s="9" customFormat="1">
      <c r="G2711" s="439"/>
      <c r="H2711" s="439"/>
    </row>
    <row r="2712" spans="7:8" s="9" customFormat="1">
      <c r="G2712" s="439"/>
      <c r="H2712" s="439"/>
    </row>
    <row r="2713" spans="7:8" s="9" customFormat="1">
      <c r="G2713" s="439"/>
      <c r="H2713" s="439"/>
    </row>
    <row r="2714" spans="7:8" s="9" customFormat="1">
      <c r="G2714" s="439"/>
      <c r="H2714" s="439"/>
    </row>
    <row r="2715" spans="7:8" s="9" customFormat="1">
      <c r="G2715" s="439"/>
      <c r="H2715" s="439"/>
    </row>
    <row r="2716" spans="7:8" s="9" customFormat="1">
      <c r="G2716" s="439"/>
      <c r="H2716" s="439"/>
    </row>
    <row r="2717" spans="7:8" s="9" customFormat="1">
      <c r="G2717" s="439"/>
      <c r="H2717" s="439"/>
    </row>
    <row r="2718" spans="7:8" s="9" customFormat="1">
      <c r="G2718" s="439"/>
      <c r="H2718" s="439"/>
    </row>
    <row r="2719" spans="7:8" s="9" customFormat="1">
      <c r="G2719" s="439"/>
      <c r="H2719" s="439"/>
    </row>
    <row r="2720" spans="7:8" s="9" customFormat="1">
      <c r="G2720" s="439"/>
      <c r="H2720" s="439"/>
    </row>
    <row r="2721" spans="7:8" s="9" customFormat="1">
      <c r="G2721" s="439"/>
      <c r="H2721" s="439"/>
    </row>
    <row r="2722" spans="7:8" s="9" customFormat="1">
      <c r="G2722" s="439"/>
      <c r="H2722" s="439"/>
    </row>
    <row r="2723" spans="7:8" s="9" customFormat="1">
      <c r="G2723" s="439"/>
      <c r="H2723" s="439"/>
    </row>
    <row r="2724" spans="7:8" s="9" customFormat="1">
      <c r="G2724" s="439"/>
      <c r="H2724" s="439"/>
    </row>
    <row r="2725" spans="7:8" s="9" customFormat="1">
      <c r="G2725" s="439"/>
      <c r="H2725" s="439"/>
    </row>
    <row r="2726" spans="7:8" s="9" customFormat="1">
      <c r="G2726" s="439"/>
      <c r="H2726" s="439"/>
    </row>
    <row r="2727" spans="7:8" s="9" customFormat="1">
      <c r="G2727" s="439"/>
      <c r="H2727" s="439"/>
    </row>
    <row r="2728" spans="7:8" s="9" customFormat="1">
      <c r="G2728" s="439"/>
      <c r="H2728" s="439"/>
    </row>
    <row r="2729" spans="7:8" s="9" customFormat="1">
      <c r="G2729" s="439"/>
      <c r="H2729" s="439"/>
    </row>
    <row r="2730" spans="7:8" s="9" customFormat="1">
      <c r="G2730" s="439"/>
      <c r="H2730" s="439"/>
    </row>
    <row r="2731" spans="7:8" s="9" customFormat="1">
      <c r="G2731" s="439"/>
      <c r="H2731" s="439"/>
    </row>
    <row r="2732" spans="7:8" s="9" customFormat="1">
      <c r="G2732" s="439"/>
      <c r="H2732" s="439"/>
    </row>
    <row r="2733" spans="7:8" s="9" customFormat="1">
      <c r="G2733" s="439"/>
      <c r="H2733" s="439"/>
    </row>
    <row r="2734" spans="7:8" s="9" customFormat="1">
      <c r="G2734" s="439"/>
      <c r="H2734" s="439"/>
    </row>
    <row r="2735" spans="7:8" s="9" customFormat="1">
      <c r="G2735" s="439"/>
      <c r="H2735" s="439"/>
    </row>
    <row r="2736" spans="7:8" s="9" customFormat="1">
      <c r="G2736" s="439"/>
      <c r="H2736" s="439"/>
    </row>
    <row r="2737" spans="7:8" s="9" customFormat="1">
      <c r="G2737" s="439"/>
      <c r="H2737" s="439"/>
    </row>
    <row r="2738" spans="7:8" s="9" customFormat="1">
      <c r="G2738" s="439"/>
      <c r="H2738" s="439"/>
    </row>
    <row r="2739" spans="7:8" s="9" customFormat="1">
      <c r="G2739" s="439"/>
      <c r="H2739" s="439"/>
    </row>
    <row r="2740" spans="7:8" s="9" customFormat="1">
      <c r="G2740" s="439"/>
      <c r="H2740" s="439"/>
    </row>
    <row r="2741" spans="7:8" s="9" customFormat="1">
      <c r="G2741" s="439"/>
      <c r="H2741" s="439"/>
    </row>
    <row r="2742" spans="7:8" s="9" customFormat="1">
      <c r="G2742" s="439"/>
      <c r="H2742" s="439"/>
    </row>
    <row r="2743" spans="7:8" s="9" customFormat="1">
      <c r="G2743" s="439"/>
      <c r="H2743" s="439"/>
    </row>
    <row r="2744" spans="7:8" s="9" customFormat="1">
      <c r="G2744" s="439"/>
      <c r="H2744" s="439"/>
    </row>
    <row r="2745" spans="7:8" s="9" customFormat="1">
      <c r="G2745" s="439"/>
      <c r="H2745" s="439"/>
    </row>
    <row r="2746" spans="7:8" s="9" customFormat="1">
      <c r="G2746" s="439"/>
      <c r="H2746" s="439"/>
    </row>
    <row r="2747" spans="7:8" s="9" customFormat="1">
      <c r="G2747" s="439"/>
      <c r="H2747" s="439"/>
    </row>
    <row r="2748" spans="7:8" s="9" customFormat="1">
      <c r="G2748" s="439"/>
      <c r="H2748" s="439"/>
    </row>
    <row r="2749" spans="7:8" s="9" customFormat="1">
      <c r="G2749" s="439"/>
      <c r="H2749" s="439"/>
    </row>
    <row r="2750" spans="7:8" s="9" customFormat="1">
      <c r="G2750" s="439"/>
      <c r="H2750" s="439"/>
    </row>
    <row r="2751" spans="7:8" s="9" customFormat="1">
      <c r="G2751" s="439"/>
      <c r="H2751" s="439"/>
    </row>
    <row r="2752" spans="7:8" s="9" customFormat="1">
      <c r="G2752" s="439"/>
      <c r="H2752" s="439"/>
    </row>
    <row r="2753" spans="7:8" s="9" customFormat="1">
      <c r="G2753" s="439"/>
      <c r="H2753" s="439"/>
    </row>
    <row r="2754" spans="7:8" s="9" customFormat="1">
      <c r="G2754" s="439"/>
      <c r="H2754" s="439"/>
    </row>
    <row r="2755" spans="7:8" s="9" customFormat="1">
      <c r="G2755" s="439"/>
      <c r="H2755" s="439"/>
    </row>
    <row r="2756" spans="7:8" s="9" customFormat="1">
      <c r="G2756" s="439"/>
      <c r="H2756" s="439"/>
    </row>
    <row r="2757" spans="7:8" s="9" customFormat="1">
      <c r="G2757" s="439"/>
      <c r="H2757" s="439"/>
    </row>
    <row r="2758" spans="7:8" s="9" customFormat="1">
      <c r="G2758" s="439"/>
      <c r="H2758" s="439"/>
    </row>
    <row r="2759" spans="7:8" s="9" customFormat="1">
      <c r="G2759" s="439"/>
      <c r="H2759" s="439"/>
    </row>
    <row r="2760" spans="7:8" s="9" customFormat="1">
      <c r="G2760" s="439"/>
      <c r="H2760" s="439"/>
    </row>
    <row r="2761" spans="7:8" s="9" customFormat="1">
      <c r="G2761" s="439"/>
      <c r="H2761" s="439"/>
    </row>
    <row r="2762" spans="7:8" s="9" customFormat="1">
      <c r="G2762" s="439"/>
      <c r="H2762" s="439"/>
    </row>
    <row r="2763" spans="7:8" s="9" customFormat="1">
      <c r="G2763" s="439"/>
      <c r="H2763" s="439"/>
    </row>
    <row r="2764" spans="7:8" s="9" customFormat="1">
      <c r="G2764" s="439"/>
      <c r="H2764" s="439"/>
    </row>
    <row r="2765" spans="7:8" s="9" customFormat="1">
      <c r="G2765" s="439"/>
      <c r="H2765" s="439"/>
    </row>
    <row r="2766" spans="7:8" s="9" customFormat="1">
      <c r="G2766" s="439"/>
      <c r="H2766" s="439"/>
    </row>
    <row r="2767" spans="7:8" s="9" customFormat="1">
      <c r="G2767" s="439"/>
      <c r="H2767" s="439"/>
    </row>
    <row r="2768" spans="7:8" s="9" customFormat="1">
      <c r="G2768" s="439"/>
      <c r="H2768" s="439"/>
    </row>
    <row r="2769" spans="7:8" s="9" customFormat="1">
      <c r="G2769" s="439"/>
      <c r="H2769" s="439"/>
    </row>
    <row r="2770" spans="7:8" s="9" customFormat="1">
      <c r="G2770" s="439"/>
      <c r="H2770" s="439"/>
    </row>
    <row r="2771" spans="7:8" s="9" customFormat="1">
      <c r="G2771" s="439"/>
      <c r="H2771" s="439"/>
    </row>
    <row r="2772" spans="7:8" s="9" customFormat="1">
      <c r="G2772" s="439"/>
      <c r="H2772" s="439"/>
    </row>
    <row r="2773" spans="7:8" s="9" customFormat="1">
      <c r="G2773" s="439"/>
      <c r="H2773" s="439"/>
    </row>
    <row r="2774" spans="7:8" s="9" customFormat="1">
      <c r="G2774" s="439"/>
      <c r="H2774" s="439"/>
    </row>
    <row r="2775" spans="7:8" s="9" customFormat="1">
      <c r="G2775" s="439"/>
      <c r="H2775" s="439"/>
    </row>
    <row r="2776" spans="7:8" s="9" customFormat="1">
      <c r="G2776" s="439"/>
      <c r="H2776" s="439"/>
    </row>
    <row r="2777" spans="7:8" s="9" customFormat="1">
      <c r="G2777" s="439"/>
      <c r="H2777" s="439"/>
    </row>
    <row r="2778" spans="7:8" s="9" customFormat="1">
      <c r="G2778" s="439"/>
      <c r="H2778" s="439"/>
    </row>
    <row r="2779" spans="7:8" s="9" customFormat="1">
      <c r="G2779" s="439"/>
      <c r="H2779" s="439"/>
    </row>
    <row r="2780" spans="7:8" s="9" customFormat="1">
      <c r="G2780" s="439"/>
      <c r="H2780" s="439"/>
    </row>
    <row r="2781" spans="7:8" s="9" customFormat="1">
      <c r="G2781" s="439"/>
      <c r="H2781" s="439"/>
    </row>
    <row r="2782" spans="7:8" s="9" customFormat="1">
      <c r="G2782" s="439"/>
      <c r="H2782" s="439"/>
    </row>
    <row r="2783" spans="7:8" s="9" customFormat="1">
      <c r="G2783" s="439"/>
      <c r="H2783" s="439"/>
    </row>
    <row r="2784" spans="7:8" s="9" customFormat="1">
      <c r="G2784" s="439"/>
      <c r="H2784" s="439"/>
    </row>
    <row r="2785" spans="7:8" s="9" customFormat="1">
      <c r="G2785" s="439"/>
      <c r="H2785" s="439"/>
    </row>
    <row r="2786" spans="7:8" s="9" customFormat="1">
      <c r="G2786" s="439"/>
      <c r="H2786" s="439"/>
    </row>
    <row r="2787" spans="7:8" s="9" customFormat="1">
      <c r="G2787" s="439"/>
      <c r="H2787" s="439"/>
    </row>
    <row r="2788" spans="7:8" s="9" customFormat="1">
      <c r="G2788" s="439"/>
      <c r="H2788" s="439"/>
    </row>
    <row r="2789" spans="7:8" s="9" customFormat="1">
      <c r="G2789" s="439"/>
      <c r="H2789" s="439"/>
    </row>
    <row r="2790" spans="7:8" s="9" customFormat="1">
      <c r="G2790" s="439"/>
      <c r="H2790" s="439"/>
    </row>
    <row r="2791" spans="7:8" s="9" customFormat="1">
      <c r="G2791" s="439"/>
      <c r="H2791" s="439"/>
    </row>
    <row r="2792" spans="7:8" s="9" customFormat="1">
      <c r="G2792" s="439"/>
      <c r="H2792" s="439"/>
    </row>
    <row r="2793" spans="7:8" s="9" customFormat="1">
      <c r="G2793" s="439"/>
      <c r="H2793" s="439"/>
    </row>
    <row r="2794" spans="7:8" s="9" customFormat="1">
      <c r="G2794" s="439"/>
      <c r="H2794" s="439"/>
    </row>
    <row r="2795" spans="7:8" s="9" customFormat="1">
      <c r="G2795" s="439"/>
      <c r="H2795" s="439"/>
    </row>
    <row r="2796" spans="7:8" s="9" customFormat="1">
      <c r="G2796" s="439"/>
      <c r="H2796" s="439"/>
    </row>
    <row r="2797" spans="7:8" s="9" customFormat="1">
      <c r="G2797" s="439"/>
      <c r="H2797" s="439"/>
    </row>
    <row r="2798" spans="7:8" s="9" customFormat="1">
      <c r="G2798" s="439"/>
      <c r="H2798" s="439"/>
    </row>
    <row r="2799" spans="7:8" s="9" customFormat="1">
      <c r="G2799" s="439"/>
      <c r="H2799" s="439"/>
    </row>
    <row r="2800" spans="7:8" s="9" customFormat="1">
      <c r="G2800" s="439"/>
      <c r="H2800" s="439"/>
    </row>
    <row r="2801" spans="7:8" s="9" customFormat="1">
      <c r="G2801" s="439"/>
      <c r="H2801" s="439"/>
    </row>
    <row r="2802" spans="7:8" s="9" customFormat="1">
      <c r="G2802" s="439"/>
      <c r="H2802" s="439"/>
    </row>
    <row r="2803" spans="7:8" s="9" customFormat="1">
      <c r="G2803" s="439"/>
      <c r="H2803" s="439"/>
    </row>
    <row r="2804" spans="7:8" s="9" customFormat="1">
      <c r="G2804" s="439"/>
      <c r="H2804" s="439"/>
    </row>
    <row r="2805" spans="7:8" s="9" customFormat="1">
      <c r="G2805" s="439"/>
      <c r="H2805" s="439"/>
    </row>
    <row r="2806" spans="7:8" s="9" customFormat="1">
      <c r="G2806" s="439"/>
      <c r="H2806" s="439"/>
    </row>
    <row r="2807" spans="7:8" s="9" customFormat="1">
      <c r="G2807" s="439"/>
      <c r="H2807" s="439"/>
    </row>
    <row r="2808" spans="7:8" s="9" customFormat="1">
      <c r="G2808" s="439"/>
      <c r="H2808" s="439"/>
    </row>
    <row r="2809" spans="7:8" s="9" customFormat="1">
      <c r="G2809" s="439"/>
      <c r="H2809" s="439"/>
    </row>
    <row r="2810" spans="7:8" s="9" customFormat="1">
      <c r="G2810" s="439"/>
      <c r="H2810" s="439"/>
    </row>
    <row r="2811" spans="7:8" s="9" customFormat="1">
      <c r="G2811" s="439"/>
      <c r="H2811" s="439"/>
    </row>
    <row r="2812" spans="7:8" s="9" customFormat="1">
      <c r="G2812" s="439"/>
      <c r="H2812" s="439"/>
    </row>
    <row r="2813" spans="7:8" s="9" customFormat="1">
      <c r="G2813" s="439"/>
      <c r="H2813" s="439"/>
    </row>
    <row r="2814" spans="7:8" s="9" customFormat="1">
      <c r="G2814" s="439"/>
      <c r="H2814" s="439"/>
    </row>
    <row r="2815" spans="7:8" s="9" customFormat="1">
      <c r="G2815" s="439"/>
      <c r="H2815" s="439"/>
    </row>
    <row r="2816" spans="7:8" s="9" customFormat="1">
      <c r="G2816" s="439"/>
      <c r="H2816" s="439"/>
    </row>
    <row r="2817" spans="7:8" s="9" customFormat="1">
      <c r="G2817" s="439"/>
      <c r="H2817" s="439"/>
    </row>
    <row r="2818" spans="7:8" s="9" customFormat="1">
      <c r="G2818" s="439"/>
      <c r="H2818" s="439"/>
    </row>
    <row r="2819" spans="7:8" s="9" customFormat="1">
      <c r="G2819" s="439"/>
      <c r="H2819" s="439"/>
    </row>
    <row r="2820" spans="7:8" s="9" customFormat="1">
      <c r="G2820" s="439"/>
      <c r="H2820" s="439"/>
    </row>
    <row r="2821" spans="7:8" s="9" customFormat="1">
      <c r="G2821" s="439"/>
      <c r="H2821" s="439"/>
    </row>
    <row r="2822" spans="7:8" s="9" customFormat="1">
      <c r="G2822" s="439"/>
      <c r="H2822" s="439"/>
    </row>
    <row r="2823" spans="7:8" s="9" customFormat="1">
      <c r="G2823" s="439"/>
      <c r="H2823" s="439"/>
    </row>
    <row r="2824" spans="7:8" s="9" customFormat="1">
      <c r="G2824" s="439"/>
      <c r="H2824" s="439"/>
    </row>
    <row r="2825" spans="7:8" s="9" customFormat="1">
      <c r="G2825" s="439"/>
      <c r="H2825" s="439"/>
    </row>
    <row r="2826" spans="7:8" s="9" customFormat="1">
      <c r="G2826" s="439"/>
      <c r="H2826" s="439"/>
    </row>
    <row r="2827" spans="7:8" s="9" customFormat="1">
      <c r="G2827" s="439"/>
      <c r="H2827" s="439"/>
    </row>
    <row r="2828" spans="7:8" s="9" customFormat="1">
      <c r="G2828" s="439"/>
      <c r="H2828" s="439"/>
    </row>
    <row r="2829" spans="7:8" s="9" customFormat="1">
      <c r="G2829" s="439"/>
      <c r="H2829" s="439"/>
    </row>
    <row r="2830" spans="7:8" s="9" customFormat="1">
      <c r="G2830" s="439"/>
      <c r="H2830" s="439"/>
    </row>
    <row r="2831" spans="7:8" s="9" customFormat="1">
      <c r="G2831" s="439"/>
      <c r="H2831" s="439"/>
    </row>
    <row r="2832" spans="7:8" s="9" customFormat="1">
      <c r="G2832" s="439"/>
      <c r="H2832" s="439"/>
    </row>
    <row r="2833" spans="7:8" s="9" customFormat="1">
      <c r="G2833" s="439"/>
      <c r="H2833" s="439"/>
    </row>
    <row r="2834" spans="7:8" s="9" customFormat="1">
      <c r="G2834" s="439"/>
      <c r="H2834" s="439"/>
    </row>
    <row r="2835" spans="7:8" s="9" customFormat="1">
      <c r="G2835" s="439"/>
      <c r="H2835" s="439"/>
    </row>
    <row r="2836" spans="7:8" s="9" customFormat="1">
      <c r="G2836" s="439"/>
      <c r="H2836" s="439"/>
    </row>
    <row r="2837" spans="7:8" s="9" customFormat="1">
      <c r="G2837" s="439"/>
      <c r="H2837" s="439"/>
    </row>
    <row r="2838" spans="7:8" s="9" customFormat="1">
      <c r="G2838" s="439"/>
      <c r="H2838" s="439"/>
    </row>
    <row r="2839" spans="7:8" s="9" customFormat="1">
      <c r="G2839" s="439"/>
      <c r="H2839" s="439"/>
    </row>
    <row r="2840" spans="7:8" s="9" customFormat="1">
      <c r="G2840" s="439"/>
      <c r="H2840" s="439"/>
    </row>
    <row r="2841" spans="7:8" s="9" customFormat="1">
      <c r="G2841" s="439"/>
      <c r="H2841" s="439"/>
    </row>
    <row r="2842" spans="7:8" s="9" customFormat="1">
      <c r="G2842" s="439"/>
      <c r="H2842" s="439"/>
    </row>
    <row r="2843" spans="7:8" s="9" customFormat="1">
      <c r="G2843" s="439"/>
      <c r="H2843" s="439"/>
    </row>
    <row r="2844" spans="7:8" s="9" customFormat="1">
      <c r="G2844" s="439"/>
      <c r="H2844" s="439"/>
    </row>
    <row r="2845" spans="7:8" s="9" customFormat="1">
      <c r="G2845" s="439"/>
      <c r="H2845" s="439"/>
    </row>
    <row r="2846" spans="7:8" s="9" customFormat="1">
      <c r="G2846" s="439"/>
      <c r="H2846" s="439"/>
    </row>
    <row r="2847" spans="7:8" s="9" customFormat="1">
      <c r="G2847" s="439"/>
      <c r="H2847" s="439"/>
    </row>
    <row r="2848" spans="7:8" s="9" customFormat="1">
      <c r="G2848" s="439"/>
      <c r="H2848" s="439"/>
    </row>
    <row r="2849" spans="7:8" s="9" customFormat="1">
      <c r="G2849" s="439"/>
      <c r="H2849" s="439"/>
    </row>
    <row r="2850" spans="7:8" s="9" customFormat="1">
      <c r="G2850" s="439"/>
      <c r="H2850" s="439"/>
    </row>
    <row r="2851" spans="7:8" s="9" customFormat="1">
      <c r="G2851" s="439"/>
      <c r="H2851" s="439"/>
    </row>
    <row r="2852" spans="7:8" s="9" customFormat="1">
      <c r="G2852" s="439"/>
      <c r="H2852" s="439"/>
    </row>
    <row r="2853" spans="7:8" s="9" customFormat="1">
      <c r="G2853" s="439"/>
      <c r="H2853" s="439"/>
    </row>
    <row r="2854" spans="7:8" s="9" customFormat="1">
      <c r="G2854" s="439"/>
      <c r="H2854" s="439"/>
    </row>
    <row r="2855" spans="7:8" s="9" customFormat="1">
      <c r="G2855" s="439"/>
      <c r="H2855" s="439"/>
    </row>
    <row r="2856" spans="7:8" s="9" customFormat="1">
      <c r="G2856" s="439"/>
      <c r="H2856" s="439"/>
    </row>
    <row r="2857" spans="7:8" s="9" customFormat="1">
      <c r="G2857" s="439"/>
      <c r="H2857" s="439"/>
    </row>
    <row r="2858" spans="7:8" s="9" customFormat="1">
      <c r="G2858" s="439"/>
      <c r="H2858" s="439"/>
    </row>
    <row r="2859" spans="7:8" s="9" customFormat="1">
      <c r="G2859" s="439"/>
      <c r="H2859" s="439"/>
    </row>
    <row r="2860" spans="7:8" s="9" customFormat="1">
      <c r="G2860" s="439"/>
      <c r="H2860" s="439"/>
    </row>
    <row r="2861" spans="7:8" s="9" customFormat="1">
      <c r="G2861" s="439"/>
      <c r="H2861" s="439"/>
    </row>
    <row r="2862" spans="7:8" s="9" customFormat="1">
      <c r="G2862" s="439"/>
      <c r="H2862" s="439"/>
    </row>
    <row r="2863" spans="7:8" s="9" customFormat="1">
      <c r="G2863" s="439"/>
      <c r="H2863" s="439"/>
    </row>
    <row r="2864" spans="7:8" s="9" customFormat="1">
      <c r="G2864" s="439"/>
      <c r="H2864" s="439"/>
    </row>
    <row r="2865" spans="7:8" s="9" customFormat="1">
      <c r="G2865" s="439"/>
      <c r="H2865" s="439"/>
    </row>
    <row r="2866" spans="7:8" s="9" customFormat="1">
      <c r="G2866" s="439"/>
      <c r="H2866" s="439"/>
    </row>
    <row r="2867" spans="7:8" s="9" customFormat="1">
      <c r="G2867" s="439"/>
      <c r="H2867" s="439"/>
    </row>
    <row r="2868" spans="7:8" s="9" customFormat="1">
      <c r="G2868" s="439"/>
      <c r="H2868" s="439"/>
    </row>
    <row r="2869" spans="7:8" s="9" customFormat="1">
      <c r="G2869" s="439"/>
      <c r="H2869" s="439"/>
    </row>
    <row r="2870" spans="7:8" s="9" customFormat="1">
      <c r="G2870" s="439"/>
      <c r="H2870" s="439"/>
    </row>
    <row r="2871" spans="7:8" s="9" customFormat="1">
      <c r="G2871" s="439"/>
      <c r="H2871" s="439"/>
    </row>
    <row r="2872" spans="7:8" s="9" customFormat="1">
      <c r="G2872" s="439"/>
      <c r="H2872" s="439"/>
    </row>
    <row r="2873" spans="7:8" s="9" customFormat="1">
      <c r="G2873" s="439"/>
      <c r="H2873" s="439"/>
    </row>
    <row r="2874" spans="7:8" s="9" customFormat="1">
      <c r="G2874" s="439"/>
      <c r="H2874" s="439"/>
    </row>
    <row r="2875" spans="7:8" s="9" customFormat="1">
      <c r="G2875" s="439"/>
      <c r="H2875" s="439"/>
    </row>
    <row r="2876" spans="7:8" s="9" customFormat="1">
      <c r="G2876" s="439"/>
      <c r="H2876" s="439"/>
    </row>
    <row r="2877" spans="7:8" s="9" customFormat="1">
      <c r="G2877" s="439"/>
      <c r="H2877" s="439"/>
    </row>
    <row r="2878" spans="7:8" s="9" customFormat="1">
      <c r="G2878" s="439"/>
      <c r="H2878" s="439"/>
    </row>
    <row r="2879" spans="7:8" s="9" customFormat="1">
      <c r="G2879" s="439"/>
      <c r="H2879" s="439"/>
    </row>
    <row r="2880" spans="7:8" s="9" customFormat="1">
      <c r="G2880" s="439"/>
      <c r="H2880" s="439"/>
    </row>
    <row r="2881" spans="7:8" s="9" customFormat="1">
      <c r="G2881" s="439"/>
      <c r="H2881" s="439"/>
    </row>
    <row r="2882" spans="7:8" s="9" customFormat="1">
      <c r="G2882" s="439"/>
      <c r="H2882" s="439"/>
    </row>
    <row r="2883" spans="7:8" s="9" customFormat="1">
      <c r="G2883" s="439"/>
      <c r="H2883" s="439"/>
    </row>
    <row r="2884" spans="7:8" s="9" customFormat="1">
      <c r="G2884" s="439"/>
      <c r="H2884" s="439"/>
    </row>
    <row r="2885" spans="7:8" s="9" customFormat="1">
      <c r="G2885" s="439"/>
      <c r="H2885" s="439"/>
    </row>
    <row r="2886" spans="7:8" s="9" customFormat="1">
      <c r="G2886" s="439"/>
      <c r="H2886" s="439"/>
    </row>
    <row r="2887" spans="7:8" s="9" customFormat="1">
      <c r="G2887" s="439"/>
      <c r="H2887" s="439"/>
    </row>
    <row r="2888" spans="7:8" s="9" customFormat="1">
      <c r="G2888" s="439"/>
      <c r="H2888" s="439"/>
    </row>
    <row r="2889" spans="7:8" s="9" customFormat="1">
      <c r="G2889" s="439"/>
      <c r="H2889" s="439"/>
    </row>
    <row r="2890" spans="7:8" s="9" customFormat="1">
      <c r="G2890" s="439"/>
      <c r="H2890" s="439"/>
    </row>
    <row r="2891" spans="7:8" s="9" customFormat="1">
      <c r="G2891" s="439"/>
      <c r="H2891" s="439"/>
    </row>
    <row r="2892" spans="7:8" s="9" customFormat="1">
      <c r="G2892" s="439"/>
      <c r="H2892" s="439"/>
    </row>
    <row r="2893" spans="7:8" s="9" customFormat="1">
      <c r="G2893" s="439"/>
      <c r="H2893" s="439"/>
    </row>
    <row r="2894" spans="7:8" s="9" customFormat="1">
      <c r="G2894" s="439"/>
      <c r="H2894" s="439"/>
    </row>
    <row r="2895" spans="7:8" s="9" customFormat="1">
      <c r="G2895" s="439"/>
      <c r="H2895" s="439"/>
    </row>
    <row r="2896" spans="7:8" s="9" customFormat="1">
      <c r="G2896" s="439"/>
      <c r="H2896" s="439"/>
    </row>
    <row r="2897" spans="7:8" s="9" customFormat="1">
      <c r="G2897" s="439"/>
      <c r="H2897" s="439"/>
    </row>
    <row r="2898" spans="7:8" s="9" customFormat="1">
      <c r="G2898" s="439"/>
      <c r="H2898" s="439"/>
    </row>
    <row r="2899" spans="7:8" s="9" customFormat="1">
      <c r="G2899" s="439"/>
      <c r="H2899" s="439"/>
    </row>
    <row r="2900" spans="7:8" s="9" customFormat="1">
      <c r="G2900" s="439"/>
      <c r="H2900" s="439"/>
    </row>
    <row r="2901" spans="7:8" s="9" customFormat="1">
      <c r="G2901" s="439"/>
      <c r="H2901" s="439"/>
    </row>
    <row r="2902" spans="7:8" s="9" customFormat="1">
      <c r="G2902" s="439"/>
      <c r="H2902" s="439"/>
    </row>
    <row r="2903" spans="7:8" s="9" customFormat="1">
      <c r="G2903" s="439"/>
      <c r="H2903" s="439"/>
    </row>
    <row r="2904" spans="7:8" s="9" customFormat="1">
      <c r="G2904" s="439"/>
      <c r="H2904" s="439"/>
    </row>
    <row r="2905" spans="7:8" s="9" customFormat="1">
      <c r="G2905" s="439"/>
      <c r="H2905" s="439"/>
    </row>
    <row r="2906" spans="7:8" s="9" customFormat="1">
      <c r="G2906" s="439"/>
      <c r="H2906" s="439"/>
    </row>
    <row r="2907" spans="7:8" s="9" customFormat="1">
      <c r="G2907" s="439"/>
      <c r="H2907" s="439"/>
    </row>
    <row r="2908" spans="7:8" s="9" customFormat="1">
      <c r="G2908" s="439"/>
      <c r="H2908" s="439"/>
    </row>
    <row r="2909" spans="7:8" s="9" customFormat="1">
      <c r="G2909" s="439"/>
      <c r="H2909" s="439"/>
    </row>
    <row r="2910" spans="7:8" s="9" customFormat="1">
      <c r="G2910" s="439"/>
      <c r="H2910" s="439"/>
    </row>
    <row r="2911" spans="7:8" s="9" customFormat="1">
      <c r="G2911" s="439"/>
      <c r="H2911" s="439"/>
    </row>
    <row r="2912" spans="7:8" s="9" customFormat="1">
      <c r="G2912" s="439"/>
      <c r="H2912" s="439"/>
    </row>
    <row r="2913" spans="7:8" s="9" customFormat="1">
      <c r="G2913" s="439"/>
      <c r="H2913" s="439"/>
    </row>
    <row r="2914" spans="7:8" s="9" customFormat="1">
      <c r="G2914" s="439"/>
      <c r="H2914" s="439"/>
    </row>
    <row r="2915" spans="7:8" s="9" customFormat="1">
      <c r="G2915" s="439"/>
      <c r="H2915" s="439"/>
    </row>
    <row r="2916" spans="7:8" s="9" customFormat="1">
      <c r="G2916" s="439"/>
      <c r="H2916" s="439"/>
    </row>
    <row r="2917" spans="7:8" s="9" customFormat="1">
      <c r="G2917" s="439"/>
      <c r="H2917" s="439"/>
    </row>
    <row r="2918" spans="7:8" s="9" customFormat="1">
      <c r="G2918" s="439"/>
      <c r="H2918" s="439"/>
    </row>
    <row r="2919" spans="7:8" s="9" customFormat="1">
      <c r="G2919" s="439"/>
      <c r="H2919" s="439"/>
    </row>
    <row r="2920" spans="7:8" s="9" customFormat="1">
      <c r="G2920" s="439"/>
      <c r="H2920" s="439"/>
    </row>
    <row r="2921" spans="7:8" s="9" customFormat="1">
      <c r="G2921" s="439"/>
      <c r="H2921" s="439"/>
    </row>
    <row r="2922" spans="7:8" s="9" customFormat="1">
      <c r="G2922" s="439"/>
      <c r="H2922" s="439"/>
    </row>
    <row r="2923" spans="7:8" s="9" customFormat="1">
      <c r="G2923" s="439"/>
      <c r="H2923" s="439"/>
    </row>
    <row r="2924" spans="7:8" s="9" customFormat="1">
      <c r="G2924" s="439"/>
      <c r="H2924" s="439"/>
    </row>
    <row r="2925" spans="7:8" s="9" customFormat="1">
      <c r="G2925" s="439"/>
      <c r="H2925" s="439"/>
    </row>
    <row r="2926" spans="7:8" s="9" customFormat="1">
      <c r="G2926" s="439"/>
      <c r="H2926" s="439"/>
    </row>
    <row r="2927" spans="7:8" s="9" customFormat="1">
      <c r="G2927" s="439"/>
      <c r="H2927" s="439"/>
    </row>
    <row r="2928" spans="7:8" s="9" customFormat="1">
      <c r="G2928" s="439"/>
      <c r="H2928" s="439"/>
    </row>
    <row r="2929" spans="7:8" s="9" customFormat="1">
      <c r="G2929" s="439"/>
      <c r="H2929" s="439"/>
    </row>
    <row r="2930" spans="7:8" s="9" customFormat="1">
      <c r="G2930" s="439"/>
      <c r="H2930" s="439"/>
    </row>
    <row r="2931" spans="7:8" s="9" customFormat="1">
      <c r="G2931" s="439"/>
      <c r="H2931" s="439"/>
    </row>
    <row r="2932" spans="7:8" s="9" customFormat="1">
      <c r="G2932" s="439"/>
      <c r="H2932" s="439"/>
    </row>
    <row r="2933" spans="7:8" s="9" customFormat="1">
      <c r="G2933" s="439"/>
      <c r="H2933" s="439"/>
    </row>
    <row r="2934" spans="7:8" s="9" customFormat="1">
      <c r="G2934" s="439"/>
      <c r="H2934" s="439"/>
    </row>
    <row r="2935" spans="7:8" s="9" customFormat="1">
      <c r="G2935" s="439"/>
      <c r="H2935" s="439"/>
    </row>
    <row r="2936" spans="7:8" s="9" customFormat="1">
      <c r="G2936" s="439"/>
      <c r="H2936" s="439"/>
    </row>
    <row r="2937" spans="7:8" s="9" customFormat="1">
      <c r="G2937" s="439"/>
      <c r="H2937" s="439"/>
    </row>
    <row r="2938" spans="7:8" s="9" customFormat="1">
      <c r="G2938" s="439"/>
      <c r="H2938" s="439"/>
    </row>
    <row r="2939" spans="7:8" s="9" customFormat="1">
      <c r="G2939" s="439"/>
      <c r="H2939" s="439"/>
    </row>
    <row r="2940" spans="7:8" s="9" customFormat="1">
      <c r="G2940" s="439"/>
      <c r="H2940" s="439"/>
    </row>
    <row r="2941" spans="7:8" s="9" customFormat="1">
      <c r="G2941" s="439"/>
      <c r="H2941" s="439"/>
    </row>
    <row r="2942" spans="7:8" s="9" customFormat="1">
      <c r="G2942" s="439"/>
      <c r="H2942" s="439"/>
    </row>
    <row r="2943" spans="7:8" s="9" customFormat="1">
      <c r="G2943" s="439"/>
      <c r="H2943" s="439"/>
    </row>
    <row r="2944" spans="7:8" s="9" customFormat="1">
      <c r="G2944" s="439"/>
      <c r="H2944" s="439"/>
    </row>
    <row r="2945" spans="7:8" s="9" customFormat="1">
      <c r="G2945" s="439"/>
      <c r="H2945" s="439"/>
    </row>
    <row r="2946" spans="7:8" s="9" customFormat="1">
      <c r="G2946" s="439"/>
      <c r="H2946" s="439"/>
    </row>
    <row r="2947" spans="7:8" s="9" customFormat="1">
      <c r="G2947" s="439"/>
      <c r="H2947" s="439"/>
    </row>
    <row r="2948" spans="7:8" s="9" customFormat="1">
      <c r="G2948" s="439"/>
      <c r="H2948" s="439"/>
    </row>
    <row r="2949" spans="7:8" s="9" customFormat="1">
      <c r="G2949" s="439"/>
      <c r="H2949" s="439"/>
    </row>
    <row r="2950" spans="7:8" s="9" customFormat="1">
      <c r="G2950" s="439"/>
      <c r="H2950" s="439"/>
    </row>
    <row r="2951" spans="7:8" s="9" customFormat="1">
      <c r="G2951" s="439"/>
      <c r="H2951" s="439"/>
    </row>
    <row r="2952" spans="7:8" s="9" customFormat="1">
      <c r="G2952" s="439"/>
      <c r="H2952" s="439"/>
    </row>
    <row r="2953" spans="7:8" s="9" customFormat="1">
      <c r="G2953" s="439"/>
      <c r="H2953" s="439"/>
    </row>
    <row r="2954" spans="7:8" s="9" customFormat="1">
      <c r="G2954" s="439"/>
      <c r="H2954" s="439"/>
    </row>
    <row r="2955" spans="7:8" s="9" customFormat="1">
      <c r="G2955" s="439"/>
      <c r="H2955" s="439"/>
    </row>
    <row r="2956" spans="7:8" s="9" customFormat="1">
      <c r="G2956" s="439"/>
      <c r="H2956" s="439"/>
    </row>
    <row r="2957" spans="7:8" s="9" customFormat="1">
      <c r="G2957" s="439"/>
      <c r="H2957" s="439"/>
    </row>
    <row r="2958" spans="7:8" s="9" customFormat="1">
      <c r="G2958" s="439"/>
      <c r="H2958" s="439"/>
    </row>
    <row r="2959" spans="7:8" s="9" customFormat="1">
      <c r="G2959" s="439"/>
      <c r="H2959" s="439"/>
    </row>
    <row r="2960" spans="7:8" s="9" customFormat="1">
      <c r="G2960" s="439"/>
      <c r="H2960" s="439"/>
    </row>
    <row r="2961" spans="7:8" s="9" customFormat="1">
      <c r="G2961" s="439"/>
      <c r="H2961" s="439"/>
    </row>
    <row r="2962" spans="7:8" s="9" customFormat="1">
      <c r="G2962" s="439"/>
      <c r="H2962" s="439"/>
    </row>
    <row r="2963" spans="7:8" s="9" customFormat="1">
      <c r="G2963" s="439"/>
      <c r="H2963" s="439"/>
    </row>
    <row r="2964" spans="7:8" s="9" customFormat="1">
      <c r="G2964" s="439"/>
      <c r="H2964" s="439"/>
    </row>
    <row r="2965" spans="7:8" s="9" customFormat="1">
      <c r="G2965" s="439"/>
      <c r="H2965" s="439"/>
    </row>
    <row r="2966" spans="7:8" s="9" customFormat="1">
      <c r="G2966" s="439"/>
      <c r="H2966" s="439"/>
    </row>
    <row r="2967" spans="7:8" s="9" customFormat="1">
      <c r="G2967" s="439"/>
      <c r="H2967" s="439"/>
    </row>
    <row r="2968" spans="7:8" s="9" customFormat="1">
      <c r="G2968" s="439"/>
      <c r="H2968" s="439"/>
    </row>
    <row r="2969" spans="7:8" s="9" customFormat="1">
      <c r="G2969" s="439"/>
      <c r="H2969" s="439"/>
    </row>
    <row r="2970" spans="7:8" s="9" customFormat="1">
      <c r="G2970" s="439"/>
      <c r="H2970" s="439"/>
    </row>
    <row r="2971" spans="7:8" s="9" customFormat="1">
      <c r="G2971" s="439"/>
      <c r="H2971" s="439"/>
    </row>
    <row r="2972" spans="7:8" s="9" customFormat="1">
      <c r="G2972" s="439"/>
      <c r="H2972" s="439"/>
    </row>
    <row r="2973" spans="7:8" s="9" customFormat="1">
      <c r="G2973" s="439"/>
      <c r="H2973" s="439"/>
    </row>
    <row r="2974" spans="7:8" s="9" customFormat="1">
      <c r="G2974" s="439"/>
      <c r="H2974" s="439"/>
    </row>
    <row r="2975" spans="7:8" s="9" customFormat="1">
      <c r="G2975" s="439"/>
      <c r="H2975" s="439"/>
    </row>
    <row r="2976" spans="7:8" s="9" customFormat="1">
      <c r="G2976" s="439"/>
      <c r="H2976" s="439"/>
    </row>
    <row r="2977" spans="7:8" s="9" customFormat="1">
      <c r="G2977" s="439"/>
      <c r="H2977" s="439"/>
    </row>
    <row r="2978" spans="7:8" s="9" customFormat="1">
      <c r="G2978" s="439"/>
      <c r="H2978" s="439"/>
    </row>
    <row r="2979" spans="7:8" s="9" customFormat="1">
      <c r="G2979" s="439"/>
      <c r="H2979" s="439"/>
    </row>
    <row r="2980" spans="7:8" s="9" customFormat="1">
      <c r="G2980" s="439"/>
      <c r="H2980" s="439"/>
    </row>
    <row r="2981" spans="7:8" s="9" customFormat="1">
      <c r="G2981" s="439"/>
      <c r="H2981" s="439"/>
    </row>
    <row r="2982" spans="7:8" s="9" customFormat="1">
      <c r="G2982" s="439"/>
      <c r="H2982" s="439"/>
    </row>
    <row r="2983" spans="7:8" s="9" customFormat="1">
      <c r="G2983" s="439"/>
      <c r="H2983" s="439"/>
    </row>
    <row r="2984" spans="7:8" s="9" customFormat="1">
      <c r="G2984" s="439"/>
      <c r="H2984" s="439"/>
    </row>
    <row r="2985" spans="7:8" s="9" customFormat="1">
      <c r="G2985" s="439"/>
      <c r="H2985" s="439"/>
    </row>
    <row r="2986" spans="7:8" s="9" customFormat="1">
      <c r="G2986" s="439"/>
      <c r="H2986" s="439"/>
    </row>
    <row r="2987" spans="7:8" s="9" customFormat="1">
      <c r="G2987" s="439"/>
      <c r="H2987" s="439"/>
    </row>
    <row r="2988" spans="7:8" s="9" customFormat="1">
      <c r="G2988" s="439"/>
      <c r="H2988" s="439"/>
    </row>
    <row r="2989" spans="7:8" s="9" customFormat="1">
      <c r="G2989" s="439"/>
      <c r="H2989" s="439"/>
    </row>
    <row r="2990" spans="7:8" s="9" customFormat="1">
      <c r="G2990" s="439"/>
      <c r="H2990" s="439"/>
    </row>
    <row r="2991" spans="7:8" s="9" customFormat="1">
      <c r="G2991" s="439"/>
      <c r="H2991" s="439"/>
    </row>
    <row r="2992" spans="7:8" s="9" customFormat="1">
      <c r="G2992" s="439"/>
      <c r="H2992" s="439"/>
    </row>
    <row r="2993" spans="7:8" s="9" customFormat="1">
      <c r="G2993" s="439"/>
      <c r="H2993" s="439"/>
    </row>
    <row r="2994" spans="7:8" s="9" customFormat="1">
      <c r="G2994" s="439"/>
      <c r="H2994" s="439"/>
    </row>
    <row r="2995" spans="7:8" s="9" customFormat="1">
      <c r="G2995" s="439"/>
      <c r="H2995" s="439"/>
    </row>
    <row r="2996" spans="7:8" s="9" customFormat="1">
      <c r="G2996" s="439"/>
      <c r="H2996" s="439"/>
    </row>
    <row r="2997" spans="7:8" s="9" customFormat="1">
      <c r="G2997" s="439"/>
      <c r="H2997" s="439"/>
    </row>
    <row r="2998" spans="7:8" s="9" customFormat="1">
      <c r="G2998" s="439"/>
      <c r="H2998" s="439"/>
    </row>
    <row r="2999" spans="7:8" s="9" customFormat="1">
      <c r="G2999" s="439"/>
      <c r="H2999" s="439"/>
    </row>
    <row r="3000" spans="7:8" s="9" customFormat="1">
      <c r="G3000" s="439"/>
      <c r="H3000" s="439"/>
    </row>
    <row r="3001" spans="7:8" s="9" customFormat="1">
      <c r="G3001" s="439"/>
      <c r="H3001" s="439"/>
    </row>
    <row r="3002" spans="7:8" s="9" customFormat="1">
      <c r="G3002" s="439"/>
      <c r="H3002" s="439"/>
    </row>
    <row r="3003" spans="7:8" s="9" customFormat="1">
      <c r="G3003" s="439"/>
      <c r="H3003" s="439"/>
    </row>
    <row r="3004" spans="7:8" s="9" customFormat="1">
      <c r="G3004" s="439"/>
      <c r="H3004" s="439"/>
    </row>
    <row r="3005" spans="7:8" s="9" customFormat="1">
      <c r="G3005" s="439"/>
      <c r="H3005" s="439"/>
    </row>
    <row r="3006" spans="7:8" s="9" customFormat="1">
      <c r="G3006" s="439"/>
      <c r="H3006" s="439"/>
    </row>
    <row r="3007" spans="7:8" s="9" customFormat="1">
      <c r="G3007" s="439"/>
      <c r="H3007" s="439"/>
    </row>
    <row r="3008" spans="7:8" s="9" customFormat="1">
      <c r="G3008" s="439"/>
      <c r="H3008" s="439"/>
    </row>
    <row r="3009" spans="7:8" s="9" customFormat="1">
      <c r="G3009" s="439"/>
      <c r="H3009" s="439"/>
    </row>
    <row r="3010" spans="7:8" s="9" customFormat="1">
      <c r="G3010" s="439"/>
      <c r="H3010" s="439"/>
    </row>
    <row r="3011" spans="7:8" s="9" customFormat="1">
      <c r="G3011" s="439"/>
      <c r="H3011" s="439"/>
    </row>
    <row r="3012" spans="7:8" s="9" customFormat="1">
      <c r="G3012" s="439"/>
      <c r="H3012" s="439"/>
    </row>
    <row r="3013" spans="7:8" s="9" customFormat="1">
      <c r="G3013" s="439"/>
      <c r="H3013" s="439"/>
    </row>
    <row r="3014" spans="7:8" s="9" customFormat="1">
      <c r="G3014" s="439"/>
      <c r="H3014" s="439"/>
    </row>
    <row r="3015" spans="7:8" s="9" customFormat="1">
      <c r="G3015" s="439"/>
      <c r="H3015" s="439"/>
    </row>
    <row r="3016" spans="7:8" s="9" customFormat="1">
      <c r="G3016" s="439"/>
      <c r="H3016" s="439"/>
    </row>
    <row r="3017" spans="7:8" s="9" customFormat="1">
      <c r="G3017" s="439"/>
      <c r="H3017" s="439"/>
    </row>
    <row r="3018" spans="7:8" s="9" customFormat="1">
      <c r="G3018" s="439"/>
      <c r="H3018" s="439"/>
    </row>
    <row r="3019" spans="7:8" s="9" customFormat="1">
      <c r="G3019" s="439"/>
      <c r="H3019" s="439"/>
    </row>
    <row r="3020" spans="7:8" s="9" customFormat="1">
      <c r="G3020" s="439"/>
      <c r="H3020" s="439"/>
    </row>
    <row r="3021" spans="7:8" s="9" customFormat="1">
      <c r="G3021" s="439"/>
      <c r="H3021" s="439"/>
    </row>
    <row r="3022" spans="7:8" s="9" customFormat="1">
      <c r="G3022" s="439"/>
      <c r="H3022" s="439"/>
    </row>
    <row r="3023" spans="7:8" s="9" customFormat="1">
      <c r="G3023" s="439"/>
      <c r="H3023" s="439"/>
    </row>
    <row r="3024" spans="7:8" s="9" customFormat="1">
      <c r="G3024" s="439"/>
      <c r="H3024" s="439"/>
    </row>
    <row r="3025" spans="7:8" s="9" customFormat="1">
      <c r="G3025" s="439"/>
      <c r="H3025" s="439"/>
    </row>
    <row r="3026" spans="7:8" s="9" customFormat="1">
      <c r="G3026" s="439"/>
      <c r="H3026" s="439"/>
    </row>
    <row r="3027" spans="7:8" s="9" customFormat="1">
      <c r="G3027" s="439"/>
      <c r="H3027" s="439"/>
    </row>
    <row r="3028" spans="7:8" s="9" customFormat="1">
      <c r="G3028" s="439"/>
      <c r="H3028" s="439"/>
    </row>
    <row r="3029" spans="7:8" s="9" customFormat="1">
      <c r="G3029" s="439"/>
      <c r="H3029" s="439"/>
    </row>
    <row r="3030" spans="7:8" s="9" customFormat="1">
      <c r="G3030" s="439"/>
      <c r="H3030" s="439"/>
    </row>
    <row r="3031" spans="7:8" s="9" customFormat="1">
      <c r="G3031" s="439"/>
      <c r="H3031" s="439"/>
    </row>
    <row r="3032" spans="7:8" s="9" customFormat="1">
      <c r="G3032" s="439"/>
      <c r="H3032" s="439"/>
    </row>
    <row r="3033" spans="7:8" s="9" customFormat="1">
      <c r="G3033" s="439"/>
      <c r="H3033" s="439"/>
    </row>
    <row r="3034" spans="7:8" s="9" customFormat="1">
      <c r="G3034" s="439"/>
      <c r="H3034" s="439"/>
    </row>
    <row r="3035" spans="7:8" s="9" customFormat="1">
      <c r="G3035" s="439"/>
      <c r="H3035" s="439"/>
    </row>
    <row r="3036" spans="7:8" s="9" customFormat="1">
      <c r="G3036" s="439"/>
      <c r="H3036" s="439"/>
    </row>
    <row r="3037" spans="7:8" s="9" customFormat="1">
      <c r="G3037" s="439"/>
      <c r="H3037" s="439"/>
    </row>
    <row r="3038" spans="7:8" s="9" customFormat="1">
      <c r="G3038" s="439"/>
      <c r="H3038" s="439"/>
    </row>
    <row r="3039" spans="7:8" s="9" customFormat="1">
      <c r="G3039" s="439"/>
      <c r="H3039" s="439"/>
    </row>
    <row r="3040" spans="7:8" s="9" customFormat="1">
      <c r="G3040" s="439"/>
      <c r="H3040" s="439"/>
    </row>
    <row r="3041" spans="7:8" s="9" customFormat="1">
      <c r="G3041" s="439"/>
      <c r="H3041" s="439"/>
    </row>
    <row r="3042" spans="7:8" s="9" customFormat="1">
      <c r="G3042" s="439"/>
      <c r="H3042" s="439"/>
    </row>
    <row r="3043" spans="7:8" s="9" customFormat="1">
      <c r="G3043" s="439"/>
      <c r="H3043" s="439"/>
    </row>
    <row r="3044" spans="7:8" s="9" customFormat="1">
      <c r="G3044" s="439"/>
      <c r="H3044" s="439"/>
    </row>
    <row r="3045" spans="7:8" s="9" customFormat="1">
      <c r="G3045" s="439"/>
      <c r="H3045" s="439"/>
    </row>
    <row r="3046" spans="7:8" s="9" customFormat="1">
      <c r="G3046" s="439"/>
      <c r="H3046" s="439"/>
    </row>
    <row r="3047" spans="7:8" s="9" customFormat="1">
      <c r="G3047" s="439"/>
      <c r="H3047" s="439"/>
    </row>
    <row r="3048" spans="7:8" s="9" customFormat="1">
      <c r="G3048" s="439"/>
      <c r="H3048" s="439"/>
    </row>
    <row r="3049" spans="7:8" s="9" customFormat="1">
      <c r="G3049" s="439"/>
      <c r="H3049" s="439"/>
    </row>
    <row r="3050" spans="7:8" s="9" customFormat="1">
      <c r="G3050" s="439"/>
      <c r="H3050" s="439"/>
    </row>
    <row r="3051" spans="7:8" s="9" customFormat="1">
      <c r="G3051" s="439"/>
      <c r="H3051" s="439"/>
    </row>
    <row r="3052" spans="7:8" s="9" customFormat="1">
      <c r="G3052" s="439"/>
      <c r="H3052" s="439"/>
    </row>
    <row r="3053" spans="7:8" s="9" customFormat="1">
      <c r="G3053" s="439"/>
      <c r="H3053" s="439"/>
    </row>
    <row r="3054" spans="7:8" s="9" customFormat="1">
      <c r="G3054" s="439"/>
      <c r="H3054" s="439"/>
    </row>
    <row r="3055" spans="7:8" s="9" customFormat="1">
      <c r="G3055" s="439"/>
      <c r="H3055" s="439"/>
    </row>
    <row r="3056" spans="7:8" s="9" customFormat="1">
      <c r="G3056" s="439"/>
      <c r="H3056" s="439"/>
    </row>
    <row r="3057" spans="7:8" s="9" customFormat="1">
      <c r="G3057" s="439"/>
      <c r="H3057" s="439"/>
    </row>
    <row r="3058" spans="7:8" s="9" customFormat="1">
      <c r="G3058" s="439"/>
      <c r="H3058" s="439"/>
    </row>
    <row r="3059" spans="7:8" s="9" customFormat="1">
      <c r="G3059" s="439"/>
      <c r="H3059" s="439"/>
    </row>
    <row r="3060" spans="7:8" s="9" customFormat="1">
      <c r="G3060" s="439"/>
      <c r="H3060" s="439"/>
    </row>
    <row r="3061" spans="7:8" s="9" customFormat="1">
      <c r="G3061" s="439"/>
      <c r="H3061" s="439"/>
    </row>
    <row r="3062" spans="7:8" s="9" customFormat="1">
      <c r="G3062" s="439"/>
      <c r="H3062" s="439"/>
    </row>
    <row r="3063" spans="7:8" s="9" customFormat="1">
      <c r="G3063" s="439"/>
      <c r="H3063" s="439"/>
    </row>
    <row r="3064" spans="7:8" s="9" customFormat="1">
      <c r="G3064" s="439"/>
      <c r="H3064" s="439"/>
    </row>
    <row r="3065" spans="7:8" s="9" customFormat="1">
      <c r="G3065" s="439"/>
      <c r="H3065" s="439"/>
    </row>
    <row r="3066" spans="7:8" s="9" customFormat="1">
      <c r="G3066" s="439"/>
      <c r="H3066" s="439"/>
    </row>
    <row r="3067" spans="7:8" s="9" customFormat="1">
      <c r="G3067" s="439"/>
      <c r="H3067" s="439"/>
    </row>
    <row r="3068" spans="7:8" s="9" customFormat="1">
      <c r="G3068" s="439"/>
      <c r="H3068" s="439"/>
    </row>
    <row r="3069" spans="7:8" s="9" customFormat="1">
      <c r="G3069" s="439"/>
      <c r="H3069" s="439"/>
    </row>
    <row r="3070" spans="7:8" s="9" customFormat="1">
      <c r="G3070" s="439"/>
      <c r="H3070" s="439"/>
    </row>
    <row r="3071" spans="7:8" s="9" customFormat="1">
      <c r="G3071" s="439"/>
      <c r="H3071" s="439"/>
    </row>
    <row r="3072" spans="7:8" s="9" customFormat="1">
      <c r="G3072" s="439"/>
      <c r="H3072" s="439"/>
    </row>
    <row r="3073" spans="7:8" s="9" customFormat="1">
      <c r="G3073" s="439"/>
      <c r="H3073" s="439"/>
    </row>
    <row r="3074" spans="7:8" s="9" customFormat="1">
      <c r="G3074" s="439"/>
      <c r="H3074" s="439"/>
    </row>
    <row r="3075" spans="7:8" s="9" customFormat="1">
      <c r="G3075" s="439"/>
      <c r="H3075" s="439"/>
    </row>
    <row r="3076" spans="7:8" s="9" customFormat="1">
      <c r="G3076" s="439"/>
      <c r="H3076" s="439"/>
    </row>
    <row r="3077" spans="7:8" s="9" customFormat="1">
      <c r="G3077" s="439"/>
      <c r="H3077" s="439"/>
    </row>
    <row r="3078" spans="7:8" s="9" customFormat="1">
      <c r="G3078" s="439"/>
      <c r="H3078" s="439"/>
    </row>
    <row r="3079" spans="7:8" s="9" customFormat="1">
      <c r="G3079" s="439"/>
      <c r="H3079" s="439"/>
    </row>
    <row r="3080" spans="7:8" s="9" customFormat="1">
      <c r="G3080" s="439"/>
      <c r="H3080" s="439"/>
    </row>
    <row r="3081" spans="7:8" s="9" customFormat="1">
      <c r="G3081" s="439"/>
      <c r="H3081" s="439"/>
    </row>
    <row r="3082" spans="7:8" s="9" customFormat="1">
      <c r="G3082" s="439"/>
      <c r="H3082" s="439"/>
    </row>
    <row r="3083" spans="7:8" s="9" customFormat="1">
      <c r="G3083" s="439"/>
      <c r="H3083" s="439"/>
    </row>
    <row r="3084" spans="7:8" s="9" customFormat="1">
      <c r="G3084" s="439"/>
      <c r="H3084" s="439"/>
    </row>
    <row r="3085" spans="7:8" s="9" customFormat="1">
      <c r="G3085" s="439"/>
      <c r="H3085" s="439"/>
    </row>
    <row r="3086" spans="7:8" s="9" customFormat="1">
      <c r="G3086" s="439"/>
      <c r="H3086" s="439"/>
    </row>
    <row r="3087" spans="7:8" s="9" customFormat="1">
      <c r="G3087" s="439"/>
      <c r="H3087" s="439"/>
    </row>
    <row r="3088" spans="7:8" s="9" customFormat="1">
      <c r="G3088" s="439"/>
      <c r="H3088" s="439"/>
    </row>
    <row r="3089" spans="7:8" s="9" customFormat="1">
      <c r="G3089" s="439"/>
      <c r="H3089" s="439"/>
    </row>
    <row r="3090" spans="7:8" s="9" customFormat="1">
      <c r="G3090" s="439"/>
      <c r="H3090" s="439"/>
    </row>
    <row r="3091" spans="7:8" s="9" customFormat="1">
      <c r="G3091" s="439"/>
      <c r="H3091" s="439"/>
    </row>
    <row r="3092" spans="7:8" s="9" customFormat="1">
      <c r="G3092" s="439"/>
      <c r="H3092" s="439"/>
    </row>
    <row r="3093" spans="7:8" s="9" customFormat="1">
      <c r="G3093" s="439"/>
      <c r="H3093" s="439"/>
    </row>
    <row r="3094" spans="7:8" s="9" customFormat="1">
      <c r="G3094" s="439"/>
      <c r="H3094" s="439"/>
    </row>
    <row r="3095" spans="7:8" s="9" customFormat="1">
      <c r="G3095" s="439"/>
      <c r="H3095" s="439"/>
    </row>
    <row r="3096" spans="7:8" s="9" customFormat="1">
      <c r="G3096" s="439"/>
      <c r="H3096" s="439"/>
    </row>
    <row r="3097" spans="7:8" s="9" customFormat="1">
      <c r="G3097" s="439"/>
      <c r="H3097" s="439"/>
    </row>
    <row r="3098" spans="7:8" s="9" customFormat="1">
      <c r="G3098" s="439"/>
      <c r="H3098" s="439"/>
    </row>
    <row r="3099" spans="7:8" s="9" customFormat="1">
      <c r="G3099" s="439"/>
      <c r="H3099" s="439"/>
    </row>
    <row r="3100" spans="7:8" s="9" customFormat="1">
      <c r="G3100" s="439"/>
      <c r="H3100" s="439"/>
    </row>
    <row r="3101" spans="7:8" s="9" customFormat="1">
      <c r="G3101" s="439"/>
      <c r="H3101" s="439"/>
    </row>
    <row r="3102" spans="7:8" s="9" customFormat="1">
      <c r="G3102" s="439"/>
      <c r="H3102" s="439"/>
    </row>
    <row r="3103" spans="7:8" s="9" customFormat="1">
      <c r="G3103" s="439"/>
      <c r="H3103" s="439"/>
    </row>
    <row r="3104" spans="7:8" s="9" customFormat="1">
      <c r="G3104" s="439"/>
      <c r="H3104" s="439"/>
    </row>
    <row r="3105" spans="7:8" s="9" customFormat="1">
      <c r="G3105" s="439"/>
      <c r="H3105" s="439"/>
    </row>
    <row r="3106" spans="7:8" s="9" customFormat="1">
      <c r="G3106" s="439"/>
      <c r="H3106" s="439"/>
    </row>
    <row r="3107" spans="7:8" s="9" customFormat="1">
      <c r="G3107" s="439"/>
      <c r="H3107" s="439"/>
    </row>
    <row r="3108" spans="7:8" s="9" customFormat="1">
      <c r="G3108" s="439"/>
      <c r="H3108" s="439"/>
    </row>
    <row r="3109" spans="7:8" s="9" customFormat="1">
      <c r="G3109" s="439"/>
      <c r="H3109" s="439"/>
    </row>
    <row r="3110" spans="7:8" s="9" customFormat="1">
      <c r="G3110" s="439"/>
      <c r="H3110" s="439"/>
    </row>
    <row r="3111" spans="7:8" s="9" customFormat="1">
      <c r="G3111" s="439"/>
      <c r="H3111" s="439"/>
    </row>
    <row r="3112" spans="7:8" s="9" customFormat="1">
      <c r="G3112" s="439"/>
      <c r="H3112" s="439"/>
    </row>
    <row r="3113" spans="7:8" s="9" customFormat="1">
      <c r="G3113" s="439"/>
      <c r="H3113" s="439"/>
    </row>
    <row r="3114" spans="7:8" s="9" customFormat="1">
      <c r="G3114" s="439"/>
      <c r="H3114" s="439"/>
    </row>
    <row r="3115" spans="7:8" s="9" customFormat="1">
      <c r="G3115" s="439"/>
      <c r="H3115" s="439"/>
    </row>
    <row r="3116" spans="7:8" s="9" customFormat="1">
      <c r="G3116" s="439"/>
      <c r="H3116" s="439"/>
    </row>
    <row r="3117" spans="7:8" s="9" customFormat="1">
      <c r="G3117" s="439"/>
      <c r="H3117" s="439"/>
    </row>
    <row r="3118" spans="7:8" s="9" customFormat="1">
      <c r="G3118" s="439"/>
      <c r="H3118" s="439"/>
    </row>
    <row r="3119" spans="7:8" s="9" customFormat="1">
      <c r="G3119" s="439"/>
      <c r="H3119" s="439"/>
    </row>
    <row r="3120" spans="7:8" s="9" customFormat="1">
      <c r="G3120" s="439"/>
      <c r="H3120" s="439"/>
    </row>
    <row r="3121" spans="7:8" s="9" customFormat="1">
      <c r="G3121" s="439"/>
      <c r="H3121" s="439"/>
    </row>
    <row r="3122" spans="7:8" s="9" customFormat="1">
      <c r="G3122" s="439"/>
      <c r="H3122" s="439"/>
    </row>
    <row r="3123" spans="7:8" s="9" customFormat="1">
      <c r="G3123" s="439"/>
      <c r="H3123" s="439"/>
    </row>
    <row r="3124" spans="7:8" s="9" customFormat="1">
      <c r="G3124" s="439"/>
      <c r="H3124" s="439"/>
    </row>
    <row r="3125" spans="7:8" s="9" customFormat="1">
      <c r="G3125" s="439"/>
      <c r="H3125" s="439"/>
    </row>
    <row r="3126" spans="7:8" s="9" customFormat="1">
      <c r="G3126" s="439"/>
      <c r="H3126" s="439"/>
    </row>
    <row r="3127" spans="7:8" s="9" customFormat="1">
      <c r="G3127" s="439"/>
      <c r="H3127" s="439"/>
    </row>
    <row r="3128" spans="7:8" s="9" customFormat="1">
      <c r="G3128" s="439"/>
      <c r="H3128" s="439"/>
    </row>
    <row r="3129" spans="7:8" s="9" customFormat="1">
      <c r="G3129" s="439"/>
      <c r="H3129" s="439"/>
    </row>
    <row r="3130" spans="7:8" s="9" customFormat="1">
      <c r="G3130" s="439"/>
      <c r="H3130" s="439"/>
    </row>
    <row r="3131" spans="7:8" s="9" customFormat="1">
      <c r="G3131" s="439"/>
      <c r="H3131" s="439"/>
    </row>
    <row r="3132" spans="7:8" s="9" customFormat="1">
      <c r="G3132" s="439"/>
      <c r="H3132" s="439"/>
    </row>
    <row r="3133" spans="7:8" s="9" customFormat="1">
      <c r="G3133" s="439"/>
      <c r="H3133" s="439"/>
    </row>
    <row r="3134" spans="7:8" s="9" customFormat="1">
      <c r="G3134" s="439"/>
      <c r="H3134" s="439"/>
    </row>
    <row r="3135" spans="7:8" s="9" customFormat="1">
      <c r="G3135" s="439"/>
      <c r="H3135" s="439"/>
    </row>
    <row r="3136" spans="7:8" s="9" customFormat="1">
      <c r="G3136" s="439"/>
      <c r="H3136" s="439"/>
    </row>
    <row r="3137" spans="7:8" s="9" customFormat="1">
      <c r="G3137" s="439"/>
      <c r="H3137" s="439"/>
    </row>
    <row r="3138" spans="7:8" s="9" customFormat="1">
      <c r="G3138" s="439"/>
      <c r="H3138" s="439"/>
    </row>
    <row r="3139" spans="7:8" s="9" customFormat="1">
      <c r="G3139" s="439"/>
      <c r="H3139" s="439"/>
    </row>
    <row r="3140" spans="7:8" s="9" customFormat="1">
      <c r="G3140" s="439"/>
      <c r="H3140" s="439"/>
    </row>
    <row r="3141" spans="7:8" s="9" customFormat="1">
      <c r="G3141" s="439"/>
      <c r="H3141" s="439"/>
    </row>
    <row r="3142" spans="7:8" s="9" customFormat="1">
      <c r="G3142" s="439"/>
      <c r="H3142" s="439"/>
    </row>
    <row r="3143" spans="7:8" s="9" customFormat="1">
      <c r="G3143" s="439"/>
      <c r="H3143" s="439"/>
    </row>
    <row r="3144" spans="7:8" s="9" customFormat="1">
      <c r="G3144" s="439"/>
      <c r="H3144" s="439"/>
    </row>
    <row r="3145" spans="7:8" s="9" customFormat="1">
      <c r="G3145" s="439"/>
      <c r="H3145" s="439"/>
    </row>
    <row r="3146" spans="7:8" s="9" customFormat="1">
      <c r="G3146" s="439"/>
      <c r="H3146" s="439"/>
    </row>
    <row r="3147" spans="7:8" s="9" customFormat="1">
      <c r="G3147" s="439"/>
      <c r="H3147" s="439"/>
    </row>
    <row r="3148" spans="7:8" s="9" customFormat="1">
      <c r="G3148" s="439"/>
      <c r="H3148" s="439"/>
    </row>
    <row r="3149" spans="7:8" s="9" customFormat="1">
      <c r="G3149" s="439"/>
      <c r="H3149" s="439"/>
    </row>
    <row r="3150" spans="7:8" s="9" customFormat="1">
      <c r="G3150" s="439"/>
      <c r="H3150" s="439"/>
    </row>
    <row r="3151" spans="7:8" s="9" customFormat="1">
      <c r="G3151" s="439"/>
      <c r="H3151" s="439"/>
    </row>
    <row r="3152" spans="7:8" s="9" customFormat="1">
      <c r="G3152" s="439"/>
      <c r="H3152" s="439"/>
    </row>
    <row r="3153" spans="7:8" s="9" customFormat="1">
      <c r="G3153" s="439"/>
      <c r="H3153" s="439"/>
    </row>
    <row r="3154" spans="7:8" s="9" customFormat="1">
      <c r="G3154" s="439"/>
      <c r="H3154" s="439"/>
    </row>
    <row r="3155" spans="7:8" s="9" customFormat="1">
      <c r="G3155" s="439"/>
      <c r="H3155" s="439"/>
    </row>
    <row r="3156" spans="7:8" s="9" customFormat="1">
      <c r="G3156" s="439"/>
      <c r="H3156" s="439"/>
    </row>
    <row r="3157" spans="7:8" s="9" customFormat="1">
      <c r="G3157" s="439"/>
      <c r="H3157" s="439"/>
    </row>
    <row r="3158" spans="7:8" s="9" customFormat="1">
      <c r="G3158" s="439"/>
      <c r="H3158" s="439"/>
    </row>
    <row r="3159" spans="7:8" s="9" customFormat="1">
      <c r="G3159" s="439"/>
      <c r="H3159" s="439"/>
    </row>
    <row r="3160" spans="7:8" s="9" customFormat="1">
      <c r="G3160" s="439"/>
      <c r="H3160" s="439"/>
    </row>
    <row r="3161" spans="7:8" s="9" customFormat="1">
      <c r="G3161" s="439"/>
      <c r="H3161" s="439"/>
    </row>
    <row r="3162" spans="7:8" s="9" customFormat="1">
      <c r="G3162" s="439"/>
      <c r="H3162" s="439"/>
    </row>
    <row r="3163" spans="7:8" s="9" customFormat="1">
      <c r="G3163" s="439"/>
      <c r="H3163" s="439"/>
    </row>
    <row r="3164" spans="7:8" s="9" customFormat="1">
      <c r="G3164" s="439"/>
      <c r="H3164" s="439"/>
    </row>
    <row r="3165" spans="7:8" s="9" customFormat="1">
      <c r="G3165" s="439"/>
      <c r="H3165" s="439"/>
    </row>
    <row r="3166" spans="7:8" s="9" customFormat="1">
      <c r="G3166" s="439"/>
      <c r="H3166" s="439"/>
    </row>
    <row r="3167" spans="7:8" s="9" customFormat="1">
      <c r="G3167" s="439"/>
      <c r="H3167" s="439"/>
    </row>
    <row r="3168" spans="7:8" s="9" customFormat="1">
      <c r="G3168" s="439"/>
      <c r="H3168" s="439"/>
    </row>
    <row r="3169" spans="7:8" s="9" customFormat="1">
      <c r="G3169" s="439"/>
      <c r="H3169" s="439"/>
    </row>
    <row r="3170" spans="7:8" s="9" customFormat="1">
      <c r="G3170" s="439"/>
      <c r="H3170" s="439"/>
    </row>
    <row r="3171" spans="7:8" s="9" customFormat="1">
      <c r="G3171" s="439"/>
      <c r="H3171" s="439"/>
    </row>
    <row r="3172" spans="7:8" s="9" customFormat="1">
      <c r="G3172" s="439"/>
      <c r="H3172" s="439"/>
    </row>
    <row r="3173" spans="7:8" s="9" customFormat="1">
      <c r="G3173" s="439"/>
      <c r="H3173" s="439"/>
    </row>
    <row r="3174" spans="7:8" s="9" customFormat="1">
      <c r="G3174" s="439"/>
      <c r="H3174" s="439"/>
    </row>
    <row r="3175" spans="7:8" s="9" customFormat="1">
      <c r="G3175" s="439"/>
      <c r="H3175" s="439"/>
    </row>
    <row r="3176" spans="7:8" s="9" customFormat="1">
      <c r="G3176" s="439"/>
      <c r="H3176" s="439"/>
    </row>
    <row r="3177" spans="7:8" s="9" customFormat="1">
      <c r="G3177" s="439"/>
      <c r="H3177" s="439"/>
    </row>
    <row r="3178" spans="7:8" s="9" customFormat="1">
      <c r="G3178" s="439"/>
      <c r="H3178" s="439"/>
    </row>
    <row r="3179" spans="7:8" s="9" customFormat="1">
      <c r="G3179" s="439"/>
      <c r="H3179" s="439"/>
    </row>
    <row r="3180" spans="7:8" s="9" customFormat="1">
      <c r="G3180" s="439"/>
      <c r="H3180" s="439"/>
    </row>
    <row r="3181" spans="7:8" s="9" customFormat="1">
      <c r="G3181" s="439"/>
      <c r="H3181" s="439"/>
    </row>
    <row r="3182" spans="7:8" s="9" customFormat="1">
      <c r="G3182" s="439"/>
      <c r="H3182" s="439"/>
    </row>
    <row r="3183" spans="7:8" s="9" customFormat="1">
      <c r="G3183" s="439"/>
      <c r="H3183" s="439"/>
    </row>
    <row r="3184" spans="7:8" s="9" customFormat="1">
      <c r="G3184" s="439"/>
      <c r="H3184" s="439"/>
    </row>
    <row r="3185" spans="7:8" s="9" customFormat="1">
      <c r="G3185" s="439"/>
      <c r="H3185" s="439"/>
    </row>
    <row r="3186" spans="7:8" s="9" customFormat="1">
      <c r="G3186" s="439"/>
      <c r="H3186" s="439"/>
    </row>
    <row r="3187" spans="7:8" s="9" customFormat="1">
      <c r="G3187" s="439"/>
      <c r="H3187" s="439"/>
    </row>
    <row r="3188" spans="7:8" s="9" customFormat="1">
      <c r="G3188" s="439"/>
      <c r="H3188" s="439"/>
    </row>
    <row r="3189" spans="7:8" s="9" customFormat="1">
      <c r="G3189" s="439"/>
      <c r="H3189" s="439"/>
    </row>
    <row r="3190" spans="7:8" s="9" customFormat="1">
      <c r="G3190" s="439"/>
      <c r="H3190" s="439"/>
    </row>
    <row r="3191" spans="7:8" s="9" customFormat="1">
      <c r="G3191" s="439"/>
      <c r="H3191" s="439"/>
    </row>
    <row r="3192" spans="7:8" s="9" customFormat="1">
      <c r="G3192" s="439"/>
      <c r="H3192" s="439"/>
    </row>
    <row r="3193" spans="7:8" s="9" customFormat="1">
      <c r="G3193" s="439"/>
      <c r="H3193" s="439"/>
    </row>
    <row r="3194" spans="7:8" s="9" customFormat="1">
      <c r="G3194" s="439"/>
      <c r="H3194" s="439"/>
    </row>
    <row r="3195" spans="7:8" s="9" customFormat="1">
      <c r="G3195" s="439"/>
      <c r="H3195" s="439"/>
    </row>
    <row r="3196" spans="7:8" s="9" customFormat="1">
      <c r="G3196" s="439"/>
      <c r="H3196" s="439"/>
    </row>
    <row r="3197" spans="7:8" s="9" customFormat="1">
      <c r="G3197" s="439"/>
      <c r="H3197" s="439"/>
    </row>
    <row r="3198" spans="7:8" s="9" customFormat="1">
      <c r="G3198" s="439"/>
      <c r="H3198" s="439"/>
    </row>
    <row r="3199" spans="7:8" s="9" customFormat="1">
      <c r="G3199" s="439"/>
      <c r="H3199" s="439"/>
    </row>
    <row r="3200" spans="7:8" s="9" customFormat="1">
      <c r="G3200" s="439"/>
      <c r="H3200" s="439"/>
    </row>
    <row r="3201" spans="7:8" s="9" customFormat="1">
      <c r="G3201" s="439"/>
      <c r="H3201" s="439"/>
    </row>
    <row r="3202" spans="7:8" s="9" customFormat="1">
      <c r="G3202" s="439"/>
      <c r="H3202" s="439"/>
    </row>
    <row r="3203" spans="7:8" s="9" customFormat="1">
      <c r="G3203" s="439"/>
      <c r="H3203" s="439"/>
    </row>
    <row r="3204" spans="7:8" s="9" customFormat="1">
      <c r="G3204" s="439"/>
      <c r="H3204" s="439"/>
    </row>
    <row r="3205" spans="7:8" s="9" customFormat="1">
      <c r="G3205" s="439"/>
      <c r="H3205" s="439"/>
    </row>
    <row r="3206" spans="7:8" s="9" customFormat="1">
      <c r="G3206" s="439"/>
      <c r="H3206" s="439"/>
    </row>
    <row r="3207" spans="7:8" s="9" customFormat="1">
      <c r="G3207" s="439"/>
      <c r="H3207" s="439"/>
    </row>
    <row r="3208" spans="7:8" s="9" customFormat="1">
      <c r="G3208" s="439"/>
      <c r="H3208" s="439"/>
    </row>
    <row r="3209" spans="7:8" s="9" customFormat="1">
      <c r="G3209" s="439"/>
      <c r="H3209" s="439"/>
    </row>
    <row r="3210" spans="7:8" s="9" customFormat="1">
      <c r="G3210" s="439"/>
      <c r="H3210" s="439"/>
    </row>
    <row r="3211" spans="7:8" s="9" customFormat="1">
      <c r="G3211" s="439"/>
      <c r="H3211" s="439"/>
    </row>
    <row r="3212" spans="7:8" s="9" customFormat="1">
      <c r="G3212" s="439"/>
      <c r="H3212" s="439"/>
    </row>
    <row r="3213" spans="7:8" s="9" customFormat="1">
      <c r="G3213" s="439"/>
      <c r="H3213" s="439"/>
    </row>
    <row r="3214" spans="7:8" s="9" customFormat="1">
      <c r="G3214" s="439"/>
      <c r="H3214" s="439"/>
    </row>
    <row r="3215" spans="7:8" s="9" customFormat="1">
      <c r="G3215" s="439"/>
      <c r="H3215" s="439"/>
    </row>
    <row r="3216" spans="7:8" s="9" customFormat="1">
      <c r="G3216" s="439"/>
      <c r="H3216" s="439"/>
    </row>
    <row r="3217" spans="7:8" s="9" customFormat="1">
      <c r="G3217" s="439"/>
      <c r="H3217" s="439"/>
    </row>
    <row r="3218" spans="7:8" s="9" customFormat="1">
      <c r="G3218" s="439"/>
      <c r="H3218" s="439"/>
    </row>
    <row r="3219" spans="7:8" s="9" customFormat="1">
      <c r="G3219" s="439"/>
      <c r="H3219" s="439"/>
    </row>
    <row r="3220" spans="7:8" s="9" customFormat="1">
      <c r="G3220" s="439"/>
      <c r="H3220" s="439"/>
    </row>
    <row r="3221" spans="7:8" s="9" customFormat="1">
      <c r="G3221" s="439"/>
      <c r="H3221" s="439"/>
    </row>
    <row r="3222" spans="7:8" s="9" customFormat="1">
      <c r="G3222" s="439"/>
      <c r="H3222" s="439"/>
    </row>
    <row r="3223" spans="7:8" s="9" customFormat="1">
      <c r="G3223" s="439"/>
      <c r="H3223" s="439"/>
    </row>
    <row r="3224" spans="7:8" s="9" customFormat="1">
      <c r="G3224" s="439"/>
      <c r="H3224" s="439"/>
    </row>
    <row r="3225" spans="7:8" s="9" customFormat="1">
      <c r="G3225" s="439"/>
      <c r="H3225" s="439"/>
    </row>
    <row r="3226" spans="7:8" s="9" customFormat="1">
      <c r="G3226" s="439"/>
      <c r="H3226" s="439"/>
    </row>
    <row r="3227" spans="7:8" s="9" customFormat="1">
      <c r="G3227" s="439"/>
      <c r="H3227" s="439"/>
    </row>
    <row r="3228" spans="7:8" s="9" customFormat="1">
      <c r="G3228" s="439"/>
      <c r="H3228" s="439"/>
    </row>
    <row r="3229" spans="7:8" s="9" customFormat="1">
      <c r="G3229" s="439"/>
      <c r="H3229" s="439"/>
    </row>
    <row r="3230" spans="7:8" s="9" customFormat="1">
      <c r="G3230" s="439"/>
      <c r="H3230" s="439"/>
    </row>
    <row r="3231" spans="7:8" s="9" customFormat="1">
      <c r="G3231" s="439"/>
      <c r="H3231" s="439"/>
    </row>
    <row r="3232" spans="7:8" s="9" customFormat="1">
      <c r="G3232" s="439"/>
      <c r="H3232" s="439"/>
    </row>
    <row r="3233" spans="7:8" s="9" customFormat="1">
      <c r="G3233" s="439"/>
      <c r="H3233" s="439"/>
    </row>
    <row r="3234" spans="7:8" s="9" customFormat="1">
      <c r="G3234" s="439"/>
      <c r="H3234" s="439"/>
    </row>
    <row r="3235" spans="7:8" s="9" customFormat="1">
      <c r="G3235" s="439"/>
      <c r="H3235" s="439"/>
    </row>
    <row r="3236" spans="7:8" s="9" customFormat="1">
      <c r="G3236" s="439"/>
      <c r="H3236" s="439"/>
    </row>
    <row r="3237" spans="7:8" s="9" customFormat="1">
      <c r="G3237" s="439"/>
      <c r="H3237" s="439"/>
    </row>
    <row r="3238" spans="7:8" s="9" customFormat="1">
      <c r="G3238" s="439"/>
      <c r="H3238" s="439"/>
    </row>
    <row r="3239" spans="7:8" s="9" customFormat="1">
      <c r="G3239" s="439"/>
      <c r="H3239" s="439"/>
    </row>
    <row r="3240" spans="7:8" s="9" customFormat="1">
      <c r="G3240" s="439"/>
      <c r="H3240" s="439"/>
    </row>
    <row r="3241" spans="7:8" s="9" customFormat="1">
      <c r="G3241" s="439"/>
      <c r="H3241" s="439"/>
    </row>
    <row r="3242" spans="7:8" s="9" customFormat="1">
      <c r="G3242" s="439"/>
      <c r="H3242" s="439"/>
    </row>
    <row r="3243" spans="7:8" s="9" customFormat="1">
      <c r="G3243" s="439"/>
      <c r="H3243" s="439"/>
    </row>
    <row r="3244" spans="7:8" s="9" customFormat="1">
      <c r="G3244" s="439"/>
      <c r="H3244" s="439"/>
    </row>
    <row r="3245" spans="7:8" s="9" customFormat="1">
      <c r="G3245" s="439"/>
      <c r="H3245" s="439"/>
    </row>
    <row r="3246" spans="7:8" s="9" customFormat="1">
      <c r="G3246" s="439"/>
      <c r="H3246" s="439"/>
    </row>
    <row r="3247" spans="7:8" s="9" customFormat="1">
      <c r="G3247" s="439"/>
      <c r="H3247" s="439"/>
    </row>
    <row r="3248" spans="7:8" s="9" customFormat="1">
      <c r="G3248" s="439"/>
      <c r="H3248" s="439"/>
    </row>
    <row r="3249" spans="7:8" s="9" customFormat="1">
      <c r="G3249" s="439"/>
      <c r="H3249" s="439"/>
    </row>
    <row r="3250" spans="7:8" s="9" customFormat="1">
      <c r="G3250" s="439"/>
      <c r="H3250" s="439"/>
    </row>
    <row r="3251" spans="7:8" s="9" customFormat="1">
      <c r="G3251" s="439"/>
      <c r="H3251" s="439"/>
    </row>
    <row r="3252" spans="7:8" s="9" customFormat="1">
      <c r="G3252" s="439"/>
      <c r="H3252" s="439"/>
    </row>
    <row r="3253" spans="7:8" s="9" customFormat="1">
      <c r="G3253" s="439"/>
      <c r="H3253" s="439"/>
    </row>
    <row r="3254" spans="7:8" s="9" customFormat="1">
      <c r="G3254" s="439"/>
      <c r="H3254" s="439"/>
    </row>
    <row r="3255" spans="7:8" s="9" customFormat="1">
      <c r="G3255" s="439"/>
      <c r="H3255" s="439"/>
    </row>
    <row r="3256" spans="7:8" s="9" customFormat="1">
      <c r="G3256" s="439"/>
      <c r="H3256" s="439"/>
    </row>
    <row r="3257" spans="7:8" s="9" customFormat="1">
      <c r="G3257" s="439"/>
      <c r="H3257" s="439"/>
    </row>
    <row r="3258" spans="7:8" s="9" customFormat="1">
      <c r="G3258" s="439"/>
      <c r="H3258" s="439"/>
    </row>
    <row r="3259" spans="7:8" s="9" customFormat="1">
      <c r="G3259" s="439"/>
      <c r="H3259" s="439"/>
    </row>
    <row r="3260" spans="7:8" s="9" customFormat="1">
      <c r="G3260" s="439"/>
      <c r="H3260" s="439"/>
    </row>
    <row r="3261" spans="7:8" s="9" customFormat="1">
      <c r="G3261" s="439"/>
      <c r="H3261" s="439"/>
    </row>
    <row r="3262" spans="7:8" s="9" customFormat="1">
      <c r="G3262" s="439"/>
      <c r="H3262" s="439"/>
    </row>
    <row r="3263" spans="7:8" s="9" customFormat="1">
      <c r="G3263" s="439"/>
      <c r="H3263" s="439"/>
    </row>
    <row r="3264" spans="7:8" s="9" customFormat="1">
      <c r="G3264" s="439"/>
      <c r="H3264" s="439"/>
    </row>
    <row r="3265" spans="7:8" s="9" customFormat="1">
      <c r="G3265" s="439"/>
      <c r="H3265" s="439"/>
    </row>
    <row r="3266" spans="7:8" s="9" customFormat="1">
      <c r="G3266" s="439"/>
      <c r="H3266" s="439"/>
    </row>
    <row r="3267" spans="7:8" s="9" customFormat="1">
      <c r="G3267" s="439"/>
      <c r="H3267" s="439"/>
    </row>
    <row r="3268" spans="7:8" s="9" customFormat="1">
      <c r="G3268" s="439"/>
      <c r="H3268" s="439"/>
    </row>
    <row r="3269" spans="7:8" s="9" customFormat="1">
      <c r="G3269" s="439"/>
      <c r="H3269" s="439"/>
    </row>
    <row r="3270" spans="7:8" s="9" customFormat="1">
      <c r="G3270" s="439"/>
      <c r="H3270" s="439"/>
    </row>
    <row r="3271" spans="7:8" s="9" customFormat="1">
      <c r="G3271" s="439"/>
      <c r="H3271" s="439"/>
    </row>
    <row r="3272" spans="7:8" s="9" customFormat="1">
      <c r="G3272" s="439"/>
      <c r="H3272" s="439"/>
    </row>
    <row r="3273" spans="7:8" s="9" customFormat="1">
      <c r="G3273" s="439"/>
      <c r="H3273" s="439"/>
    </row>
    <row r="3274" spans="7:8" s="9" customFormat="1">
      <c r="G3274" s="439"/>
      <c r="H3274" s="439"/>
    </row>
    <row r="3275" spans="7:8" s="9" customFormat="1">
      <c r="G3275" s="439"/>
      <c r="H3275" s="439"/>
    </row>
    <row r="3276" spans="7:8" s="9" customFormat="1">
      <c r="G3276" s="439"/>
      <c r="H3276" s="439"/>
    </row>
    <row r="3277" spans="7:8" s="9" customFormat="1">
      <c r="G3277" s="439"/>
      <c r="H3277" s="439"/>
    </row>
    <row r="3278" spans="7:8" s="9" customFormat="1">
      <c r="G3278" s="439"/>
      <c r="H3278" s="439"/>
    </row>
    <row r="3279" spans="7:8" s="9" customFormat="1">
      <c r="G3279" s="439"/>
      <c r="H3279" s="439"/>
    </row>
    <row r="3280" spans="7:8" s="9" customFormat="1">
      <c r="G3280" s="439"/>
      <c r="H3280" s="439"/>
    </row>
    <row r="3281" spans="7:8" s="9" customFormat="1">
      <c r="G3281" s="439"/>
      <c r="H3281" s="439"/>
    </row>
    <row r="3282" spans="7:8" s="9" customFormat="1">
      <c r="G3282" s="439"/>
      <c r="H3282" s="439"/>
    </row>
    <row r="3283" spans="7:8" s="9" customFormat="1">
      <c r="G3283" s="439"/>
      <c r="H3283" s="439"/>
    </row>
    <row r="3284" spans="7:8" s="9" customFormat="1">
      <c r="G3284" s="439"/>
      <c r="H3284" s="439"/>
    </row>
    <row r="3285" spans="7:8" s="9" customFormat="1">
      <c r="G3285" s="439"/>
      <c r="H3285" s="439"/>
    </row>
    <row r="3286" spans="7:8" s="9" customFormat="1">
      <c r="G3286" s="439"/>
      <c r="H3286" s="439"/>
    </row>
    <row r="3287" spans="7:8" s="9" customFormat="1">
      <c r="G3287" s="439"/>
      <c r="H3287" s="439"/>
    </row>
    <row r="3288" spans="7:8" s="9" customFormat="1">
      <c r="G3288" s="439"/>
      <c r="H3288" s="439"/>
    </row>
    <row r="3289" spans="7:8" s="9" customFormat="1">
      <c r="G3289" s="439"/>
      <c r="H3289" s="439"/>
    </row>
    <row r="3290" spans="7:8" s="9" customFormat="1">
      <c r="G3290" s="439"/>
      <c r="H3290" s="439"/>
    </row>
    <row r="3291" spans="7:8" s="9" customFormat="1">
      <c r="G3291" s="439"/>
      <c r="H3291" s="439"/>
    </row>
    <row r="3292" spans="7:8" s="9" customFormat="1">
      <c r="G3292" s="439"/>
      <c r="H3292" s="439"/>
    </row>
    <row r="3293" spans="7:8" s="9" customFormat="1">
      <c r="G3293" s="439"/>
      <c r="H3293" s="439"/>
    </row>
    <row r="3294" spans="7:8" s="9" customFormat="1">
      <c r="G3294" s="439"/>
      <c r="H3294" s="439"/>
    </row>
    <row r="3295" spans="7:8" s="9" customFormat="1">
      <c r="G3295" s="439"/>
      <c r="H3295" s="439"/>
    </row>
    <row r="3296" spans="7:8" s="9" customFormat="1">
      <c r="G3296" s="439"/>
      <c r="H3296" s="439"/>
    </row>
    <row r="3297" spans="7:8" s="9" customFormat="1">
      <c r="G3297" s="439"/>
      <c r="H3297" s="439"/>
    </row>
    <row r="3298" spans="7:8" s="9" customFormat="1">
      <c r="G3298" s="439"/>
      <c r="H3298" s="439"/>
    </row>
    <row r="3299" spans="7:8" s="9" customFormat="1">
      <c r="G3299" s="439"/>
      <c r="H3299" s="439"/>
    </row>
    <row r="3300" spans="7:8" s="9" customFormat="1">
      <c r="G3300" s="439"/>
      <c r="H3300" s="439"/>
    </row>
    <row r="3301" spans="7:8" s="9" customFormat="1">
      <c r="G3301" s="439"/>
      <c r="H3301" s="439"/>
    </row>
    <row r="3302" spans="7:8" s="9" customFormat="1">
      <c r="G3302" s="439"/>
      <c r="H3302" s="439"/>
    </row>
    <row r="3303" spans="7:8" s="9" customFormat="1">
      <c r="G3303" s="439"/>
      <c r="H3303" s="439"/>
    </row>
    <row r="3304" spans="7:8" s="9" customFormat="1">
      <c r="G3304" s="439"/>
      <c r="H3304" s="439"/>
    </row>
    <row r="3305" spans="7:8" s="9" customFormat="1">
      <c r="G3305" s="439"/>
      <c r="H3305" s="439"/>
    </row>
    <row r="3306" spans="7:8" s="9" customFormat="1">
      <c r="G3306" s="439"/>
      <c r="H3306" s="439"/>
    </row>
    <row r="3307" spans="7:8" s="9" customFormat="1">
      <c r="G3307" s="439"/>
      <c r="H3307" s="439"/>
    </row>
    <row r="3308" spans="7:8" s="9" customFormat="1">
      <c r="G3308" s="439"/>
      <c r="H3308" s="439"/>
    </row>
    <row r="3309" spans="7:8" s="9" customFormat="1">
      <c r="G3309" s="439"/>
      <c r="H3309" s="439"/>
    </row>
    <row r="3310" spans="7:8" s="9" customFormat="1">
      <c r="G3310" s="439"/>
      <c r="H3310" s="439"/>
    </row>
    <row r="3311" spans="7:8" s="9" customFormat="1">
      <c r="G3311" s="439"/>
      <c r="H3311" s="439"/>
    </row>
    <row r="3312" spans="7:8" s="9" customFormat="1">
      <c r="G3312" s="439"/>
      <c r="H3312" s="439"/>
    </row>
    <row r="3313" spans="7:8" s="9" customFormat="1">
      <c r="G3313" s="439"/>
      <c r="H3313" s="439"/>
    </row>
    <row r="3314" spans="7:8" s="9" customFormat="1">
      <c r="G3314" s="439"/>
      <c r="H3314" s="439"/>
    </row>
    <row r="3315" spans="7:8" s="9" customFormat="1">
      <c r="G3315" s="439"/>
      <c r="H3315" s="439"/>
    </row>
    <row r="3316" spans="7:8" s="9" customFormat="1">
      <c r="G3316" s="439"/>
      <c r="H3316" s="439"/>
    </row>
    <row r="3317" spans="7:8" s="9" customFormat="1">
      <c r="G3317" s="439"/>
      <c r="H3317" s="439"/>
    </row>
    <row r="3318" spans="7:8" s="9" customFormat="1">
      <c r="G3318" s="439"/>
      <c r="H3318" s="439"/>
    </row>
    <row r="3319" spans="7:8" s="9" customFormat="1">
      <c r="G3319" s="439"/>
      <c r="H3319" s="439"/>
    </row>
    <row r="3320" spans="7:8" s="9" customFormat="1">
      <c r="G3320" s="439"/>
      <c r="H3320" s="439"/>
    </row>
    <row r="3321" spans="7:8" s="9" customFormat="1">
      <c r="G3321" s="439"/>
      <c r="H3321" s="439"/>
    </row>
    <row r="3322" spans="7:8" s="9" customFormat="1">
      <c r="G3322" s="439"/>
      <c r="H3322" s="439"/>
    </row>
    <row r="3323" spans="7:8" s="9" customFormat="1">
      <c r="G3323" s="439"/>
      <c r="H3323" s="439"/>
    </row>
    <row r="3324" spans="7:8" s="9" customFormat="1">
      <c r="G3324" s="439"/>
      <c r="H3324" s="439"/>
    </row>
    <row r="3325" spans="7:8" s="9" customFormat="1">
      <c r="G3325" s="439"/>
      <c r="H3325" s="439"/>
    </row>
    <row r="3326" spans="7:8" s="9" customFormat="1">
      <c r="G3326" s="439"/>
      <c r="H3326" s="439"/>
    </row>
    <row r="3327" spans="7:8" s="9" customFormat="1">
      <c r="G3327" s="439"/>
      <c r="H3327" s="439"/>
    </row>
    <row r="3328" spans="7:8" s="9" customFormat="1">
      <c r="G3328" s="439"/>
      <c r="H3328" s="439"/>
    </row>
    <row r="3329" spans="7:8" s="9" customFormat="1">
      <c r="G3329" s="439"/>
      <c r="H3329" s="439"/>
    </row>
    <row r="3330" spans="7:8" s="9" customFormat="1">
      <c r="G3330" s="439"/>
      <c r="H3330" s="439"/>
    </row>
    <row r="3331" spans="7:8" s="9" customFormat="1">
      <c r="G3331" s="439"/>
      <c r="H3331" s="439"/>
    </row>
    <row r="3332" spans="7:8" s="9" customFormat="1">
      <c r="G3332" s="439"/>
      <c r="H3332" s="439"/>
    </row>
    <row r="3333" spans="7:8" s="9" customFormat="1">
      <c r="G3333" s="439"/>
      <c r="H3333" s="439"/>
    </row>
    <row r="3334" spans="7:8" s="9" customFormat="1">
      <c r="G3334" s="439"/>
      <c r="H3334" s="439"/>
    </row>
    <row r="3335" spans="7:8" s="9" customFormat="1">
      <c r="G3335" s="439"/>
      <c r="H3335" s="439"/>
    </row>
    <row r="3336" spans="7:8" s="9" customFormat="1">
      <c r="G3336" s="439"/>
      <c r="H3336" s="439"/>
    </row>
    <row r="3337" spans="7:8" s="9" customFormat="1">
      <c r="G3337" s="439"/>
      <c r="H3337" s="439"/>
    </row>
    <row r="3338" spans="7:8" s="9" customFormat="1">
      <c r="G3338" s="439"/>
      <c r="H3338" s="439"/>
    </row>
    <row r="3339" spans="7:8" s="9" customFormat="1">
      <c r="G3339" s="439"/>
      <c r="H3339" s="439"/>
    </row>
    <row r="3340" spans="7:8" s="9" customFormat="1">
      <c r="G3340" s="439"/>
      <c r="H3340" s="439"/>
    </row>
    <row r="3341" spans="7:8" s="9" customFormat="1">
      <c r="G3341" s="439"/>
      <c r="H3341" s="439"/>
    </row>
    <row r="3342" spans="7:8" s="9" customFormat="1">
      <c r="G3342" s="439"/>
      <c r="H3342" s="439"/>
    </row>
    <row r="3343" spans="7:8" s="9" customFormat="1">
      <c r="G3343" s="439"/>
      <c r="H3343" s="439"/>
    </row>
    <row r="3344" spans="7:8" s="9" customFormat="1">
      <c r="G3344" s="439"/>
      <c r="H3344" s="439"/>
    </row>
    <row r="3345" spans="7:8" s="9" customFormat="1">
      <c r="G3345" s="439"/>
      <c r="H3345" s="439"/>
    </row>
    <row r="3346" spans="7:8" s="9" customFormat="1">
      <c r="G3346" s="439"/>
      <c r="H3346" s="439"/>
    </row>
    <row r="3347" spans="7:8" s="9" customFormat="1">
      <c r="G3347" s="439"/>
      <c r="H3347" s="439"/>
    </row>
    <row r="3348" spans="7:8" s="9" customFormat="1">
      <c r="G3348" s="439"/>
      <c r="H3348" s="439"/>
    </row>
    <row r="3349" spans="7:8" s="9" customFormat="1">
      <c r="G3349" s="439"/>
      <c r="H3349" s="439"/>
    </row>
    <row r="3350" spans="7:8" s="9" customFormat="1">
      <c r="G3350" s="439"/>
      <c r="H3350" s="439"/>
    </row>
    <row r="3351" spans="7:8" s="9" customFormat="1">
      <c r="G3351" s="439"/>
      <c r="H3351" s="439"/>
    </row>
    <row r="3352" spans="7:8" s="9" customFormat="1">
      <c r="G3352" s="439"/>
      <c r="H3352" s="439"/>
    </row>
    <row r="3353" spans="7:8" s="9" customFormat="1">
      <c r="G3353" s="439"/>
      <c r="H3353" s="439"/>
    </row>
    <row r="3354" spans="7:8" s="9" customFormat="1">
      <c r="G3354" s="439"/>
      <c r="H3354" s="439"/>
    </row>
    <row r="3355" spans="7:8" s="9" customFormat="1">
      <c r="G3355" s="439"/>
      <c r="H3355" s="439"/>
    </row>
    <row r="3356" spans="7:8" s="9" customFormat="1">
      <c r="G3356" s="439"/>
      <c r="H3356" s="439"/>
    </row>
    <row r="3357" spans="7:8" s="9" customFormat="1">
      <c r="G3357" s="439"/>
      <c r="H3357" s="439"/>
    </row>
    <row r="3358" spans="7:8" s="9" customFormat="1">
      <c r="G3358" s="439"/>
      <c r="H3358" s="439"/>
    </row>
    <row r="3359" spans="7:8" s="9" customFormat="1">
      <c r="G3359" s="439"/>
      <c r="H3359" s="439"/>
    </row>
    <row r="3360" spans="7:8" s="9" customFormat="1">
      <c r="G3360" s="439"/>
      <c r="H3360" s="439"/>
    </row>
    <row r="3361" spans="7:8" s="9" customFormat="1">
      <c r="G3361" s="439"/>
      <c r="H3361" s="439"/>
    </row>
    <row r="3362" spans="7:8" s="9" customFormat="1">
      <c r="G3362" s="439"/>
      <c r="H3362" s="439"/>
    </row>
    <row r="3363" spans="7:8" s="9" customFormat="1">
      <c r="G3363" s="439"/>
      <c r="H3363" s="439"/>
    </row>
    <row r="3364" spans="7:8" s="9" customFormat="1">
      <c r="G3364" s="439"/>
      <c r="H3364" s="439"/>
    </row>
    <row r="3365" spans="7:8" s="9" customFormat="1">
      <c r="G3365" s="439"/>
      <c r="H3365" s="439"/>
    </row>
    <row r="3366" spans="7:8" s="9" customFormat="1">
      <c r="G3366" s="439"/>
      <c r="H3366" s="439"/>
    </row>
    <row r="3367" spans="7:8" s="9" customFormat="1">
      <c r="G3367" s="439"/>
      <c r="H3367" s="439"/>
    </row>
    <row r="3368" spans="7:8" s="9" customFormat="1">
      <c r="G3368" s="439"/>
      <c r="H3368" s="439"/>
    </row>
    <row r="3369" spans="7:8" s="9" customFormat="1">
      <c r="G3369" s="439"/>
      <c r="H3369" s="439"/>
    </row>
    <row r="3370" spans="7:8" s="9" customFormat="1">
      <c r="G3370" s="439"/>
      <c r="H3370" s="439"/>
    </row>
    <row r="3371" spans="7:8" s="9" customFormat="1">
      <c r="G3371" s="439"/>
      <c r="H3371" s="439"/>
    </row>
    <row r="3372" spans="7:8" s="9" customFormat="1">
      <c r="G3372" s="439"/>
      <c r="H3372" s="439"/>
    </row>
    <row r="3373" spans="7:8" s="9" customFormat="1">
      <c r="G3373" s="439"/>
      <c r="H3373" s="439"/>
    </row>
    <row r="3374" spans="7:8" s="9" customFormat="1">
      <c r="G3374" s="439"/>
      <c r="H3374" s="439"/>
    </row>
    <row r="3375" spans="7:8" s="9" customFormat="1">
      <c r="G3375" s="439"/>
      <c r="H3375" s="439"/>
    </row>
    <row r="3376" spans="7:8" s="9" customFormat="1">
      <c r="G3376" s="439"/>
      <c r="H3376" s="439"/>
    </row>
    <row r="3377" spans="7:8" s="9" customFormat="1">
      <c r="G3377" s="439"/>
      <c r="H3377" s="439"/>
    </row>
    <row r="3378" spans="7:8" s="9" customFormat="1">
      <c r="G3378" s="439"/>
      <c r="H3378" s="439"/>
    </row>
    <row r="3379" spans="7:8" s="9" customFormat="1">
      <c r="G3379" s="439"/>
      <c r="H3379" s="439"/>
    </row>
    <row r="3380" spans="7:8" s="9" customFormat="1">
      <c r="G3380" s="439"/>
      <c r="H3380" s="439"/>
    </row>
    <row r="3381" spans="7:8" s="9" customFormat="1">
      <c r="G3381" s="439"/>
      <c r="H3381" s="439"/>
    </row>
    <row r="3382" spans="7:8" s="9" customFormat="1">
      <c r="G3382" s="439"/>
      <c r="H3382" s="439"/>
    </row>
    <row r="3383" spans="7:8" s="9" customFormat="1">
      <c r="G3383" s="439"/>
      <c r="H3383" s="439"/>
    </row>
    <row r="3384" spans="7:8" s="9" customFormat="1">
      <c r="G3384" s="439"/>
      <c r="H3384" s="439"/>
    </row>
    <row r="3385" spans="7:8" s="9" customFormat="1">
      <c r="G3385" s="439"/>
      <c r="H3385" s="439"/>
    </row>
    <row r="3386" spans="7:8" s="9" customFormat="1">
      <c r="G3386" s="439"/>
      <c r="H3386" s="439"/>
    </row>
    <row r="3387" spans="7:8" s="9" customFormat="1">
      <c r="G3387" s="439"/>
      <c r="H3387" s="439"/>
    </row>
    <row r="3388" spans="7:8" s="9" customFormat="1">
      <c r="G3388" s="439"/>
      <c r="H3388" s="439"/>
    </row>
    <row r="3389" spans="7:8" s="9" customFormat="1">
      <c r="G3389" s="439"/>
      <c r="H3389" s="439"/>
    </row>
    <row r="3390" spans="7:8" s="9" customFormat="1">
      <c r="G3390" s="439"/>
      <c r="H3390" s="439"/>
    </row>
    <row r="3391" spans="7:8" s="9" customFormat="1">
      <c r="G3391" s="439"/>
      <c r="H3391" s="439"/>
    </row>
    <row r="3392" spans="7:8" s="9" customFormat="1">
      <c r="G3392" s="439"/>
      <c r="H3392" s="439"/>
    </row>
    <row r="3393" spans="7:8" s="9" customFormat="1">
      <c r="G3393" s="439"/>
      <c r="H3393" s="439"/>
    </row>
    <row r="3394" spans="7:8" s="9" customFormat="1">
      <c r="G3394" s="439"/>
      <c r="H3394" s="439"/>
    </row>
    <row r="3395" spans="7:8" s="9" customFormat="1">
      <c r="G3395" s="439"/>
      <c r="H3395" s="439"/>
    </row>
    <row r="3396" spans="7:8" s="9" customFormat="1">
      <c r="G3396" s="439"/>
      <c r="H3396" s="439"/>
    </row>
    <row r="3397" spans="7:8" s="9" customFormat="1">
      <c r="G3397" s="439"/>
      <c r="H3397" s="439"/>
    </row>
    <row r="3398" spans="7:8" s="9" customFormat="1">
      <c r="G3398" s="439"/>
      <c r="H3398" s="439"/>
    </row>
    <row r="3399" spans="7:8" s="9" customFormat="1">
      <c r="G3399" s="439"/>
      <c r="H3399" s="439"/>
    </row>
    <row r="3400" spans="7:8" s="9" customFormat="1">
      <c r="G3400" s="439"/>
      <c r="H3400" s="439"/>
    </row>
    <row r="3401" spans="7:8" s="9" customFormat="1">
      <c r="G3401" s="439"/>
      <c r="H3401" s="439"/>
    </row>
    <row r="3402" spans="7:8" s="9" customFormat="1">
      <c r="G3402" s="439"/>
      <c r="H3402" s="439"/>
    </row>
    <row r="3403" spans="7:8" s="9" customFormat="1">
      <c r="G3403" s="439"/>
      <c r="H3403" s="439"/>
    </row>
    <row r="3404" spans="7:8" s="9" customFormat="1">
      <c r="G3404" s="439"/>
      <c r="H3404" s="439"/>
    </row>
    <row r="3405" spans="7:8" s="9" customFormat="1">
      <c r="G3405" s="439"/>
      <c r="H3405" s="439"/>
    </row>
    <row r="3406" spans="7:8" s="9" customFormat="1">
      <c r="G3406" s="439"/>
      <c r="H3406" s="439"/>
    </row>
    <row r="3407" spans="7:8" s="9" customFormat="1">
      <c r="G3407" s="439"/>
      <c r="H3407" s="439"/>
    </row>
    <row r="3408" spans="7:8" s="9" customFormat="1">
      <c r="G3408" s="439"/>
      <c r="H3408" s="439"/>
    </row>
    <row r="3409" spans="7:8" s="9" customFormat="1">
      <c r="G3409" s="439"/>
      <c r="H3409" s="439"/>
    </row>
    <row r="3410" spans="7:8" s="9" customFormat="1">
      <c r="G3410" s="439"/>
      <c r="H3410" s="439"/>
    </row>
    <row r="3411" spans="7:8" s="9" customFormat="1">
      <c r="G3411" s="439"/>
      <c r="H3411" s="439"/>
    </row>
    <row r="3412" spans="7:8" s="9" customFormat="1">
      <c r="G3412" s="439"/>
      <c r="H3412" s="439"/>
    </row>
    <row r="3413" spans="7:8" s="9" customFormat="1">
      <c r="G3413" s="439"/>
      <c r="H3413" s="439"/>
    </row>
    <row r="3414" spans="7:8" s="9" customFormat="1">
      <c r="G3414" s="439"/>
      <c r="H3414" s="439"/>
    </row>
    <row r="3415" spans="7:8" s="9" customFormat="1">
      <c r="G3415" s="439"/>
      <c r="H3415" s="439"/>
    </row>
    <row r="3416" spans="7:8" s="9" customFormat="1">
      <c r="G3416" s="439"/>
      <c r="H3416" s="439"/>
    </row>
    <row r="3417" spans="7:8" s="9" customFormat="1">
      <c r="G3417" s="439"/>
      <c r="H3417" s="439"/>
    </row>
    <row r="3418" spans="7:8" s="9" customFormat="1">
      <c r="G3418" s="439"/>
      <c r="H3418" s="439"/>
    </row>
    <row r="3419" spans="7:8" s="9" customFormat="1">
      <c r="G3419" s="439"/>
      <c r="H3419" s="439"/>
    </row>
    <row r="3420" spans="7:8" s="9" customFormat="1">
      <c r="G3420" s="439"/>
      <c r="H3420" s="439"/>
    </row>
    <row r="3421" spans="7:8" s="9" customFormat="1">
      <c r="G3421" s="439"/>
      <c r="H3421" s="439"/>
    </row>
    <row r="3422" spans="7:8" s="9" customFormat="1">
      <c r="G3422" s="439"/>
      <c r="H3422" s="439"/>
    </row>
    <row r="3423" spans="7:8" s="9" customFormat="1">
      <c r="G3423" s="439"/>
      <c r="H3423" s="439"/>
    </row>
    <row r="3424" spans="7:8" s="9" customFormat="1">
      <c r="G3424" s="439"/>
      <c r="H3424" s="439"/>
    </row>
    <row r="3425" spans="7:8" s="9" customFormat="1">
      <c r="G3425" s="439"/>
      <c r="H3425" s="439"/>
    </row>
    <row r="3426" spans="7:8" s="9" customFormat="1">
      <c r="G3426" s="439"/>
      <c r="H3426" s="439"/>
    </row>
    <row r="3427" spans="7:8" s="9" customFormat="1">
      <c r="G3427" s="439"/>
      <c r="H3427" s="439"/>
    </row>
    <row r="3428" spans="7:8" s="9" customFormat="1">
      <c r="G3428" s="439"/>
      <c r="H3428" s="439"/>
    </row>
    <row r="3429" spans="7:8" s="9" customFormat="1">
      <c r="G3429" s="439"/>
      <c r="H3429" s="439"/>
    </row>
    <row r="3430" spans="7:8" s="9" customFormat="1">
      <c r="G3430" s="439"/>
      <c r="H3430" s="439"/>
    </row>
    <row r="3431" spans="7:8" s="9" customFormat="1">
      <c r="G3431" s="439"/>
      <c r="H3431" s="439"/>
    </row>
    <row r="3432" spans="7:8" s="9" customFormat="1">
      <c r="G3432" s="439"/>
      <c r="H3432" s="439"/>
    </row>
    <row r="3433" spans="7:8" s="9" customFormat="1">
      <c r="G3433" s="439"/>
      <c r="H3433" s="439"/>
    </row>
    <row r="3434" spans="7:8" s="9" customFormat="1">
      <c r="G3434" s="439"/>
      <c r="H3434" s="439"/>
    </row>
    <row r="3435" spans="7:8" s="9" customFormat="1">
      <c r="G3435" s="439"/>
      <c r="H3435" s="439"/>
    </row>
    <row r="3436" spans="7:8" s="9" customFormat="1">
      <c r="G3436" s="439"/>
      <c r="H3436" s="439"/>
    </row>
    <row r="3437" spans="7:8" s="9" customFormat="1">
      <c r="G3437" s="439"/>
      <c r="H3437" s="439"/>
    </row>
    <row r="3438" spans="7:8" s="9" customFormat="1">
      <c r="G3438" s="439"/>
      <c r="H3438" s="439"/>
    </row>
    <row r="3439" spans="7:8" s="9" customFormat="1">
      <c r="G3439" s="439"/>
      <c r="H3439" s="439"/>
    </row>
    <row r="3440" spans="7:8" s="9" customFormat="1">
      <c r="G3440" s="439"/>
      <c r="H3440" s="439"/>
    </row>
    <row r="3441" spans="7:8" s="9" customFormat="1">
      <c r="G3441" s="439"/>
      <c r="H3441" s="439"/>
    </row>
    <row r="3442" spans="7:8" s="9" customFormat="1">
      <c r="G3442" s="439"/>
      <c r="H3442" s="439"/>
    </row>
    <row r="3443" spans="7:8" s="9" customFormat="1">
      <c r="G3443" s="439"/>
      <c r="H3443" s="439"/>
    </row>
    <row r="3444" spans="7:8" s="9" customFormat="1">
      <c r="G3444" s="439"/>
      <c r="H3444" s="439"/>
    </row>
    <row r="3445" spans="7:8" s="9" customFormat="1">
      <c r="G3445" s="439"/>
      <c r="H3445" s="439"/>
    </row>
    <row r="3446" spans="7:8" s="9" customFormat="1">
      <c r="G3446" s="439"/>
      <c r="H3446" s="439"/>
    </row>
    <row r="3447" spans="7:8" s="9" customFormat="1">
      <c r="G3447" s="439"/>
      <c r="H3447" s="439"/>
    </row>
    <row r="3448" spans="7:8" s="9" customFormat="1">
      <c r="G3448" s="439"/>
      <c r="H3448" s="439"/>
    </row>
    <row r="3449" spans="7:8" s="9" customFormat="1">
      <c r="G3449" s="439"/>
      <c r="H3449" s="439"/>
    </row>
    <row r="3450" spans="7:8" s="9" customFormat="1">
      <c r="G3450" s="439"/>
      <c r="H3450" s="439"/>
    </row>
    <row r="3451" spans="7:8" s="9" customFormat="1">
      <c r="G3451" s="439"/>
      <c r="H3451" s="439"/>
    </row>
    <row r="3452" spans="7:8" s="9" customFormat="1">
      <c r="G3452" s="439"/>
      <c r="H3452" s="439"/>
    </row>
    <row r="3453" spans="7:8" s="9" customFormat="1">
      <c r="G3453" s="439"/>
      <c r="H3453" s="439"/>
    </row>
    <row r="3454" spans="7:8" s="9" customFormat="1">
      <c r="G3454" s="439"/>
      <c r="H3454" s="439"/>
    </row>
    <row r="3455" spans="7:8" s="9" customFormat="1">
      <c r="G3455" s="439"/>
      <c r="H3455" s="439"/>
    </row>
    <row r="3456" spans="7:8" s="9" customFormat="1">
      <c r="G3456" s="439"/>
      <c r="H3456" s="439"/>
    </row>
    <row r="3457" spans="7:8" s="9" customFormat="1">
      <c r="G3457" s="439"/>
      <c r="H3457" s="439"/>
    </row>
    <row r="3458" spans="7:8" s="9" customFormat="1">
      <c r="G3458" s="439"/>
      <c r="H3458" s="439"/>
    </row>
    <row r="3459" spans="7:8" s="9" customFormat="1">
      <c r="G3459" s="439"/>
      <c r="H3459" s="439"/>
    </row>
    <row r="3460" spans="7:8" s="9" customFormat="1">
      <c r="G3460" s="439"/>
      <c r="H3460" s="439"/>
    </row>
    <row r="3461" spans="7:8" s="9" customFormat="1">
      <c r="G3461" s="439"/>
      <c r="H3461" s="439"/>
    </row>
    <row r="3462" spans="7:8" s="9" customFormat="1">
      <c r="G3462" s="439"/>
      <c r="H3462" s="439"/>
    </row>
    <row r="3463" spans="7:8" s="9" customFormat="1">
      <c r="G3463" s="439"/>
      <c r="H3463" s="439"/>
    </row>
    <row r="3464" spans="7:8" s="9" customFormat="1">
      <c r="G3464" s="439"/>
      <c r="H3464" s="439"/>
    </row>
    <row r="3465" spans="7:8" s="9" customFormat="1">
      <c r="G3465" s="439"/>
      <c r="H3465" s="439"/>
    </row>
    <row r="3466" spans="7:8" s="9" customFormat="1">
      <c r="G3466" s="439"/>
      <c r="H3466" s="439"/>
    </row>
    <row r="3467" spans="7:8" s="9" customFormat="1">
      <c r="G3467" s="439"/>
      <c r="H3467" s="439"/>
    </row>
    <row r="3468" spans="7:8" s="9" customFormat="1">
      <c r="G3468" s="439"/>
      <c r="H3468" s="439"/>
    </row>
    <row r="3469" spans="7:8" s="9" customFormat="1">
      <c r="G3469" s="439"/>
      <c r="H3469" s="439"/>
    </row>
    <row r="3470" spans="7:8" s="9" customFormat="1">
      <c r="G3470" s="439"/>
      <c r="H3470" s="439"/>
    </row>
    <row r="3471" spans="7:8" s="9" customFormat="1">
      <c r="G3471" s="439"/>
      <c r="H3471" s="439"/>
    </row>
    <row r="3472" spans="7:8" s="9" customFormat="1">
      <c r="G3472" s="439"/>
      <c r="H3472" s="439"/>
    </row>
    <row r="3473" spans="7:8" s="9" customFormat="1">
      <c r="G3473" s="439"/>
      <c r="H3473" s="439"/>
    </row>
    <row r="3474" spans="7:8" s="9" customFormat="1">
      <c r="G3474" s="439"/>
      <c r="H3474" s="439"/>
    </row>
    <row r="3475" spans="7:8" s="9" customFormat="1">
      <c r="G3475" s="439"/>
      <c r="H3475" s="439"/>
    </row>
    <row r="3476" spans="7:8" s="9" customFormat="1">
      <c r="G3476" s="439"/>
      <c r="H3476" s="439"/>
    </row>
    <row r="3477" spans="7:8" s="9" customFormat="1">
      <c r="G3477" s="439"/>
      <c r="H3477" s="439"/>
    </row>
    <row r="3478" spans="7:8" s="9" customFormat="1">
      <c r="G3478" s="439"/>
      <c r="H3478" s="439"/>
    </row>
    <row r="3479" spans="7:8" s="9" customFormat="1">
      <c r="G3479" s="439"/>
      <c r="H3479" s="439"/>
    </row>
    <row r="3480" spans="7:8" s="9" customFormat="1">
      <c r="G3480" s="439"/>
      <c r="H3480" s="439"/>
    </row>
    <row r="3481" spans="7:8" s="9" customFormat="1">
      <c r="G3481" s="439"/>
      <c r="H3481" s="439"/>
    </row>
    <row r="3482" spans="7:8" s="9" customFormat="1">
      <c r="G3482" s="439"/>
      <c r="H3482" s="439"/>
    </row>
    <row r="3483" spans="7:8" s="9" customFormat="1">
      <c r="G3483" s="439"/>
      <c r="H3483" s="439"/>
    </row>
    <row r="3484" spans="7:8" s="9" customFormat="1">
      <c r="G3484" s="439"/>
      <c r="H3484" s="439"/>
    </row>
    <row r="3485" spans="7:8" s="9" customFormat="1">
      <c r="G3485" s="439"/>
      <c r="H3485" s="439"/>
    </row>
    <row r="3486" spans="7:8" s="9" customFormat="1">
      <c r="G3486" s="439"/>
      <c r="H3486" s="439"/>
    </row>
    <row r="3487" spans="7:8" s="9" customFormat="1">
      <c r="G3487" s="439"/>
      <c r="H3487" s="439"/>
    </row>
    <row r="3488" spans="7:8" s="9" customFormat="1">
      <c r="G3488" s="439"/>
      <c r="H3488" s="439"/>
    </row>
    <row r="3489" spans="7:8" s="9" customFormat="1">
      <c r="G3489" s="439"/>
      <c r="H3489" s="439"/>
    </row>
    <row r="3490" spans="7:8" s="9" customFormat="1">
      <c r="G3490" s="439"/>
      <c r="H3490" s="439"/>
    </row>
    <row r="3491" spans="7:8" s="9" customFormat="1">
      <c r="G3491" s="439"/>
      <c r="H3491" s="439"/>
    </row>
    <row r="3492" spans="7:8" s="9" customFormat="1">
      <c r="G3492" s="439"/>
      <c r="H3492" s="439"/>
    </row>
    <row r="3493" spans="7:8" s="9" customFormat="1">
      <c r="G3493" s="439"/>
      <c r="H3493" s="439"/>
    </row>
    <row r="3494" spans="7:8" s="9" customFormat="1">
      <c r="G3494" s="439"/>
      <c r="H3494" s="439"/>
    </row>
    <row r="3495" spans="7:8" s="9" customFormat="1">
      <c r="G3495" s="439"/>
      <c r="H3495" s="439"/>
    </row>
    <row r="3496" spans="7:8" s="9" customFormat="1">
      <c r="G3496" s="439"/>
      <c r="H3496" s="439"/>
    </row>
    <row r="3497" spans="7:8" s="9" customFormat="1">
      <c r="G3497" s="439"/>
      <c r="H3497" s="439"/>
    </row>
    <row r="3498" spans="7:8" s="9" customFormat="1">
      <c r="G3498" s="439"/>
      <c r="H3498" s="439"/>
    </row>
    <row r="3499" spans="7:8" s="9" customFormat="1">
      <c r="G3499" s="439"/>
      <c r="H3499" s="439"/>
    </row>
    <row r="3500" spans="7:8" s="9" customFormat="1">
      <c r="G3500" s="439"/>
      <c r="H3500" s="439"/>
    </row>
    <row r="3501" spans="7:8" s="9" customFormat="1">
      <c r="G3501" s="439"/>
      <c r="H3501" s="439"/>
    </row>
    <row r="3502" spans="7:8" s="9" customFormat="1">
      <c r="G3502" s="439"/>
      <c r="H3502" s="439"/>
    </row>
    <row r="3503" spans="7:8" s="9" customFormat="1">
      <c r="G3503" s="439"/>
      <c r="H3503" s="439"/>
    </row>
    <row r="3504" spans="7:8" s="9" customFormat="1">
      <c r="G3504" s="439"/>
      <c r="H3504" s="439"/>
    </row>
    <row r="3505" spans="7:8" s="9" customFormat="1">
      <c r="G3505" s="439"/>
      <c r="H3505" s="439"/>
    </row>
    <row r="3506" spans="7:8" s="9" customFormat="1">
      <c r="G3506" s="439"/>
      <c r="H3506" s="439"/>
    </row>
    <row r="3507" spans="7:8" s="9" customFormat="1">
      <c r="G3507" s="439"/>
      <c r="H3507" s="439"/>
    </row>
    <row r="3508" spans="7:8" s="9" customFormat="1">
      <c r="G3508" s="439"/>
      <c r="H3508" s="439"/>
    </row>
    <row r="3509" spans="7:8" s="9" customFormat="1">
      <c r="G3509" s="439"/>
      <c r="H3509" s="439"/>
    </row>
    <row r="3510" spans="7:8" s="9" customFormat="1">
      <c r="G3510" s="439"/>
      <c r="H3510" s="439"/>
    </row>
    <row r="3511" spans="7:8" s="9" customFormat="1">
      <c r="G3511" s="439"/>
      <c r="H3511" s="439"/>
    </row>
    <row r="3512" spans="7:8" s="9" customFormat="1">
      <c r="G3512" s="439"/>
      <c r="H3512" s="439"/>
    </row>
    <row r="3513" spans="7:8" s="9" customFormat="1">
      <c r="G3513" s="439"/>
      <c r="H3513" s="439"/>
    </row>
    <row r="3514" spans="7:8" s="9" customFormat="1">
      <c r="G3514" s="439"/>
      <c r="H3514" s="439"/>
    </row>
    <row r="3515" spans="7:8" s="9" customFormat="1">
      <c r="G3515" s="439"/>
      <c r="H3515" s="439"/>
    </row>
    <row r="3516" spans="7:8" s="9" customFormat="1">
      <c r="G3516" s="439"/>
      <c r="H3516" s="439"/>
    </row>
    <row r="3517" spans="7:8" s="9" customFormat="1">
      <c r="G3517" s="439"/>
      <c r="H3517" s="439"/>
    </row>
    <row r="3518" spans="7:8" s="9" customFormat="1">
      <c r="G3518" s="439"/>
      <c r="H3518" s="439"/>
    </row>
    <row r="3519" spans="7:8" s="9" customFormat="1">
      <c r="G3519" s="439"/>
      <c r="H3519" s="439"/>
    </row>
    <row r="3520" spans="7:8" s="9" customFormat="1">
      <c r="G3520" s="439"/>
      <c r="H3520" s="439"/>
    </row>
    <row r="3521" spans="7:8" s="9" customFormat="1">
      <c r="G3521" s="439"/>
      <c r="H3521" s="439"/>
    </row>
    <row r="3522" spans="7:8" s="9" customFormat="1">
      <c r="G3522" s="439"/>
      <c r="H3522" s="439"/>
    </row>
    <row r="3523" spans="7:8" s="9" customFormat="1">
      <c r="G3523" s="439"/>
      <c r="H3523" s="439"/>
    </row>
    <row r="3524" spans="7:8" s="9" customFormat="1">
      <c r="G3524" s="439"/>
      <c r="H3524" s="439"/>
    </row>
    <row r="3525" spans="7:8" s="9" customFormat="1">
      <c r="G3525" s="439"/>
      <c r="H3525" s="439"/>
    </row>
    <row r="3526" spans="7:8" s="9" customFormat="1">
      <c r="G3526" s="439"/>
      <c r="H3526" s="439"/>
    </row>
    <row r="3527" spans="7:8" s="9" customFormat="1">
      <c r="G3527" s="439"/>
      <c r="H3527" s="439"/>
    </row>
    <row r="3528" spans="7:8" s="9" customFormat="1">
      <c r="G3528" s="439"/>
      <c r="H3528" s="439"/>
    </row>
    <row r="3529" spans="7:8" s="9" customFormat="1">
      <c r="G3529" s="439"/>
      <c r="H3529" s="439"/>
    </row>
    <row r="3530" spans="7:8" s="9" customFormat="1">
      <c r="G3530" s="439"/>
      <c r="H3530" s="439"/>
    </row>
    <row r="3531" spans="7:8" s="9" customFormat="1">
      <c r="G3531" s="439"/>
      <c r="H3531" s="439"/>
    </row>
    <row r="3532" spans="7:8" s="9" customFormat="1">
      <c r="G3532" s="439"/>
      <c r="H3532" s="439"/>
    </row>
    <row r="3533" spans="7:8" s="9" customFormat="1">
      <c r="G3533" s="439"/>
      <c r="H3533" s="439"/>
    </row>
    <row r="3534" spans="7:8" s="9" customFormat="1">
      <c r="G3534" s="439"/>
      <c r="H3534" s="439"/>
    </row>
    <row r="3535" spans="7:8" s="9" customFormat="1">
      <c r="G3535" s="439"/>
      <c r="H3535" s="439"/>
    </row>
    <row r="3536" spans="7:8" s="9" customFormat="1">
      <c r="G3536" s="439"/>
      <c r="H3536" s="439"/>
    </row>
    <row r="3537" spans="7:8" s="9" customFormat="1">
      <c r="G3537" s="439"/>
      <c r="H3537" s="439"/>
    </row>
    <row r="3538" spans="7:8" s="9" customFormat="1">
      <c r="G3538" s="439"/>
      <c r="H3538" s="439"/>
    </row>
    <row r="3539" spans="7:8" s="9" customFormat="1">
      <c r="G3539" s="439"/>
      <c r="H3539" s="439"/>
    </row>
    <row r="3540" spans="7:8" s="9" customFormat="1">
      <c r="G3540" s="439"/>
      <c r="H3540" s="439"/>
    </row>
    <row r="3541" spans="7:8" s="9" customFormat="1">
      <c r="G3541" s="439"/>
      <c r="H3541" s="439"/>
    </row>
    <row r="3542" spans="7:8" s="9" customFormat="1">
      <c r="G3542" s="439"/>
      <c r="H3542" s="439"/>
    </row>
    <row r="3543" spans="7:8" s="9" customFormat="1">
      <c r="G3543" s="439"/>
      <c r="H3543" s="439"/>
    </row>
    <row r="3544" spans="7:8" s="9" customFormat="1">
      <c r="G3544" s="439"/>
      <c r="H3544" s="439"/>
    </row>
    <row r="3545" spans="7:8" s="9" customFormat="1">
      <c r="G3545" s="439"/>
      <c r="H3545" s="439"/>
    </row>
    <row r="3546" spans="7:8" s="9" customFormat="1">
      <c r="G3546" s="439"/>
      <c r="H3546" s="439"/>
    </row>
    <row r="3547" spans="7:8" s="9" customFormat="1">
      <c r="G3547" s="439"/>
      <c r="H3547" s="439"/>
    </row>
    <row r="3548" spans="7:8" s="9" customFormat="1">
      <c r="G3548" s="439"/>
      <c r="H3548" s="439"/>
    </row>
    <row r="3549" spans="7:8" s="9" customFormat="1">
      <c r="G3549" s="439"/>
      <c r="H3549" s="439"/>
    </row>
    <row r="3550" spans="7:8" s="9" customFormat="1">
      <c r="G3550" s="439"/>
      <c r="H3550" s="439"/>
    </row>
    <row r="3551" spans="7:8" s="9" customFormat="1">
      <c r="G3551" s="439"/>
      <c r="H3551" s="439"/>
    </row>
    <row r="3552" spans="7:8" s="9" customFormat="1">
      <c r="G3552" s="439"/>
      <c r="H3552" s="439"/>
    </row>
    <row r="3553" spans="7:8" s="9" customFormat="1">
      <c r="G3553" s="439"/>
      <c r="H3553" s="439"/>
    </row>
    <row r="3554" spans="7:8" s="9" customFormat="1">
      <c r="G3554" s="439"/>
      <c r="H3554" s="439"/>
    </row>
    <row r="3555" spans="7:8" s="9" customFormat="1">
      <c r="G3555" s="439"/>
      <c r="H3555" s="439"/>
    </row>
    <row r="3556" spans="7:8" s="9" customFormat="1">
      <c r="G3556" s="439"/>
      <c r="H3556" s="439"/>
    </row>
    <row r="3557" spans="7:8" s="9" customFormat="1">
      <c r="G3557" s="439"/>
      <c r="H3557" s="439"/>
    </row>
    <row r="3558" spans="7:8" s="9" customFormat="1">
      <c r="G3558" s="439"/>
      <c r="H3558" s="439"/>
    </row>
    <row r="3559" spans="7:8" s="9" customFormat="1">
      <c r="G3559" s="439"/>
      <c r="H3559" s="439"/>
    </row>
    <row r="3560" spans="7:8" s="9" customFormat="1">
      <c r="G3560" s="439"/>
      <c r="H3560" s="439"/>
    </row>
    <row r="3561" spans="7:8" s="9" customFormat="1">
      <c r="G3561" s="439"/>
      <c r="H3561" s="439"/>
    </row>
    <row r="3562" spans="7:8" s="9" customFormat="1">
      <c r="G3562" s="439"/>
      <c r="H3562" s="439"/>
    </row>
    <row r="3563" spans="7:8" s="9" customFormat="1">
      <c r="G3563" s="439"/>
      <c r="H3563" s="439"/>
    </row>
    <row r="3564" spans="7:8" s="9" customFormat="1">
      <c r="G3564" s="439"/>
      <c r="H3564" s="439"/>
    </row>
    <row r="3565" spans="7:8" s="9" customFormat="1">
      <c r="G3565" s="439"/>
      <c r="H3565" s="439"/>
    </row>
    <row r="3566" spans="7:8" s="9" customFormat="1">
      <c r="G3566" s="439"/>
      <c r="H3566" s="439"/>
    </row>
    <row r="3567" spans="7:8" s="9" customFormat="1">
      <c r="G3567" s="439"/>
      <c r="H3567" s="439"/>
    </row>
    <row r="3568" spans="7:8" s="9" customFormat="1">
      <c r="G3568" s="439"/>
      <c r="H3568" s="439"/>
    </row>
    <row r="3569" spans="7:8" s="9" customFormat="1">
      <c r="G3569" s="439"/>
      <c r="H3569" s="439"/>
    </row>
    <row r="3570" spans="7:8" s="9" customFormat="1">
      <c r="G3570" s="439"/>
      <c r="H3570" s="439"/>
    </row>
    <row r="3571" spans="7:8" s="9" customFormat="1">
      <c r="G3571" s="439"/>
      <c r="H3571" s="439"/>
    </row>
    <row r="3572" spans="7:8" s="9" customFormat="1">
      <c r="G3572" s="439"/>
      <c r="H3572" s="439"/>
    </row>
    <row r="3573" spans="7:8" s="9" customFormat="1">
      <c r="G3573" s="439"/>
      <c r="H3573" s="439"/>
    </row>
    <row r="3574" spans="7:8" s="9" customFormat="1">
      <c r="G3574" s="439"/>
      <c r="H3574" s="439"/>
    </row>
    <row r="3575" spans="7:8" s="9" customFormat="1">
      <c r="G3575" s="439"/>
      <c r="H3575" s="439"/>
    </row>
    <row r="3576" spans="7:8" s="9" customFormat="1">
      <c r="G3576" s="439"/>
      <c r="H3576" s="439"/>
    </row>
    <row r="3577" spans="7:8" s="9" customFormat="1">
      <c r="G3577" s="439"/>
      <c r="H3577" s="439"/>
    </row>
    <row r="3578" spans="7:8" s="9" customFormat="1">
      <c r="G3578" s="439"/>
      <c r="H3578" s="439"/>
    </row>
    <row r="3579" spans="7:8" s="9" customFormat="1">
      <c r="G3579" s="439"/>
      <c r="H3579" s="439"/>
    </row>
    <row r="3580" spans="7:8" s="9" customFormat="1">
      <c r="G3580" s="439"/>
      <c r="H3580" s="439"/>
    </row>
    <row r="3581" spans="7:8" s="9" customFormat="1">
      <c r="G3581" s="439"/>
      <c r="H3581" s="439"/>
    </row>
    <row r="3582" spans="7:8" s="9" customFormat="1">
      <c r="G3582" s="439"/>
      <c r="H3582" s="439"/>
    </row>
    <row r="3583" spans="7:8" s="9" customFormat="1">
      <c r="G3583" s="439"/>
      <c r="H3583" s="439"/>
    </row>
    <row r="3584" spans="7:8" s="9" customFormat="1">
      <c r="G3584" s="439"/>
      <c r="H3584" s="439"/>
    </row>
    <row r="3585" spans="7:8" s="9" customFormat="1">
      <c r="G3585" s="439"/>
      <c r="H3585" s="439"/>
    </row>
    <row r="3586" spans="7:8" s="9" customFormat="1">
      <c r="G3586" s="439"/>
      <c r="H3586" s="439"/>
    </row>
    <row r="3587" spans="7:8" s="9" customFormat="1">
      <c r="G3587" s="439"/>
      <c r="H3587" s="439"/>
    </row>
    <row r="3588" spans="7:8" s="9" customFormat="1">
      <c r="G3588" s="439"/>
      <c r="H3588" s="439"/>
    </row>
    <row r="3589" spans="7:8" s="9" customFormat="1">
      <c r="G3589" s="439"/>
      <c r="H3589" s="439"/>
    </row>
    <row r="3590" spans="7:8" s="9" customFormat="1">
      <c r="G3590" s="439"/>
      <c r="H3590" s="439"/>
    </row>
    <row r="3591" spans="7:8" s="9" customFormat="1">
      <c r="G3591" s="439"/>
      <c r="H3591" s="439"/>
    </row>
    <row r="3592" spans="7:8" s="9" customFormat="1">
      <c r="G3592" s="439"/>
      <c r="H3592" s="439"/>
    </row>
    <row r="3593" spans="7:8" s="9" customFormat="1">
      <c r="G3593" s="439"/>
      <c r="H3593" s="439"/>
    </row>
    <row r="3594" spans="7:8" s="9" customFormat="1">
      <c r="G3594" s="439"/>
      <c r="H3594" s="439"/>
    </row>
    <row r="3595" spans="7:8" s="9" customFormat="1">
      <c r="G3595" s="439"/>
      <c r="H3595" s="439"/>
    </row>
    <row r="3596" spans="7:8" s="9" customFormat="1">
      <c r="G3596" s="439"/>
      <c r="H3596" s="439"/>
    </row>
    <row r="3597" spans="7:8" s="9" customFormat="1">
      <c r="G3597" s="439"/>
      <c r="H3597" s="439"/>
    </row>
    <row r="3598" spans="7:8" s="9" customFormat="1">
      <c r="G3598" s="439"/>
      <c r="H3598" s="439"/>
    </row>
    <row r="3599" spans="7:8" s="9" customFormat="1">
      <c r="G3599" s="439"/>
      <c r="H3599" s="439"/>
    </row>
    <row r="3600" spans="7:8" s="9" customFormat="1">
      <c r="G3600" s="439"/>
      <c r="H3600" s="439"/>
    </row>
    <row r="3601" spans="7:8" s="9" customFormat="1">
      <c r="G3601" s="439"/>
      <c r="H3601" s="439"/>
    </row>
    <row r="3602" spans="7:8" s="9" customFormat="1">
      <c r="G3602" s="439"/>
      <c r="H3602" s="439"/>
    </row>
    <row r="3603" spans="7:8" s="9" customFormat="1">
      <c r="G3603" s="439"/>
      <c r="H3603" s="439"/>
    </row>
    <row r="3604" spans="7:8" s="9" customFormat="1">
      <c r="G3604" s="439"/>
      <c r="H3604" s="439"/>
    </row>
    <row r="3605" spans="7:8" s="9" customFormat="1">
      <c r="G3605" s="439"/>
      <c r="H3605" s="439"/>
    </row>
    <row r="3606" spans="7:8" s="9" customFormat="1">
      <c r="G3606" s="439"/>
      <c r="H3606" s="439"/>
    </row>
    <row r="3607" spans="7:8" s="9" customFormat="1">
      <c r="G3607" s="439"/>
      <c r="H3607" s="439"/>
    </row>
    <row r="3608" spans="7:8" s="9" customFormat="1">
      <c r="G3608" s="439"/>
      <c r="H3608" s="439"/>
    </row>
    <row r="3609" spans="7:8" s="9" customFormat="1">
      <c r="G3609" s="439"/>
      <c r="H3609" s="439"/>
    </row>
    <row r="3610" spans="7:8" s="9" customFormat="1">
      <c r="G3610" s="439"/>
      <c r="H3610" s="439"/>
    </row>
    <row r="3611" spans="7:8" s="9" customFormat="1">
      <c r="G3611" s="439"/>
      <c r="H3611" s="439"/>
    </row>
    <row r="3612" spans="7:8" s="9" customFormat="1">
      <c r="G3612" s="439"/>
      <c r="H3612" s="439"/>
    </row>
    <row r="3613" spans="7:8" s="9" customFormat="1">
      <c r="G3613" s="439"/>
      <c r="H3613" s="439"/>
    </row>
    <row r="3614" spans="7:8" s="9" customFormat="1">
      <c r="G3614" s="439"/>
      <c r="H3614" s="439"/>
    </row>
    <row r="3615" spans="7:8" s="9" customFormat="1">
      <c r="G3615" s="439"/>
      <c r="H3615" s="439"/>
    </row>
    <row r="3616" spans="7:8" s="9" customFormat="1">
      <c r="G3616" s="439"/>
      <c r="H3616" s="439"/>
    </row>
    <row r="3617" spans="7:8" s="9" customFormat="1">
      <c r="G3617" s="439"/>
      <c r="H3617" s="439"/>
    </row>
    <row r="3618" spans="7:8" s="9" customFormat="1">
      <c r="G3618" s="439"/>
      <c r="H3618" s="439"/>
    </row>
    <row r="3619" spans="7:8" s="9" customFormat="1">
      <c r="G3619" s="439"/>
      <c r="H3619" s="439"/>
    </row>
    <row r="3620" spans="7:8" s="9" customFormat="1">
      <c r="G3620" s="439"/>
      <c r="H3620" s="439"/>
    </row>
    <row r="3621" spans="7:8" s="9" customFormat="1">
      <c r="G3621" s="439"/>
      <c r="H3621" s="439"/>
    </row>
    <row r="3622" spans="7:8" s="9" customFormat="1">
      <c r="G3622" s="439"/>
      <c r="H3622" s="439"/>
    </row>
    <row r="3623" spans="7:8" s="9" customFormat="1">
      <c r="G3623" s="439"/>
      <c r="H3623" s="439"/>
    </row>
    <row r="3624" spans="7:8" s="9" customFormat="1">
      <c r="G3624" s="439"/>
      <c r="H3624" s="439"/>
    </row>
    <row r="3625" spans="7:8" s="9" customFormat="1">
      <c r="G3625" s="439"/>
      <c r="H3625" s="439"/>
    </row>
    <row r="3626" spans="7:8" s="9" customFormat="1">
      <c r="G3626" s="439"/>
      <c r="H3626" s="439"/>
    </row>
    <row r="3627" spans="7:8" s="9" customFormat="1">
      <c r="G3627" s="439"/>
      <c r="H3627" s="439"/>
    </row>
    <row r="3628" spans="7:8" s="9" customFormat="1">
      <c r="G3628" s="439"/>
      <c r="H3628" s="439"/>
    </row>
    <row r="3629" spans="7:8" s="9" customFormat="1">
      <c r="G3629" s="439"/>
      <c r="H3629" s="439"/>
    </row>
    <row r="3630" spans="7:8" s="9" customFormat="1">
      <c r="G3630" s="439"/>
      <c r="H3630" s="439"/>
    </row>
    <row r="3631" spans="7:8" s="9" customFormat="1">
      <c r="G3631" s="439"/>
      <c r="H3631" s="439"/>
    </row>
    <row r="3632" spans="7:8" s="9" customFormat="1">
      <c r="G3632" s="439"/>
      <c r="H3632" s="439"/>
    </row>
    <row r="3633" spans="7:8" s="9" customFormat="1">
      <c r="G3633" s="439"/>
      <c r="H3633" s="439"/>
    </row>
    <row r="3634" spans="7:8" s="9" customFormat="1">
      <c r="G3634" s="439"/>
      <c r="H3634" s="439"/>
    </row>
    <row r="3635" spans="7:8" s="9" customFormat="1">
      <c r="G3635" s="439"/>
      <c r="H3635" s="439"/>
    </row>
    <row r="3636" spans="7:8" s="9" customFormat="1">
      <c r="G3636" s="439"/>
      <c r="H3636" s="439"/>
    </row>
    <row r="3637" spans="7:8" s="9" customFormat="1">
      <c r="G3637" s="439"/>
      <c r="H3637" s="439"/>
    </row>
    <row r="3638" spans="7:8" s="9" customFormat="1">
      <c r="G3638" s="439"/>
      <c r="H3638" s="439"/>
    </row>
    <row r="3639" spans="7:8" s="9" customFormat="1">
      <c r="G3639" s="439"/>
      <c r="H3639" s="439"/>
    </row>
    <row r="3640" spans="7:8" s="9" customFormat="1">
      <c r="G3640" s="439"/>
      <c r="H3640" s="439"/>
    </row>
    <row r="3641" spans="7:8" s="9" customFormat="1">
      <c r="G3641" s="439"/>
      <c r="H3641" s="439"/>
    </row>
    <row r="3642" spans="7:8" s="9" customFormat="1">
      <c r="G3642" s="439"/>
      <c r="H3642" s="439"/>
    </row>
    <row r="3643" spans="7:8" s="9" customFormat="1">
      <c r="G3643" s="439"/>
      <c r="H3643" s="439"/>
    </row>
    <row r="3644" spans="7:8" s="9" customFormat="1">
      <c r="G3644" s="439"/>
      <c r="H3644" s="439"/>
    </row>
    <row r="3645" spans="7:8" s="9" customFormat="1">
      <c r="G3645" s="439"/>
      <c r="H3645" s="439"/>
    </row>
    <row r="3646" spans="7:8" s="9" customFormat="1">
      <c r="G3646" s="439"/>
      <c r="H3646" s="439"/>
    </row>
    <row r="3647" spans="7:8" s="9" customFormat="1">
      <c r="G3647" s="439"/>
      <c r="H3647" s="439"/>
    </row>
    <row r="3648" spans="7:8" s="9" customFormat="1">
      <c r="G3648" s="439"/>
      <c r="H3648" s="439"/>
    </row>
    <row r="3649" spans="7:8" s="9" customFormat="1">
      <c r="G3649" s="439"/>
      <c r="H3649" s="439"/>
    </row>
    <row r="3650" spans="7:8" s="9" customFormat="1">
      <c r="G3650" s="439"/>
      <c r="H3650" s="439"/>
    </row>
    <row r="3651" spans="7:8" s="9" customFormat="1">
      <c r="G3651" s="439"/>
      <c r="H3651" s="439"/>
    </row>
    <row r="3652" spans="7:8" s="9" customFormat="1">
      <c r="G3652" s="439"/>
      <c r="H3652" s="439"/>
    </row>
    <row r="3653" spans="7:8" s="9" customFormat="1">
      <c r="G3653" s="439"/>
      <c r="H3653" s="439"/>
    </row>
    <row r="3654" spans="7:8" s="9" customFormat="1">
      <c r="G3654" s="439"/>
      <c r="H3654" s="439"/>
    </row>
    <row r="3655" spans="7:8" s="9" customFormat="1">
      <c r="G3655" s="439"/>
      <c r="H3655" s="439"/>
    </row>
    <row r="3656" spans="7:8" s="9" customFormat="1">
      <c r="G3656" s="439"/>
      <c r="H3656" s="439"/>
    </row>
    <row r="3657" spans="7:8" s="9" customFormat="1">
      <c r="G3657" s="439"/>
      <c r="H3657" s="439"/>
    </row>
    <row r="3658" spans="7:8" s="9" customFormat="1">
      <c r="G3658" s="439"/>
      <c r="H3658" s="439"/>
    </row>
    <row r="3659" spans="7:8" s="9" customFormat="1">
      <c r="G3659" s="439"/>
      <c r="H3659" s="439"/>
    </row>
    <row r="3660" spans="7:8" s="9" customFormat="1">
      <c r="G3660" s="439"/>
      <c r="H3660" s="439"/>
    </row>
    <row r="3661" spans="7:8" s="9" customFormat="1">
      <c r="G3661" s="439"/>
      <c r="H3661" s="439"/>
    </row>
    <row r="3662" spans="7:8" s="9" customFormat="1">
      <c r="G3662" s="439"/>
      <c r="H3662" s="439"/>
    </row>
    <row r="3663" spans="7:8" s="9" customFormat="1">
      <c r="G3663" s="439"/>
      <c r="H3663" s="439"/>
    </row>
    <row r="3664" spans="7:8" s="9" customFormat="1">
      <c r="G3664" s="439"/>
      <c r="H3664" s="439"/>
    </row>
    <row r="3665" spans="7:8" s="9" customFormat="1">
      <c r="G3665" s="439"/>
      <c r="H3665" s="439"/>
    </row>
    <row r="3666" spans="7:8" s="9" customFormat="1">
      <c r="G3666" s="439"/>
      <c r="H3666" s="439"/>
    </row>
    <row r="3667" spans="7:8" s="9" customFormat="1">
      <c r="G3667" s="439"/>
      <c r="H3667" s="439"/>
    </row>
    <row r="3668" spans="7:8" s="9" customFormat="1">
      <c r="G3668" s="439"/>
      <c r="H3668" s="439"/>
    </row>
    <row r="3669" spans="7:8" s="9" customFormat="1">
      <c r="G3669" s="439"/>
      <c r="H3669" s="439"/>
    </row>
    <row r="3670" spans="7:8" s="9" customFormat="1">
      <c r="G3670" s="439"/>
      <c r="H3670" s="439"/>
    </row>
    <row r="3671" spans="7:8" s="9" customFormat="1">
      <c r="G3671" s="439"/>
      <c r="H3671" s="439"/>
    </row>
    <row r="3672" spans="7:8" s="9" customFormat="1">
      <c r="G3672" s="439"/>
      <c r="H3672" s="439"/>
    </row>
    <row r="3673" spans="7:8" s="9" customFormat="1">
      <c r="G3673" s="439"/>
      <c r="H3673" s="439"/>
    </row>
    <row r="3674" spans="7:8" s="9" customFormat="1">
      <c r="G3674" s="439"/>
      <c r="H3674" s="439"/>
    </row>
    <row r="3675" spans="7:8" s="9" customFormat="1">
      <c r="G3675" s="439"/>
      <c r="H3675" s="439"/>
    </row>
    <row r="3676" spans="7:8" s="9" customFormat="1">
      <c r="G3676" s="439"/>
      <c r="H3676" s="439"/>
    </row>
    <row r="3677" spans="7:8" s="9" customFormat="1">
      <c r="G3677" s="439"/>
      <c r="H3677" s="439"/>
    </row>
    <row r="3678" spans="7:8" s="9" customFormat="1">
      <c r="G3678" s="439"/>
      <c r="H3678" s="439"/>
    </row>
    <row r="3679" spans="7:8" s="9" customFormat="1">
      <c r="G3679" s="439"/>
      <c r="H3679" s="439"/>
    </row>
    <row r="3680" spans="7:8" s="9" customFormat="1">
      <c r="G3680" s="439"/>
      <c r="H3680" s="439"/>
    </row>
    <row r="3681" spans="7:8" s="9" customFormat="1">
      <c r="G3681" s="439"/>
      <c r="H3681" s="439"/>
    </row>
    <row r="3682" spans="7:8" s="9" customFormat="1">
      <c r="G3682" s="439"/>
      <c r="H3682" s="439"/>
    </row>
    <row r="3683" spans="7:8" s="9" customFormat="1">
      <c r="G3683" s="439"/>
      <c r="H3683" s="439"/>
    </row>
    <row r="3684" spans="7:8" s="9" customFormat="1">
      <c r="G3684" s="439"/>
      <c r="H3684" s="439"/>
    </row>
    <row r="3685" spans="7:8" s="9" customFormat="1">
      <c r="G3685" s="439"/>
      <c r="H3685" s="439"/>
    </row>
    <row r="3686" spans="7:8" s="9" customFormat="1">
      <c r="G3686" s="439"/>
      <c r="H3686" s="439"/>
    </row>
    <row r="3687" spans="7:8" s="9" customFormat="1">
      <c r="G3687" s="439"/>
      <c r="H3687" s="439"/>
    </row>
    <row r="3688" spans="7:8" s="9" customFormat="1">
      <c r="G3688" s="439"/>
      <c r="H3688" s="439"/>
    </row>
    <row r="3689" spans="7:8" s="9" customFormat="1">
      <c r="G3689" s="439"/>
      <c r="H3689" s="439"/>
    </row>
    <row r="3690" spans="7:8" s="9" customFormat="1">
      <c r="G3690" s="439"/>
      <c r="H3690" s="439"/>
    </row>
    <row r="3691" spans="7:8" s="9" customFormat="1">
      <c r="G3691" s="439"/>
      <c r="H3691" s="439"/>
    </row>
    <row r="3692" spans="7:8" s="9" customFormat="1">
      <c r="G3692" s="439"/>
      <c r="H3692" s="439"/>
    </row>
    <row r="3693" spans="7:8" s="9" customFormat="1">
      <c r="G3693" s="439"/>
      <c r="H3693" s="439"/>
    </row>
    <row r="3694" spans="7:8" s="9" customFormat="1">
      <c r="G3694" s="439"/>
      <c r="H3694" s="439"/>
    </row>
    <row r="3695" spans="7:8" s="9" customFormat="1">
      <c r="G3695" s="439"/>
      <c r="H3695" s="439"/>
    </row>
    <row r="3696" spans="7:8" s="9" customFormat="1">
      <c r="G3696" s="439"/>
      <c r="H3696" s="439"/>
    </row>
    <row r="3697" spans="7:8" s="9" customFormat="1">
      <c r="G3697" s="439"/>
      <c r="H3697" s="439"/>
    </row>
    <row r="3698" spans="7:8" s="9" customFormat="1">
      <c r="G3698" s="439"/>
      <c r="H3698" s="439"/>
    </row>
    <row r="3699" spans="7:8" s="9" customFormat="1">
      <c r="G3699" s="439"/>
      <c r="H3699" s="439"/>
    </row>
    <row r="3700" spans="7:8" s="9" customFormat="1">
      <c r="G3700" s="439"/>
      <c r="H3700" s="439"/>
    </row>
    <row r="3701" spans="7:8" s="9" customFormat="1">
      <c r="G3701" s="439"/>
      <c r="H3701" s="439"/>
    </row>
    <row r="3702" spans="7:8" s="9" customFormat="1">
      <c r="G3702" s="439"/>
      <c r="H3702" s="439"/>
    </row>
    <row r="3703" spans="7:8" s="9" customFormat="1">
      <c r="G3703" s="439"/>
      <c r="H3703" s="439"/>
    </row>
    <row r="3704" spans="7:8" s="9" customFormat="1">
      <c r="G3704" s="439"/>
      <c r="H3704" s="439"/>
    </row>
    <row r="3705" spans="7:8" s="9" customFormat="1">
      <c r="G3705" s="439"/>
      <c r="H3705" s="439"/>
    </row>
    <row r="3706" spans="7:8" s="9" customFormat="1">
      <c r="G3706" s="439"/>
      <c r="H3706" s="439"/>
    </row>
    <row r="3707" spans="7:8" s="9" customFormat="1">
      <c r="G3707" s="439"/>
      <c r="H3707" s="439"/>
    </row>
    <row r="3708" spans="7:8" s="9" customFormat="1">
      <c r="G3708" s="439"/>
      <c r="H3708" s="439"/>
    </row>
    <row r="3709" spans="7:8" s="9" customFormat="1">
      <c r="G3709" s="439"/>
      <c r="H3709" s="439"/>
    </row>
    <row r="3710" spans="7:8" s="9" customFormat="1">
      <c r="G3710" s="439"/>
      <c r="H3710" s="439"/>
    </row>
    <row r="3711" spans="7:8" s="9" customFormat="1">
      <c r="G3711" s="439"/>
      <c r="H3711" s="439"/>
    </row>
    <row r="3712" spans="7:8" s="9" customFormat="1">
      <c r="G3712" s="439"/>
      <c r="H3712" s="439"/>
    </row>
    <row r="3713" spans="7:8" s="9" customFormat="1">
      <c r="G3713" s="439"/>
      <c r="H3713" s="439"/>
    </row>
    <row r="3714" spans="7:8" s="9" customFormat="1">
      <c r="G3714" s="439"/>
      <c r="H3714" s="439"/>
    </row>
    <row r="3715" spans="7:8" s="9" customFormat="1">
      <c r="G3715" s="439"/>
      <c r="H3715" s="439"/>
    </row>
    <row r="3716" spans="7:8" s="9" customFormat="1">
      <c r="G3716" s="439"/>
      <c r="H3716" s="439"/>
    </row>
    <row r="3717" spans="7:8" s="9" customFormat="1">
      <c r="G3717" s="439"/>
      <c r="H3717" s="439"/>
    </row>
    <row r="3718" spans="7:8" s="9" customFormat="1">
      <c r="G3718" s="439"/>
      <c r="H3718" s="439"/>
    </row>
    <row r="3719" spans="7:8" s="9" customFormat="1">
      <c r="G3719" s="439"/>
      <c r="H3719" s="439"/>
    </row>
    <row r="3720" spans="7:8" s="9" customFormat="1">
      <c r="G3720" s="439"/>
      <c r="H3720" s="439"/>
    </row>
    <row r="3721" spans="7:8" s="9" customFormat="1">
      <c r="G3721" s="439"/>
      <c r="H3721" s="439"/>
    </row>
    <row r="3722" spans="7:8" s="9" customFormat="1">
      <c r="G3722" s="439"/>
      <c r="H3722" s="439"/>
    </row>
    <row r="3723" spans="7:8" s="9" customFormat="1">
      <c r="G3723" s="439"/>
      <c r="H3723" s="439"/>
    </row>
    <row r="3724" spans="7:8" s="9" customFormat="1">
      <c r="G3724" s="439"/>
      <c r="H3724" s="439"/>
    </row>
    <row r="3725" spans="7:8" s="9" customFormat="1">
      <c r="G3725" s="439"/>
      <c r="H3725" s="439"/>
    </row>
    <row r="3726" spans="7:8" s="9" customFormat="1">
      <c r="G3726" s="439"/>
      <c r="H3726" s="439"/>
    </row>
    <row r="3727" spans="7:8" s="9" customFormat="1">
      <c r="G3727" s="439"/>
      <c r="H3727" s="439"/>
    </row>
    <row r="3728" spans="7:8" s="9" customFormat="1">
      <c r="G3728" s="439"/>
      <c r="H3728" s="439"/>
    </row>
    <row r="3729" spans="7:8" s="9" customFormat="1">
      <c r="G3729" s="439"/>
      <c r="H3729" s="439"/>
    </row>
    <row r="3730" spans="7:8" s="9" customFormat="1">
      <c r="G3730" s="439"/>
      <c r="H3730" s="439"/>
    </row>
    <row r="3731" spans="7:8" s="9" customFormat="1">
      <c r="G3731" s="439"/>
      <c r="H3731" s="439"/>
    </row>
    <row r="3732" spans="7:8" s="9" customFormat="1">
      <c r="G3732" s="439"/>
      <c r="H3732" s="439"/>
    </row>
    <row r="3733" spans="7:8" s="9" customFormat="1">
      <c r="G3733" s="439"/>
      <c r="H3733" s="439"/>
    </row>
    <row r="3734" spans="7:8" s="9" customFormat="1">
      <c r="G3734" s="439"/>
      <c r="H3734" s="439"/>
    </row>
    <row r="3735" spans="7:8" s="9" customFormat="1">
      <c r="G3735" s="439"/>
      <c r="H3735" s="439"/>
    </row>
    <row r="3736" spans="7:8" s="9" customFormat="1">
      <c r="G3736" s="439"/>
      <c r="H3736" s="439"/>
    </row>
    <row r="3737" spans="7:8" s="9" customFormat="1">
      <c r="G3737" s="439"/>
      <c r="H3737" s="439"/>
    </row>
    <row r="3738" spans="7:8" s="9" customFormat="1">
      <c r="G3738" s="439"/>
      <c r="H3738" s="439"/>
    </row>
    <row r="3739" spans="7:8" s="9" customFormat="1">
      <c r="G3739" s="439"/>
      <c r="H3739" s="439"/>
    </row>
    <row r="3740" spans="7:8" s="9" customFormat="1">
      <c r="G3740" s="439"/>
      <c r="H3740" s="439"/>
    </row>
    <row r="3741" spans="7:8" s="9" customFormat="1">
      <c r="G3741" s="439"/>
      <c r="H3741" s="439"/>
    </row>
    <row r="3742" spans="7:8" s="9" customFormat="1">
      <c r="G3742" s="439"/>
      <c r="H3742" s="439"/>
    </row>
    <row r="3743" spans="7:8" s="9" customFormat="1">
      <c r="G3743" s="439"/>
      <c r="H3743" s="439"/>
    </row>
    <row r="3744" spans="7:8" s="9" customFormat="1">
      <c r="G3744" s="439"/>
      <c r="H3744" s="439"/>
    </row>
    <row r="3745" spans="7:8" s="9" customFormat="1">
      <c r="G3745" s="439"/>
      <c r="H3745" s="439"/>
    </row>
    <row r="3746" spans="7:8" s="9" customFormat="1">
      <c r="G3746" s="439"/>
      <c r="H3746" s="439"/>
    </row>
    <row r="3747" spans="7:8" s="9" customFormat="1">
      <c r="G3747" s="439"/>
      <c r="H3747" s="439"/>
    </row>
    <row r="3748" spans="7:8" s="9" customFormat="1">
      <c r="G3748" s="439"/>
      <c r="H3748" s="439"/>
    </row>
    <row r="3749" spans="7:8" s="9" customFormat="1">
      <c r="G3749" s="439"/>
      <c r="H3749" s="439"/>
    </row>
    <row r="3750" spans="7:8" s="9" customFormat="1">
      <c r="G3750" s="439"/>
      <c r="H3750" s="439"/>
    </row>
    <row r="3751" spans="7:8" s="9" customFormat="1">
      <c r="G3751" s="439"/>
      <c r="H3751" s="439"/>
    </row>
    <row r="3752" spans="7:8" s="9" customFormat="1">
      <c r="G3752" s="439"/>
      <c r="H3752" s="439"/>
    </row>
    <row r="3753" spans="7:8" s="9" customFormat="1">
      <c r="G3753" s="439"/>
      <c r="H3753" s="439"/>
    </row>
    <row r="3754" spans="7:8" s="9" customFormat="1">
      <c r="G3754" s="439"/>
      <c r="H3754" s="439"/>
    </row>
    <row r="3755" spans="7:8" s="9" customFormat="1">
      <c r="G3755" s="439"/>
      <c r="H3755" s="439"/>
    </row>
    <row r="3756" spans="7:8" s="9" customFormat="1">
      <c r="G3756" s="439"/>
      <c r="H3756" s="439"/>
    </row>
    <row r="3757" spans="7:8" s="9" customFormat="1">
      <c r="G3757" s="439"/>
      <c r="H3757" s="439"/>
    </row>
    <row r="3758" spans="7:8" s="9" customFormat="1">
      <c r="G3758" s="439"/>
      <c r="H3758" s="439"/>
    </row>
    <row r="3759" spans="7:8" s="9" customFormat="1">
      <c r="G3759" s="439"/>
      <c r="H3759" s="439"/>
    </row>
    <row r="3760" spans="7:8" s="9" customFormat="1">
      <c r="G3760" s="439"/>
      <c r="H3760" s="439"/>
    </row>
    <row r="3761" spans="7:8" s="9" customFormat="1">
      <c r="G3761" s="439"/>
      <c r="H3761" s="439"/>
    </row>
    <row r="3762" spans="7:8" s="9" customFormat="1">
      <c r="G3762" s="439"/>
      <c r="H3762" s="439"/>
    </row>
    <row r="3763" spans="7:8" s="9" customFormat="1">
      <c r="G3763" s="439"/>
      <c r="H3763" s="439"/>
    </row>
    <row r="3764" spans="7:8" s="9" customFormat="1">
      <c r="G3764" s="439"/>
      <c r="H3764" s="439"/>
    </row>
    <row r="3765" spans="7:8" s="9" customFormat="1">
      <c r="G3765" s="439"/>
      <c r="H3765" s="439"/>
    </row>
    <row r="3766" spans="7:8" s="9" customFormat="1">
      <c r="G3766" s="439"/>
      <c r="H3766" s="439"/>
    </row>
    <row r="3767" spans="7:8" s="9" customFormat="1">
      <c r="G3767" s="439"/>
      <c r="H3767" s="439"/>
    </row>
    <row r="3768" spans="7:8" s="9" customFormat="1">
      <c r="G3768" s="439"/>
      <c r="H3768" s="439"/>
    </row>
    <row r="3769" spans="7:8" s="9" customFormat="1">
      <c r="G3769" s="439"/>
      <c r="H3769" s="439"/>
    </row>
    <row r="3770" spans="7:8" s="9" customFormat="1">
      <c r="G3770" s="439"/>
      <c r="H3770" s="439"/>
    </row>
    <row r="3771" spans="7:8" s="9" customFormat="1">
      <c r="G3771" s="439"/>
      <c r="H3771" s="439"/>
    </row>
    <row r="3772" spans="7:8" s="9" customFormat="1">
      <c r="G3772" s="439"/>
      <c r="H3772" s="439"/>
    </row>
    <row r="3773" spans="7:8" s="9" customFormat="1">
      <c r="G3773" s="439"/>
      <c r="H3773" s="439"/>
    </row>
    <row r="3774" spans="7:8" s="9" customFormat="1">
      <c r="G3774" s="439"/>
      <c r="H3774" s="439"/>
    </row>
    <row r="3775" spans="7:8" s="9" customFormat="1">
      <c r="G3775" s="439"/>
      <c r="H3775" s="439"/>
    </row>
    <row r="3776" spans="7:8" s="9" customFormat="1">
      <c r="G3776" s="439"/>
      <c r="H3776" s="439"/>
    </row>
    <row r="3777" spans="7:8" s="9" customFormat="1">
      <c r="G3777" s="439"/>
      <c r="H3777" s="439"/>
    </row>
    <row r="3778" spans="7:8" s="9" customFormat="1">
      <c r="G3778" s="439"/>
      <c r="H3778" s="439"/>
    </row>
    <row r="3779" spans="7:8" s="9" customFormat="1">
      <c r="G3779" s="439"/>
      <c r="H3779" s="439"/>
    </row>
    <row r="3780" spans="7:8" s="9" customFormat="1">
      <c r="G3780" s="439"/>
      <c r="H3780" s="439"/>
    </row>
    <row r="3781" spans="7:8" s="9" customFormat="1">
      <c r="G3781" s="439"/>
      <c r="H3781" s="439"/>
    </row>
    <row r="3782" spans="7:8" s="9" customFormat="1">
      <c r="G3782" s="439"/>
      <c r="H3782" s="439"/>
    </row>
    <row r="3783" spans="7:8" s="9" customFormat="1">
      <c r="G3783" s="439"/>
      <c r="H3783" s="439"/>
    </row>
    <row r="3784" spans="7:8" s="9" customFormat="1">
      <c r="G3784" s="439"/>
      <c r="H3784" s="439"/>
    </row>
    <row r="3785" spans="7:8" s="9" customFormat="1">
      <c r="G3785" s="439"/>
      <c r="H3785" s="439"/>
    </row>
    <row r="3786" spans="7:8" s="9" customFormat="1">
      <c r="G3786" s="439"/>
      <c r="H3786" s="439"/>
    </row>
    <row r="3787" spans="7:8" s="9" customFormat="1">
      <c r="G3787" s="439"/>
      <c r="H3787" s="439"/>
    </row>
    <row r="3788" spans="7:8" s="9" customFormat="1">
      <c r="G3788" s="439"/>
      <c r="H3788" s="439"/>
    </row>
    <row r="3789" spans="7:8" s="9" customFormat="1">
      <c r="G3789" s="439"/>
      <c r="H3789" s="439"/>
    </row>
    <row r="3790" spans="7:8" s="9" customFormat="1">
      <c r="G3790" s="439"/>
      <c r="H3790" s="439"/>
    </row>
    <row r="3791" spans="7:8" s="9" customFormat="1">
      <c r="G3791" s="439"/>
      <c r="H3791" s="439"/>
    </row>
    <row r="3792" spans="7:8" s="9" customFormat="1">
      <c r="G3792" s="439"/>
      <c r="H3792" s="439"/>
    </row>
    <row r="3793" spans="7:8" s="9" customFormat="1">
      <c r="G3793" s="439"/>
      <c r="H3793" s="439"/>
    </row>
    <row r="3794" spans="7:8" s="9" customFormat="1">
      <c r="G3794" s="439"/>
      <c r="H3794" s="439"/>
    </row>
    <row r="3795" spans="7:8" s="9" customFormat="1">
      <c r="G3795" s="439"/>
      <c r="H3795" s="439"/>
    </row>
    <row r="3796" spans="7:8" s="9" customFormat="1">
      <c r="G3796" s="439"/>
      <c r="H3796" s="439"/>
    </row>
    <row r="3797" spans="7:8" s="9" customFormat="1">
      <c r="G3797" s="439"/>
      <c r="H3797" s="439"/>
    </row>
    <row r="3798" spans="7:8" s="9" customFormat="1">
      <c r="G3798" s="439"/>
      <c r="H3798" s="439"/>
    </row>
    <row r="3799" spans="7:8" s="9" customFormat="1">
      <c r="G3799" s="439"/>
      <c r="H3799" s="439"/>
    </row>
    <row r="3800" spans="7:8" s="9" customFormat="1">
      <c r="G3800" s="439"/>
      <c r="H3800" s="439"/>
    </row>
    <row r="3801" spans="7:8" s="9" customFormat="1">
      <c r="G3801" s="439"/>
      <c r="H3801" s="439"/>
    </row>
    <row r="3802" spans="7:8" s="9" customFormat="1">
      <c r="G3802" s="439"/>
      <c r="H3802" s="439"/>
    </row>
    <row r="3803" spans="7:8" s="9" customFormat="1">
      <c r="G3803" s="439"/>
      <c r="H3803" s="439"/>
    </row>
    <row r="3804" spans="7:8" s="9" customFormat="1">
      <c r="G3804" s="439"/>
      <c r="H3804" s="439"/>
    </row>
    <row r="3805" spans="7:8" s="9" customFormat="1">
      <c r="G3805" s="439"/>
      <c r="H3805" s="439"/>
    </row>
    <row r="3806" spans="7:8" s="9" customFormat="1">
      <c r="G3806" s="439"/>
      <c r="H3806" s="439"/>
    </row>
    <row r="3807" spans="7:8" s="9" customFormat="1">
      <c r="G3807" s="439"/>
      <c r="H3807" s="439"/>
    </row>
    <row r="3808" spans="7:8" s="9" customFormat="1">
      <c r="G3808" s="439"/>
      <c r="H3808" s="439"/>
    </row>
    <row r="3809" spans="7:8" s="9" customFormat="1">
      <c r="G3809" s="439"/>
      <c r="H3809" s="439"/>
    </row>
    <row r="3810" spans="7:8" s="9" customFormat="1">
      <c r="G3810" s="439"/>
      <c r="H3810" s="439"/>
    </row>
    <row r="3811" spans="7:8" s="9" customFormat="1">
      <c r="G3811" s="439"/>
      <c r="H3811" s="439"/>
    </row>
    <row r="3812" spans="7:8" s="9" customFormat="1">
      <c r="G3812" s="439"/>
      <c r="H3812" s="439"/>
    </row>
    <row r="3813" spans="7:8" s="9" customFormat="1">
      <c r="G3813" s="439"/>
      <c r="H3813" s="439"/>
    </row>
    <row r="3814" spans="7:8" s="9" customFormat="1">
      <c r="G3814" s="439"/>
      <c r="H3814" s="439"/>
    </row>
    <row r="3815" spans="7:8" s="9" customFormat="1">
      <c r="G3815" s="439"/>
      <c r="H3815" s="439"/>
    </row>
    <row r="3816" spans="7:8" s="9" customFormat="1">
      <c r="G3816" s="439"/>
      <c r="H3816" s="439"/>
    </row>
    <row r="3817" spans="7:8" s="9" customFormat="1">
      <c r="G3817" s="439"/>
      <c r="H3817" s="439"/>
    </row>
    <row r="3818" spans="7:8" s="9" customFormat="1">
      <c r="G3818" s="439"/>
      <c r="H3818" s="439"/>
    </row>
    <row r="3819" spans="7:8" s="9" customFormat="1">
      <c r="G3819" s="439"/>
      <c r="H3819" s="439"/>
    </row>
    <row r="3820" spans="7:8" s="9" customFormat="1">
      <c r="G3820" s="439"/>
      <c r="H3820" s="439"/>
    </row>
    <row r="3821" spans="7:8" s="9" customFormat="1">
      <c r="G3821" s="439"/>
      <c r="H3821" s="439"/>
    </row>
    <row r="3822" spans="7:8" s="9" customFormat="1">
      <c r="G3822" s="439"/>
      <c r="H3822" s="439"/>
    </row>
    <row r="3823" spans="7:8" s="9" customFormat="1">
      <c r="G3823" s="439"/>
      <c r="H3823" s="439"/>
    </row>
    <row r="3824" spans="7:8" s="9" customFormat="1">
      <c r="G3824" s="439"/>
      <c r="H3824" s="439"/>
    </row>
    <row r="3825" spans="7:8" s="9" customFormat="1">
      <c r="G3825" s="439"/>
      <c r="H3825" s="439"/>
    </row>
    <row r="3826" spans="7:8" s="9" customFormat="1">
      <c r="G3826" s="439"/>
      <c r="H3826" s="439"/>
    </row>
    <row r="3827" spans="7:8" s="9" customFormat="1">
      <c r="G3827" s="439"/>
      <c r="H3827" s="439"/>
    </row>
    <row r="3828" spans="7:8" s="9" customFormat="1">
      <c r="G3828" s="439"/>
      <c r="H3828" s="439"/>
    </row>
    <row r="3829" spans="7:8" s="9" customFormat="1">
      <c r="G3829" s="439"/>
      <c r="H3829" s="439"/>
    </row>
    <row r="3830" spans="7:8" s="9" customFormat="1">
      <c r="G3830" s="439"/>
      <c r="H3830" s="439"/>
    </row>
    <row r="3831" spans="7:8" s="9" customFormat="1">
      <c r="G3831" s="439"/>
      <c r="H3831" s="439"/>
    </row>
    <row r="3832" spans="7:8" s="9" customFormat="1">
      <c r="G3832" s="439"/>
      <c r="H3832" s="439"/>
    </row>
    <row r="3833" spans="7:8" s="9" customFormat="1">
      <c r="G3833" s="439"/>
      <c r="H3833" s="439"/>
    </row>
    <row r="3834" spans="7:8" s="9" customFormat="1">
      <c r="G3834" s="439"/>
      <c r="H3834" s="439"/>
    </row>
    <row r="3835" spans="7:8" s="9" customFormat="1">
      <c r="G3835" s="439"/>
      <c r="H3835" s="439"/>
    </row>
    <row r="3836" spans="7:8" s="9" customFormat="1">
      <c r="G3836" s="439"/>
      <c r="H3836" s="439"/>
    </row>
    <row r="3837" spans="7:8" s="9" customFormat="1">
      <c r="G3837" s="439"/>
      <c r="H3837" s="439"/>
    </row>
    <row r="3838" spans="7:8" s="9" customFormat="1">
      <c r="G3838" s="439"/>
      <c r="H3838" s="439"/>
    </row>
    <row r="3839" spans="7:8" s="9" customFormat="1">
      <c r="G3839" s="439"/>
      <c r="H3839" s="439"/>
    </row>
    <row r="3840" spans="7:8" s="9" customFormat="1">
      <c r="G3840" s="439"/>
      <c r="H3840" s="439"/>
    </row>
    <row r="3841" spans="7:8" s="9" customFormat="1">
      <c r="G3841" s="439"/>
      <c r="H3841" s="439"/>
    </row>
    <row r="3842" spans="7:8" s="9" customFormat="1">
      <c r="G3842" s="439"/>
      <c r="H3842" s="439"/>
    </row>
    <row r="3843" spans="7:8" s="9" customFormat="1">
      <c r="G3843" s="439"/>
      <c r="H3843" s="439"/>
    </row>
    <row r="3844" spans="7:8" s="9" customFormat="1">
      <c r="G3844" s="439"/>
      <c r="H3844" s="439"/>
    </row>
    <row r="3845" spans="7:8" s="9" customFormat="1">
      <c r="G3845" s="439"/>
      <c r="H3845" s="439"/>
    </row>
    <row r="3846" spans="7:8" s="9" customFormat="1">
      <c r="G3846" s="439"/>
      <c r="H3846" s="439"/>
    </row>
    <row r="3847" spans="7:8" s="9" customFormat="1">
      <c r="G3847" s="439"/>
      <c r="H3847" s="439"/>
    </row>
    <row r="3848" spans="7:8" s="9" customFormat="1">
      <c r="G3848" s="439"/>
      <c r="H3848" s="439"/>
    </row>
    <row r="3849" spans="7:8" s="9" customFormat="1">
      <c r="G3849" s="439"/>
      <c r="H3849" s="439"/>
    </row>
    <row r="3850" spans="7:8" s="9" customFormat="1">
      <c r="G3850" s="439"/>
      <c r="H3850" s="439"/>
    </row>
    <row r="3851" spans="7:8" s="9" customFormat="1">
      <c r="G3851" s="439"/>
      <c r="H3851" s="439"/>
    </row>
    <row r="3852" spans="7:8" s="9" customFormat="1">
      <c r="G3852" s="439"/>
      <c r="H3852" s="439"/>
    </row>
    <row r="3853" spans="7:8" s="9" customFormat="1">
      <c r="G3853" s="439"/>
      <c r="H3853" s="439"/>
    </row>
    <row r="3854" spans="7:8" s="9" customFormat="1">
      <c r="G3854" s="439"/>
      <c r="H3854" s="439"/>
    </row>
    <row r="3855" spans="7:8" s="9" customFormat="1">
      <c r="G3855" s="439"/>
      <c r="H3855" s="439"/>
    </row>
    <row r="3856" spans="7:8" s="9" customFormat="1">
      <c r="G3856" s="439"/>
      <c r="H3856" s="439"/>
    </row>
    <row r="3857" spans="7:8" s="9" customFormat="1">
      <c r="G3857" s="439"/>
      <c r="H3857" s="439"/>
    </row>
    <row r="3858" spans="7:8" s="9" customFormat="1">
      <c r="G3858" s="439"/>
      <c r="H3858" s="439"/>
    </row>
    <row r="3859" spans="7:8" s="9" customFormat="1">
      <c r="G3859" s="439"/>
      <c r="H3859" s="439"/>
    </row>
    <row r="3860" spans="7:8" s="9" customFormat="1">
      <c r="G3860" s="439"/>
      <c r="H3860" s="439"/>
    </row>
    <row r="3861" spans="7:8" s="9" customFormat="1">
      <c r="G3861" s="439"/>
      <c r="H3861" s="439"/>
    </row>
    <row r="3862" spans="7:8" s="9" customFormat="1">
      <c r="G3862" s="439"/>
      <c r="H3862" s="439"/>
    </row>
    <row r="3863" spans="7:8" s="9" customFormat="1">
      <c r="G3863" s="439"/>
      <c r="H3863" s="439"/>
    </row>
    <row r="3864" spans="7:8" s="9" customFormat="1">
      <c r="G3864" s="439"/>
      <c r="H3864" s="439"/>
    </row>
    <row r="3865" spans="7:8" s="9" customFormat="1">
      <c r="G3865" s="439"/>
      <c r="H3865" s="439"/>
    </row>
    <row r="3866" spans="7:8" s="9" customFormat="1">
      <c r="G3866" s="439"/>
      <c r="H3866" s="439"/>
    </row>
    <row r="3867" spans="7:8" s="9" customFormat="1">
      <c r="G3867" s="439"/>
      <c r="H3867" s="439"/>
    </row>
    <row r="3868" spans="7:8" s="9" customFormat="1">
      <c r="G3868" s="439"/>
      <c r="H3868" s="439"/>
    </row>
    <row r="3869" spans="7:8" s="9" customFormat="1">
      <c r="G3869" s="439"/>
      <c r="H3869" s="439"/>
    </row>
    <row r="3870" spans="7:8" s="9" customFormat="1">
      <c r="G3870" s="439"/>
      <c r="H3870" s="439"/>
    </row>
    <row r="3871" spans="7:8" s="9" customFormat="1">
      <c r="G3871" s="439"/>
      <c r="H3871" s="439"/>
    </row>
    <row r="3872" spans="7:8" s="9" customFormat="1">
      <c r="G3872" s="439"/>
      <c r="H3872" s="439"/>
    </row>
    <row r="3873" spans="7:8" s="9" customFormat="1">
      <c r="G3873" s="439"/>
      <c r="H3873" s="439"/>
    </row>
    <row r="3874" spans="7:8" s="9" customFormat="1">
      <c r="G3874" s="439"/>
      <c r="H3874" s="439"/>
    </row>
    <row r="3875" spans="7:8" s="9" customFormat="1">
      <c r="G3875" s="439"/>
      <c r="H3875" s="439"/>
    </row>
    <row r="3876" spans="7:8" s="9" customFormat="1">
      <c r="G3876" s="439"/>
      <c r="H3876" s="439"/>
    </row>
    <row r="3877" spans="7:8" s="9" customFormat="1">
      <c r="G3877" s="439"/>
      <c r="H3877" s="439"/>
    </row>
    <row r="3878" spans="7:8" s="9" customFormat="1">
      <c r="G3878" s="439"/>
      <c r="H3878" s="439"/>
    </row>
    <row r="3879" spans="7:8" s="9" customFormat="1">
      <c r="G3879" s="439"/>
      <c r="H3879" s="439"/>
    </row>
    <row r="3880" spans="7:8" s="9" customFormat="1">
      <c r="G3880" s="439"/>
      <c r="H3880" s="439"/>
    </row>
    <row r="3881" spans="7:8" s="9" customFormat="1">
      <c r="G3881" s="439"/>
      <c r="H3881" s="439"/>
    </row>
    <row r="3882" spans="7:8" s="9" customFormat="1">
      <c r="G3882" s="439"/>
      <c r="H3882" s="439"/>
    </row>
    <row r="3883" spans="7:8" s="9" customFormat="1">
      <c r="G3883" s="439"/>
      <c r="H3883" s="439"/>
    </row>
    <row r="3884" spans="7:8" s="9" customFormat="1">
      <c r="G3884" s="439"/>
      <c r="H3884" s="439"/>
    </row>
    <row r="3885" spans="7:8" s="9" customFormat="1">
      <c r="G3885" s="439"/>
      <c r="H3885" s="439"/>
    </row>
    <row r="3886" spans="7:8" s="9" customFormat="1">
      <c r="G3886" s="439"/>
      <c r="H3886" s="439"/>
    </row>
    <row r="3887" spans="7:8" s="9" customFormat="1">
      <c r="G3887" s="439"/>
      <c r="H3887" s="439"/>
    </row>
    <row r="3888" spans="7:8" s="9" customFormat="1">
      <c r="G3888" s="439"/>
      <c r="H3888" s="439"/>
    </row>
    <row r="3889" spans="7:8" s="9" customFormat="1">
      <c r="G3889" s="439"/>
      <c r="H3889" s="439"/>
    </row>
    <row r="3890" spans="7:8" s="9" customFormat="1">
      <c r="G3890" s="439"/>
      <c r="H3890" s="439"/>
    </row>
    <row r="3891" spans="7:8" s="9" customFormat="1">
      <c r="G3891" s="439"/>
      <c r="H3891" s="439"/>
    </row>
    <row r="3892" spans="7:8" s="9" customFormat="1">
      <c r="G3892" s="439"/>
      <c r="H3892" s="439"/>
    </row>
    <row r="3893" spans="7:8" s="9" customFormat="1">
      <c r="G3893" s="439"/>
      <c r="H3893" s="439"/>
    </row>
    <row r="3894" spans="7:8" s="9" customFormat="1">
      <c r="G3894" s="439"/>
      <c r="H3894" s="439"/>
    </row>
    <row r="3895" spans="7:8" s="9" customFormat="1">
      <c r="G3895" s="439"/>
      <c r="H3895" s="439"/>
    </row>
    <row r="3896" spans="7:8" s="9" customFormat="1">
      <c r="G3896" s="439"/>
      <c r="H3896" s="439"/>
    </row>
    <row r="3897" spans="7:8" s="9" customFormat="1">
      <c r="G3897" s="439"/>
      <c r="H3897" s="439"/>
    </row>
    <row r="3898" spans="7:8" s="9" customFormat="1">
      <c r="G3898" s="439"/>
      <c r="H3898" s="439"/>
    </row>
    <row r="3899" spans="7:8" s="9" customFormat="1">
      <c r="G3899" s="439"/>
      <c r="H3899" s="439"/>
    </row>
    <row r="3900" spans="7:8" s="9" customFormat="1">
      <c r="G3900" s="439"/>
      <c r="H3900" s="439"/>
    </row>
    <row r="3901" spans="7:8" s="9" customFormat="1">
      <c r="G3901" s="439"/>
      <c r="H3901" s="439"/>
    </row>
    <row r="3902" spans="7:8" s="9" customFormat="1">
      <c r="G3902" s="439"/>
      <c r="H3902" s="439"/>
    </row>
    <row r="3903" spans="7:8" s="9" customFormat="1">
      <c r="G3903" s="439"/>
      <c r="H3903" s="439"/>
    </row>
    <row r="3904" spans="7:8" s="9" customFormat="1">
      <c r="G3904" s="439"/>
      <c r="H3904" s="439"/>
    </row>
    <row r="3905" spans="7:8" s="9" customFormat="1">
      <c r="G3905" s="439"/>
      <c r="H3905" s="439"/>
    </row>
    <row r="3906" spans="7:8" s="9" customFormat="1">
      <c r="G3906" s="439"/>
      <c r="H3906" s="439"/>
    </row>
    <row r="3907" spans="7:8" s="9" customFormat="1">
      <c r="G3907" s="439"/>
      <c r="H3907" s="439"/>
    </row>
    <row r="3908" spans="7:8" s="9" customFormat="1">
      <c r="G3908" s="439"/>
      <c r="H3908" s="439"/>
    </row>
    <row r="3909" spans="7:8" s="9" customFormat="1">
      <c r="G3909" s="439"/>
      <c r="H3909" s="439"/>
    </row>
    <row r="3910" spans="7:8" s="9" customFormat="1">
      <c r="G3910" s="439"/>
      <c r="H3910" s="439"/>
    </row>
    <row r="3911" spans="7:8" s="9" customFormat="1">
      <c r="G3911" s="439"/>
      <c r="H3911" s="439"/>
    </row>
    <row r="3912" spans="7:8" s="9" customFormat="1">
      <c r="G3912" s="439"/>
      <c r="H3912" s="439"/>
    </row>
    <row r="3913" spans="7:8" s="9" customFormat="1">
      <c r="G3913" s="439"/>
      <c r="H3913" s="439"/>
    </row>
    <row r="3914" spans="7:8" s="9" customFormat="1">
      <c r="G3914" s="439"/>
      <c r="H3914" s="439"/>
    </row>
    <row r="3915" spans="7:8" s="9" customFormat="1">
      <c r="G3915" s="439"/>
      <c r="H3915" s="439"/>
    </row>
    <row r="3916" spans="7:8" s="9" customFormat="1">
      <c r="G3916" s="439"/>
      <c r="H3916" s="439"/>
    </row>
    <row r="3917" spans="7:8" s="9" customFormat="1">
      <c r="G3917" s="439"/>
      <c r="H3917" s="439"/>
    </row>
    <row r="3918" spans="7:8" s="9" customFormat="1">
      <c r="G3918" s="439"/>
      <c r="H3918" s="439"/>
    </row>
    <row r="3919" spans="7:8" s="9" customFormat="1">
      <c r="G3919" s="439"/>
      <c r="H3919" s="439"/>
    </row>
    <row r="3920" spans="7:8" s="9" customFormat="1">
      <c r="G3920" s="439"/>
      <c r="H3920" s="439"/>
    </row>
    <row r="3921" spans="7:8" s="9" customFormat="1">
      <c r="G3921" s="439"/>
      <c r="H3921" s="439"/>
    </row>
    <row r="3922" spans="7:8" s="9" customFormat="1">
      <c r="G3922" s="439"/>
      <c r="H3922" s="439"/>
    </row>
    <row r="3923" spans="7:8" s="9" customFormat="1">
      <c r="G3923" s="439"/>
      <c r="H3923" s="439"/>
    </row>
    <row r="3924" spans="7:8" s="9" customFormat="1">
      <c r="G3924" s="439"/>
      <c r="H3924" s="439"/>
    </row>
    <row r="3925" spans="7:8" s="9" customFormat="1">
      <c r="G3925" s="439"/>
      <c r="H3925" s="439"/>
    </row>
    <row r="3926" spans="7:8" s="9" customFormat="1">
      <c r="G3926" s="439"/>
      <c r="H3926" s="439"/>
    </row>
    <row r="3927" spans="7:8" s="9" customFormat="1">
      <c r="G3927" s="439"/>
      <c r="H3927" s="439"/>
    </row>
    <row r="3928" spans="7:8" s="9" customFormat="1">
      <c r="G3928" s="439"/>
      <c r="H3928" s="439"/>
    </row>
    <row r="3929" spans="7:8" s="9" customFormat="1">
      <c r="G3929" s="439"/>
      <c r="H3929" s="439"/>
    </row>
    <row r="3930" spans="7:8" s="9" customFormat="1">
      <c r="G3930" s="439"/>
      <c r="H3930" s="439"/>
    </row>
    <row r="3931" spans="7:8" s="9" customFormat="1">
      <c r="G3931" s="439"/>
      <c r="H3931" s="439"/>
    </row>
    <row r="3932" spans="7:8" s="9" customFormat="1">
      <c r="G3932" s="439"/>
      <c r="H3932" s="439"/>
    </row>
    <row r="3933" spans="7:8" s="9" customFormat="1">
      <c r="G3933" s="439"/>
      <c r="H3933" s="439"/>
    </row>
    <row r="3934" spans="7:8" s="9" customFormat="1">
      <c r="G3934" s="439"/>
      <c r="H3934" s="439"/>
    </row>
    <row r="3935" spans="7:8" s="9" customFormat="1">
      <c r="G3935" s="439"/>
      <c r="H3935" s="439"/>
    </row>
    <row r="3936" spans="7:8" s="9" customFormat="1">
      <c r="G3936" s="439"/>
      <c r="H3936" s="439"/>
    </row>
    <row r="3937" spans="7:8" s="9" customFormat="1">
      <c r="G3937" s="439"/>
      <c r="H3937" s="439"/>
    </row>
    <row r="3938" spans="7:8" s="9" customFormat="1">
      <c r="G3938" s="439"/>
      <c r="H3938" s="439"/>
    </row>
    <row r="3939" spans="7:8" s="9" customFormat="1">
      <c r="G3939" s="439"/>
      <c r="H3939" s="439"/>
    </row>
    <row r="3940" spans="7:8" s="9" customFormat="1">
      <c r="G3940" s="439"/>
      <c r="H3940" s="439"/>
    </row>
    <row r="3941" spans="7:8" s="9" customFormat="1">
      <c r="G3941" s="439"/>
      <c r="H3941" s="439"/>
    </row>
    <row r="3942" spans="7:8" s="9" customFormat="1">
      <c r="G3942" s="439"/>
      <c r="H3942" s="439"/>
    </row>
    <row r="3943" spans="7:8" s="9" customFormat="1">
      <c r="G3943" s="439"/>
      <c r="H3943" s="439"/>
    </row>
    <row r="3944" spans="7:8" s="9" customFormat="1">
      <c r="G3944" s="439"/>
      <c r="H3944" s="439"/>
    </row>
    <row r="3945" spans="7:8" s="9" customFormat="1">
      <c r="G3945" s="439"/>
      <c r="H3945" s="439"/>
    </row>
    <row r="3946" spans="7:8" s="9" customFormat="1">
      <c r="G3946" s="439"/>
      <c r="H3946" s="439"/>
    </row>
    <row r="3947" spans="7:8" s="9" customFormat="1">
      <c r="G3947" s="439"/>
      <c r="H3947" s="439"/>
    </row>
    <row r="3948" spans="7:8" s="9" customFormat="1">
      <c r="G3948" s="439"/>
      <c r="H3948" s="439"/>
    </row>
    <row r="3949" spans="7:8" s="9" customFormat="1">
      <c r="G3949" s="439"/>
      <c r="H3949" s="439"/>
    </row>
    <row r="3950" spans="7:8" s="9" customFormat="1">
      <c r="G3950" s="439"/>
      <c r="H3950" s="439"/>
    </row>
    <row r="3951" spans="7:8" s="9" customFormat="1">
      <c r="G3951" s="439"/>
      <c r="H3951" s="439"/>
    </row>
    <row r="3952" spans="7:8" s="9" customFormat="1">
      <c r="G3952" s="439"/>
      <c r="H3952" s="439"/>
    </row>
    <row r="3953" spans="7:8" s="9" customFormat="1">
      <c r="G3953" s="439"/>
      <c r="H3953" s="439"/>
    </row>
    <row r="3954" spans="7:8" s="9" customFormat="1">
      <c r="G3954" s="439"/>
      <c r="H3954" s="439"/>
    </row>
    <row r="3955" spans="7:8" s="9" customFormat="1">
      <c r="G3955" s="439"/>
      <c r="H3955" s="439"/>
    </row>
    <row r="3956" spans="7:8" s="9" customFormat="1">
      <c r="G3956" s="439"/>
      <c r="H3956" s="439"/>
    </row>
    <row r="3957" spans="7:8" s="9" customFormat="1">
      <c r="G3957" s="439"/>
      <c r="H3957" s="439"/>
    </row>
    <row r="3958" spans="7:8" s="9" customFormat="1">
      <c r="G3958" s="439"/>
      <c r="H3958" s="439"/>
    </row>
    <row r="3959" spans="7:8" s="9" customFormat="1">
      <c r="G3959" s="439"/>
      <c r="H3959" s="439"/>
    </row>
    <row r="3960" spans="7:8" s="9" customFormat="1">
      <c r="G3960" s="439"/>
      <c r="H3960" s="439"/>
    </row>
    <row r="3961" spans="7:8" s="9" customFormat="1">
      <c r="G3961" s="439"/>
      <c r="H3961" s="439"/>
    </row>
    <row r="3962" spans="7:8" s="9" customFormat="1">
      <c r="G3962" s="439"/>
      <c r="H3962" s="439"/>
    </row>
    <row r="3963" spans="7:8" s="9" customFormat="1">
      <c r="G3963" s="439"/>
      <c r="H3963" s="439"/>
    </row>
    <row r="3964" spans="7:8" s="9" customFormat="1">
      <c r="G3964" s="439"/>
      <c r="H3964" s="439"/>
    </row>
    <row r="3965" spans="7:8" s="9" customFormat="1">
      <c r="G3965" s="439"/>
      <c r="H3965" s="439"/>
    </row>
    <row r="3966" spans="7:8" s="9" customFormat="1">
      <c r="G3966" s="439"/>
      <c r="H3966" s="439"/>
    </row>
    <row r="3967" spans="7:8" s="9" customFormat="1">
      <c r="G3967" s="439"/>
      <c r="H3967" s="439"/>
    </row>
    <row r="3968" spans="7:8" s="9" customFormat="1">
      <c r="G3968" s="439"/>
      <c r="H3968" s="439"/>
    </row>
    <row r="3969" spans="7:8" s="9" customFormat="1">
      <c r="G3969" s="439"/>
      <c r="H3969" s="439"/>
    </row>
    <row r="3970" spans="7:8" s="9" customFormat="1">
      <c r="G3970" s="439"/>
      <c r="H3970" s="439"/>
    </row>
    <row r="3971" spans="7:8" s="9" customFormat="1">
      <c r="G3971" s="439"/>
      <c r="H3971" s="439"/>
    </row>
    <row r="3972" spans="7:8" s="9" customFormat="1">
      <c r="G3972" s="439"/>
      <c r="H3972" s="439"/>
    </row>
    <row r="3973" spans="7:8" s="9" customFormat="1">
      <c r="G3973" s="439"/>
      <c r="H3973" s="439"/>
    </row>
    <row r="3974" spans="7:8" s="9" customFormat="1">
      <c r="G3974" s="439"/>
      <c r="H3974" s="439"/>
    </row>
    <row r="3975" spans="7:8" s="9" customFormat="1">
      <c r="G3975" s="439"/>
      <c r="H3975" s="439"/>
    </row>
    <row r="3976" spans="7:8" s="9" customFormat="1">
      <c r="G3976" s="439"/>
      <c r="H3976" s="439"/>
    </row>
    <row r="3977" spans="7:8" s="9" customFormat="1">
      <c r="G3977" s="439"/>
      <c r="H3977" s="439"/>
    </row>
    <row r="3978" spans="7:8" s="9" customFormat="1">
      <c r="G3978" s="439"/>
      <c r="H3978" s="439"/>
    </row>
    <row r="3979" spans="7:8" s="9" customFormat="1">
      <c r="G3979" s="439"/>
      <c r="H3979" s="439"/>
    </row>
    <row r="3980" spans="7:8" s="9" customFormat="1">
      <c r="G3980" s="439"/>
      <c r="H3980" s="439"/>
    </row>
    <row r="3981" spans="7:8" s="9" customFormat="1">
      <c r="G3981" s="439"/>
      <c r="H3981" s="439"/>
    </row>
    <row r="3982" spans="7:8" s="9" customFormat="1">
      <c r="G3982" s="439"/>
      <c r="H3982" s="439"/>
    </row>
    <row r="3983" spans="7:8" s="9" customFormat="1">
      <c r="G3983" s="439"/>
      <c r="H3983" s="439"/>
    </row>
    <row r="3984" spans="7:8" s="9" customFormat="1">
      <c r="G3984" s="439"/>
      <c r="H3984" s="439"/>
    </row>
    <row r="3985" spans="7:8" s="9" customFormat="1">
      <c r="G3985" s="439"/>
      <c r="H3985" s="439"/>
    </row>
    <row r="3986" spans="7:8" s="9" customFormat="1">
      <c r="G3986" s="439"/>
      <c r="H3986" s="439"/>
    </row>
    <row r="3987" spans="7:8" s="9" customFormat="1">
      <c r="G3987" s="439"/>
      <c r="H3987" s="439"/>
    </row>
    <row r="3988" spans="7:8" s="9" customFormat="1">
      <c r="G3988" s="439"/>
      <c r="H3988" s="439"/>
    </row>
    <row r="3989" spans="7:8" s="9" customFormat="1">
      <c r="G3989" s="439"/>
      <c r="H3989" s="439"/>
    </row>
    <row r="3990" spans="7:8" s="9" customFormat="1">
      <c r="G3990" s="439"/>
      <c r="H3990" s="439"/>
    </row>
    <row r="3991" spans="7:8" s="9" customFormat="1">
      <c r="G3991" s="439"/>
      <c r="H3991" s="439"/>
    </row>
    <row r="3992" spans="7:8" s="9" customFormat="1">
      <c r="G3992" s="439"/>
      <c r="H3992" s="439"/>
    </row>
    <row r="3993" spans="7:8" s="9" customFormat="1">
      <c r="G3993" s="439"/>
      <c r="H3993" s="439"/>
    </row>
    <row r="3994" spans="7:8" s="9" customFormat="1">
      <c r="G3994" s="439"/>
      <c r="H3994" s="439"/>
    </row>
    <row r="3995" spans="7:8" s="9" customFormat="1">
      <c r="G3995" s="439"/>
      <c r="H3995" s="439"/>
    </row>
    <row r="3996" spans="7:8" s="9" customFormat="1">
      <c r="G3996" s="439"/>
      <c r="H3996" s="439"/>
    </row>
    <row r="3997" spans="7:8" s="9" customFormat="1">
      <c r="G3997" s="439"/>
      <c r="H3997" s="439"/>
    </row>
    <row r="3998" spans="7:8" s="9" customFormat="1">
      <c r="G3998" s="439"/>
      <c r="H3998" s="439"/>
    </row>
    <row r="3999" spans="7:8" s="9" customFormat="1">
      <c r="G3999" s="439"/>
      <c r="H3999" s="439"/>
    </row>
    <row r="4000" spans="7:8" s="9" customFormat="1">
      <c r="G4000" s="439"/>
      <c r="H4000" s="439"/>
    </row>
    <row r="4001" spans="7:8" s="9" customFormat="1">
      <c r="G4001" s="439"/>
      <c r="H4001" s="439"/>
    </row>
    <row r="4002" spans="7:8" s="9" customFormat="1">
      <c r="G4002" s="439"/>
      <c r="H4002" s="439"/>
    </row>
    <row r="4003" spans="7:8" s="9" customFormat="1">
      <c r="G4003" s="439"/>
      <c r="H4003" s="439"/>
    </row>
    <row r="4004" spans="7:8" s="9" customFormat="1">
      <c r="G4004" s="439"/>
      <c r="H4004" s="439"/>
    </row>
    <row r="4005" spans="7:8" s="9" customFormat="1">
      <c r="G4005" s="439"/>
      <c r="H4005" s="439"/>
    </row>
    <row r="4006" spans="7:8" s="9" customFormat="1">
      <c r="G4006" s="439"/>
      <c r="H4006" s="439"/>
    </row>
    <row r="4007" spans="7:8" s="9" customFormat="1">
      <c r="G4007" s="439"/>
      <c r="H4007" s="439"/>
    </row>
    <row r="4008" spans="7:8" s="9" customFormat="1">
      <c r="G4008" s="439"/>
      <c r="H4008" s="439"/>
    </row>
    <row r="4009" spans="7:8" s="9" customFormat="1">
      <c r="G4009" s="439"/>
      <c r="H4009" s="439"/>
    </row>
    <row r="4010" spans="7:8" s="9" customFormat="1">
      <c r="G4010" s="439"/>
      <c r="H4010" s="439"/>
    </row>
    <row r="4011" spans="7:8" s="9" customFormat="1">
      <c r="G4011" s="439"/>
      <c r="H4011" s="439"/>
    </row>
    <row r="4012" spans="7:8" s="9" customFormat="1">
      <c r="G4012" s="439"/>
      <c r="H4012" s="439"/>
    </row>
    <row r="4013" spans="7:8" s="9" customFormat="1">
      <c r="G4013" s="439"/>
      <c r="H4013" s="439"/>
    </row>
    <row r="4014" spans="7:8" s="9" customFormat="1">
      <c r="G4014" s="439"/>
      <c r="H4014" s="439"/>
    </row>
    <row r="4015" spans="7:8" s="9" customFormat="1">
      <c r="G4015" s="439"/>
      <c r="H4015" s="439"/>
    </row>
    <row r="4016" spans="7:8" s="9" customFormat="1">
      <c r="G4016" s="439"/>
      <c r="H4016" s="439"/>
    </row>
    <row r="4017" spans="7:8" s="9" customFormat="1">
      <c r="G4017" s="439"/>
      <c r="H4017" s="439"/>
    </row>
    <row r="4018" spans="7:8" s="9" customFormat="1">
      <c r="G4018" s="439"/>
      <c r="H4018" s="439"/>
    </row>
    <row r="4019" spans="7:8" s="9" customFormat="1">
      <c r="G4019" s="439"/>
      <c r="H4019" s="439"/>
    </row>
    <row r="4020" spans="7:8" s="9" customFormat="1">
      <c r="G4020" s="439"/>
      <c r="H4020" s="439"/>
    </row>
    <row r="4021" spans="7:8" s="9" customFormat="1">
      <c r="G4021" s="439"/>
      <c r="H4021" s="439"/>
    </row>
    <row r="4022" spans="7:8" s="9" customFormat="1">
      <c r="G4022" s="439"/>
      <c r="H4022" s="439"/>
    </row>
    <row r="4023" spans="7:8" s="9" customFormat="1">
      <c r="G4023" s="439"/>
      <c r="H4023" s="439"/>
    </row>
    <row r="4024" spans="7:8" s="9" customFormat="1">
      <c r="G4024" s="439"/>
      <c r="H4024" s="439"/>
    </row>
    <row r="4025" spans="7:8" s="9" customFormat="1">
      <c r="G4025" s="439"/>
      <c r="H4025" s="439"/>
    </row>
    <row r="4026" spans="7:8" s="9" customFormat="1">
      <c r="G4026" s="439"/>
      <c r="H4026" s="439"/>
    </row>
    <row r="4027" spans="7:8" s="9" customFormat="1">
      <c r="G4027" s="439"/>
      <c r="H4027" s="439"/>
    </row>
    <row r="4028" spans="7:8" s="9" customFormat="1">
      <c r="G4028" s="439"/>
      <c r="H4028" s="439"/>
    </row>
    <row r="4029" spans="7:8" s="9" customFormat="1">
      <c r="G4029" s="439"/>
      <c r="H4029" s="439"/>
    </row>
    <row r="4030" spans="7:8" s="9" customFormat="1">
      <c r="G4030" s="439"/>
      <c r="H4030" s="439"/>
    </row>
    <row r="4031" spans="7:8" s="9" customFormat="1">
      <c r="G4031" s="439"/>
      <c r="H4031" s="439"/>
    </row>
    <row r="4032" spans="7:8" s="9" customFormat="1">
      <c r="G4032" s="439"/>
      <c r="H4032" s="439"/>
    </row>
    <row r="4033" spans="7:8" s="9" customFormat="1">
      <c r="G4033" s="439"/>
      <c r="H4033" s="439"/>
    </row>
    <row r="4034" spans="7:8" s="9" customFormat="1">
      <c r="G4034" s="439"/>
      <c r="H4034" s="439"/>
    </row>
    <row r="4035" spans="7:8" s="9" customFormat="1">
      <c r="G4035" s="439"/>
      <c r="H4035" s="439"/>
    </row>
    <row r="4036" spans="7:8" s="9" customFormat="1">
      <c r="G4036" s="439"/>
      <c r="H4036" s="439"/>
    </row>
    <row r="4037" spans="7:8" s="9" customFormat="1">
      <c r="G4037" s="439"/>
      <c r="H4037" s="439"/>
    </row>
    <row r="4038" spans="7:8" s="9" customFormat="1">
      <c r="G4038" s="439"/>
      <c r="H4038" s="439"/>
    </row>
    <row r="4039" spans="7:8" s="9" customFormat="1">
      <c r="G4039" s="439"/>
      <c r="H4039" s="439"/>
    </row>
    <row r="4040" spans="7:8" s="9" customFormat="1">
      <c r="G4040" s="439"/>
      <c r="H4040" s="439"/>
    </row>
    <row r="4041" spans="7:8" s="9" customFormat="1">
      <c r="G4041" s="439"/>
      <c r="H4041" s="439"/>
    </row>
    <row r="4042" spans="7:8" s="9" customFormat="1">
      <c r="G4042" s="439"/>
      <c r="H4042" s="439"/>
    </row>
    <row r="4043" spans="7:8" s="9" customFormat="1">
      <c r="G4043" s="439"/>
      <c r="H4043" s="439"/>
    </row>
    <row r="4044" spans="7:8" s="9" customFormat="1">
      <c r="G4044" s="439"/>
      <c r="H4044" s="439"/>
    </row>
    <row r="4045" spans="7:8" s="9" customFormat="1">
      <c r="G4045" s="439"/>
      <c r="H4045" s="439"/>
    </row>
    <row r="4046" spans="7:8" s="9" customFormat="1">
      <c r="G4046" s="439"/>
      <c r="H4046" s="439"/>
    </row>
    <row r="4047" spans="7:8" s="9" customFormat="1">
      <c r="G4047" s="439"/>
      <c r="H4047" s="439"/>
    </row>
    <row r="4048" spans="7:8" s="9" customFormat="1">
      <c r="G4048" s="439"/>
      <c r="H4048" s="439"/>
    </row>
    <row r="4049" spans="7:8" s="9" customFormat="1">
      <c r="G4049" s="439"/>
      <c r="H4049" s="439"/>
    </row>
    <row r="4050" spans="7:8" s="9" customFormat="1">
      <c r="G4050" s="439"/>
      <c r="H4050" s="439"/>
    </row>
    <row r="4051" spans="7:8" s="9" customFormat="1">
      <c r="G4051" s="439"/>
      <c r="H4051" s="439"/>
    </row>
    <row r="4052" spans="7:8" s="9" customFormat="1">
      <c r="G4052" s="439"/>
      <c r="H4052" s="439"/>
    </row>
    <row r="4053" spans="7:8" s="9" customFormat="1">
      <c r="G4053" s="439"/>
      <c r="H4053" s="439"/>
    </row>
    <row r="4054" spans="7:8" s="9" customFormat="1">
      <c r="G4054" s="439"/>
      <c r="H4054" s="439"/>
    </row>
    <row r="4055" spans="7:8" s="9" customFormat="1">
      <c r="G4055" s="439"/>
      <c r="H4055" s="439"/>
    </row>
    <row r="4056" spans="7:8" s="9" customFormat="1">
      <c r="G4056" s="439"/>
      <c r="H4056" s="439"/>
    </row>
    <row r="4057" spans="7:8" s="9" customFormat="1">
      <c r="G4057" s="439"/>
      <c r="H4057" s="439"/>
    </row>
    <row r="4058" spans="7:8" s="9" customFormat="1">
      <c r="G4058" s="439"/>
      <c r="H4058" s="439"/>
    </row>
    <row r="4059" spans="7:8" s="9" customFormat="1">
      <c r="G4059" s="439"/>
      <c r="H4059" s="439"/>
    </row>
    <row r="4060" spans="7:8" s="9" customFormat="1">
      <c r="G4060" s="439"/>
      <c r="H4060" s="439"/>
    </row>
    <row r="4061" spans="7:8" s="9" customFormat="1">
      <c r="G4061" s="439"/>
      <c r="H4061" s="439"/>
    </row>
    <row r="4062" spans="7:8" s="9" customFormat="1">
      <c r="G4062" s="439"/>
      <c r="H4062" s="439"/>
    </row>
    <row r="4063" spans="7:8" s="9" customFormat="1">
      <c r="G4063" s="439"/>
      <c r="H4063" s="439"/>
    </row>
    <row r="4064" spans="7:8" s="9" customFormat="1">
      <c r="G4064" s="439"/>
      <c r="H4064" s="439"/>
    </row>
    <row r="4065" spans="7:8" s="9" customFormat="1">
      <c r="G4065" s="439"/>
      <c r="H4065" s="439"/>
    </row>
    <row r="4066" spans="7:8" s="9" customFormat="1">
      <c r="G4066" s="439"/>
      <c r="H4066" s="439"/>
    </row>
    <row r="4067" spans="7:8" s="9" customFormat="1">
      <c r="G4067" s="439"/>
      <c r="H4067" s="439"/>
    </row>
    <row r="4068" spans="7:8" s="9" customFormat="1">
      <c r="G4068" s="439"/>
      <c r="H4068" s="439"/>
    </row>
    <row r="4069" spans="7:8" s="9" customFormat="1">
      <c r="G4069" s="439"/>
      <c r="H4069" s="439"/>
    </row>
    <row r="4070" spans="7:8" s="9" customFormat="1">
      <c r="G4070" s="439"/>
      <c r="H4070" s="439"/>
    </row>
    <row r="4071" spans="7:8" s="9" customFormat="1">
      <c r="G4071" s="439"/>
      <c r="H4071" s="439"/>
    </row>
    <row r="4072" spans="7:8" s="9" customFormat="1">
      <c r="G4072" s="439"/>
      <c r="H4072" s="439"/>
    </row>
    <row r="4073" spans="7:8" s="9" customFormat="1">
      <c r="G4073" s="439"/>
      <c r="H4073" s="439"/>
    </row>
    <row r="4074" spans="7:8" s="9" customFormat="1">
      <c r="G4074" s="439"/>
      <c r="H4074" s="439"/>
    </row>
    <row r="4075" spans="7:8" s="9" customFormat="1">
      <c r="G4075" s="439"/>
      <c r="H4075" s="439"/>
    </row>
    <row r="4076" spans="7:8" s="9" customFormat="1">
      <c r="G4076" s="439"/>
      <c r="H4076" s="439"/>
    </row>
    <row r="4077" spans="7:8" s="9" customFormat="1">
      <c r="G4077" s="439"/>
      <c r="H4077" s="439"/>
    </row>
    <row r="4078" spans="7:8" s="9" customFormat="1">
      <c r="G4078" s="439"/>
      <c r="H4078" s="439"/>
    </row>
    <row r="4079" spans="7:8" s="9" customFormat="1">
      <c r="G4079" s="439"/>
      <c r="H4079" s="439"/>
    </row>
    <row r="4080" spans="7:8" s="9" customFormat="1">
      <c r="G4080" s="439"/>
      <c r="H4080" s="439"/>
    </row>
    <row r="4081" spans="7:8" s="9" customFormat="1">
      <c r="G4081" s="439"/>
      <c r="H4081" s="439"/>
    </row>
    <row r="4082" spans="7:8" s="9" customFormat="1">
      <c r="G4082" s="439"/>
      <c r="H4082" s="439"/>
    </row>
    <row r="4083" spans="7:8" s="9" customFormat="1">
      <c r="G4083" s="439"/>
      <c r="H4083" s="439"/>
    </row>
    <row r="4084" spans="7:8" s="9" customFormat="1">
      <c r="G4084" s="439"/>
      <c r="H4084" s="439"/>
    </row>
    <row r="4085" spans="7:8" s="9" customFormat="1">
      <c r="G4085" s="439"/>
      <c r="H4085" s="439"/>
    </row>
    <row r="4086" spans="7:8" s="9" customFormat="1">
      <c r="G4086" s="439"/>
      <c r="H4086" s="439"/>
    </row>
    <row r="4087" spans="7:8" s="9" customFormat="1">
      <c r="G4087" s="439"/>
      <c r="H4087" s="439"/>
    </row>
    <row r="4088" spans="7:8" s="9" customFormat="1">
      <c r="G4088" s="439"/>
      <c r="H4088" s="439"/>
    </row>
    <row r="4089" spans="7:8" s="9" customFormat="1">
      <c r="G4089" s="439"/>
      <c r="H4089" s="439"/>
    </row>
    <row r="4090" spans="7:8" s="9" customFormat="1">
      <c r="G4090" s="439"/>
      <c r="H4090" s="439"/>
    </row>
    <row r="4091" spans="7:8" s="9" customFormat="1">
      <c r="G4091" s="439"/>
      <c r="H4091" s="439"/>
    </row>
    <row r="4092" spans="7:8" s="9" customFormat="1">
      <c r="G4092" s="439"/>
      <c r="H4092" s="439"/>
    </row>
    <row r="4093" spans="7:8" s="9" customFormat="1">
      <c r="G4093" s="439"/>
      <c r="H4093" s="439"/>
    </row>
    <row r="4094" spans="7:8" s="9" customFormat="1">
      <c r="G4094" s="439"/>
      <c r="H4094" s="439"/>
    </row>
    <row r="4095" spans="7:8" s="9" customFormat="1">
      <c r="G4095" s="439"/>
      <c r="H4095" s="439"/>
    </row>
    <row r="4096" spans="7:8" s="9" customFormat="1">
      <c r="G4096" s="439"/>
      <c r="H4096" s="439"/>
    </row>
    <row r="4097" spans="7:8" s="9" customFormat="1">
      <c r="G4097" s="439"/>
      <c r="H4097" s="439"/>
    </row>
    <row r="4098" spans="7:8" s="9" customFormat="1">
      <c r="G4098" s="439"/>
      <c r="H4098" s="439"/>
    </row>
    <row r="4099" spans="7:8" s="9" customFormat="1">
      <c r="G4099" s="439"/>
      <c r="H4099" s="439"/>
    </row>
    <row r="4100" spans="7:8" s="9" customFormat="1">
      <c r="G4100" s="439"/>
      <c r="H4100" s="439"/>
    </row>
    <row r="4101" spans="7:8" s="9" customFormat="1">
      <c r="G4101" s="439"/>
      <c r="H4101" s="439"/>
    </row>
    <row r="4102" spans="7:8" s="9" customFormat="1">
      <c r="G4102" s="439"/>
      <c r="H4102" s="439"/>
    </row>
    <row r="4103" spans="7:8" s="9" customFormat="1">
      <c r="G4103" s="439"/>
      <c r="H4103" s="439"/>
    </row>
    <row r="4104" spans="7:8" s="9" customFormat="1">
      <c r="G4104" s="439"/>
      <c r="H4104" s="439"/>
    </row>
    <row r="4105" spans="7:8" s="9" customFormat="1">
      <c r="G4105" s="439"/>
      <c r="H4105" s="439"/>
    </row>
    <row r="4106" spans="7:8" s="9" customFormat="1">
      <c r="G4106" s="439"/>
      <c r="H4106" s="439"/>
    </row>
    <row r="4107" spans="7:8" s="9" customFormat="1">
      <c r="G4107" s="439"/>
      <c r="H4107" s="439"/>
    </row>
    <row r="4108" spans="7:8" s="9" customFormat="1">
      <c r="G4108" s="439"/>
      <c r="H4108" s="439"/>
    </row>
    <row r="4109" spans="7:8" s="9" customFormat="1">
      <c r="G4109" s="439"/>
      <c r="H4109" s="439"/>
    </row>
    <row r="4110" spans="7:8" s="9" customFormat="1">
      <c r="G4110" s="439"/>
      <c r="H4110" s="439"/>
    </row>
    <row r="4111" spans="7:8" s="9" customFormat="1">
      <c r="G4111" s="439"/>
      <c r="H4111" s="439"/>
    </row>
    <row r="4112" spans="7:8" s="9" customFormat="1">
      <c r="G4112" s="439"/>
      <c r="H4112" s="439"/>
    </row>
    <row r="4113" spans="7:8" s="9" customFormat="1">
      <c r="G4113" s="439"/>
      <c r="H4113" s="439"/>
    </row>
    <row r="4114" spans="7:8" s="9" customFormat="1">
      <c r="G4114" s="439"/>
      <c r="H4114" s="439"/>
    </row>
    <row r="4115" spans="7:8" s="9" customFormat="1">
      <c r="G4115" s="439"/>
      <c r="H4115" s="439"/>
    </row>
    <row r="4116" spans="7:8" s="9" customFormat="1">
      <c r="G4116" s="439"/>
      <c r="H4116" s="439"/>
    </row>
    <row r="4117" spans="7:8" s="9" customFormat="1">
      <c r="G4117" s="439"/>
      <c r="H4117" s="439"/>
    </row>
    <row r="4118" spans="7:8" s="9" customFormat="1">
      <c r="G4118" s="439"/>
      <c r="H4118" s="439"/>
    </row>
    <row r="4119" spans="7:8" s="9" customFormat="1">
      <c r="G4119" s="439"/>
      <c r="H4119" s="439"/>
    </row>
    <row r="4120" spans="7:8" s="9" customFormat="1">
      <c r="G4120" s="439"/>
      <c r="H4120" s="439"/>
    </row>
    <row r="4121" spans="7:8" s="9" customFormat="1">
      <c r="G4121" s="439"/>
      <c r="H4121" s="439"/>
    </row>
    <row r="4122" spans="7:8" s="9" customFormat="1">
      <c r="G4122" s="439"/>
      <c r="H4122" s="439"/>
    </row>
    <row r="4123" spans="7:8" s="9" customFormat="1">
      <c r="G4123" s="439"/>
      <c r="H4123" s="439"/>
    </row>
    <row r="4124" spans="7:8" s="9" customFormat="1">
      <c r="G4124" s="439"/>
      <c r="H4124" s="439"/>
    </row>
    <row r="4125" spans="7:8" s="9" customFormat="1">
      <c r="G4125" s="439"/>
      <c r="H4125" s="439"/>
    </row>
    <row r="4126" spans="7:8" s="9" customFormat="1">
      <c r="G4126" s="439"/>
      <c r="H4126" s="439"/>
    </row>
    <row r="4127" spans="7:8" s="9" customFormat="1">
      <c r="G4127" s="439"/>
      <c r="H4127" s="439"/>
    </row>
    <row r="4128" spans="7:8" s="9" customFormat="1">
      <c r="G4128" s="439"/>
      <c r="H4128" s="439"/>
    </row>
    <row r="4129" spans="7:8" s="9" customFormat="1">
      <c r="G4129" s="439"/>
      <c r="H4129" s="439"/>
    </row>
    <row r="4130" spans="7:8" s="9" customFormat="1">
      <c r="G4130" s="439"/>
      <c r="H4130" s="439"/>
    </row>
    <row r="4131" spans="7:8" s="9" customFormat="1">
      <c r="G4131" s="439"/>
      <c r="H4131" s="439"/>
    </row>
    <row r="4132" spans="7:8" s="9" customFormat="1">
      <c r="G4132" s="439"/>
      <c r="H4132" s="439"/>
    </row>
    <row r="4133" spans="7:8" s="9" customFormat="1">
      <c r="G4133" s="439"/>
      <c r="H4133" s="439"/>
    </row>
    <row r="4134" spans="7:8" s="9" customFormat="1">
      <c r="G4134" s="439"/>
      <c r="H4134" s="439"/>
    </row>
    <row r="4135" spans="7:8" s="9" customFormat="1">
      <c r="G4135" s="439"/>
      <c r="H4135" s="439"/>
    </row>
    <row r="4136" spans="7:8" s="9" customFormat="1">
      <c r="G4136" s="439"/>
      <c r="H4136" s="439"/>
    </row>
    <row r="4137" spans="7:8" s="9" customFormat="1">
      <c r="G4137" s="439"/>
      <c r="H4137" s="439"/>
    </row>
    <row r="4138" spans="7:8" s="9" customFormat="1">
      <c r="G4138" s="439"/>
      <c r="H4138" s="439"/>
    </row>
    <row r="4139" spans="7:8" s="9" customFormat="1">
      <c r="G4139" s="439"/>
      <c r="H4139" s="439"/>
    </row>
    <row r="4140" spans="7:8" s="9" customFormat="1">
      <c r="G4140" s="439"/>
      <c r="H4140" s="439"/>
    </row>
    <row r="4141" spans="7:8" s="9" customFormat="1">
      <c r="G4141" s="439"/>
      <c r="H4141" s="439"/>
    </row>
    <row r="4142" spans="7:8" s="9" customFormat="1">
      <c r="G4142" s="439"/>
      <c r="H4142" s="439"/>
    </row>
    <row r="4143" spans="7:8" s="9" customFormat="1">
      <c r="G4143" s="439"/>
      <c r="H4143" s="439"/>
    </row>
    <row r="4144" spans="7:8" s="9" customFormat="1">
      <c r="G4144" s="439"/>
      <c r="H4144" s="439"/>
    </row>
    <row r="4145" spans="7:8" s="9" customFormat="1">
      <c r="G4145" s="439"/>
      <c r="H4145" s="439"/>
    </row>
    <row r="4146" spans="7:8" s="9" customFormat="1">
      <c r="G4146" s="439"/>
      <c r="H4146" s="439"/>
    </row>
    <row r="4147" spans="7:8" s="9" customFormat="1">
      <c r="G4147" s="439"/>
      <c r="H4147" s="439"/>
    </row>
    <row r="4148" spans="7:8" s="9" customFormat="1">
      <c r="G4148" s="439"/>
      <c r="H4148" s="439"/>
    </row>
    <row r="4149" spans="7:8" s="9" customFormat="1">
      <c r="G4149" s="439"/>
      <c r="H4149" s="439"/>
    </row>
    <row r="4150" spans="7:8" s="9" customFormat="1">
      <c r="G4150" s="439"/>
      <c r="H4150" s="439"/>
    </row>
    <row r="4151" spans="7:8" s="9" customFormat="1">
      <c r="G4151" s="439"/>
      <c r="H4151" s="439"/>
    </row>
    <row r="4152" spans="7:8" s="9" customFormat="1">
      <c r="G4152" s="439"/>
      <c r="H4152" s="439"/>
    </row>
    <row r="4153" spans="7:8" s="9" customFormat="1">
      <c r="G4153" s="439"/>
      <c r="H4153" s="439"/>
    </row>
    <row r="4154" spans="7:8" s="9" customFormat="1">
      <c r="G4154" s="439"/>
      <c r="H4154" s="439"/>
    </row>
    <row r="4155" spans="7:8" s="9" customFormat="1">
      <c r="G4155" s="439"/>
      <c r="H4155" s="439"/>
    </row>
    <row r="4156" spans="7:8" s="9" customFormat="1">
      <c r="G4156" s="439"/>
      <c r="H4156" s="439"/>
    </row>
    <row r="4157" spans="7:8" s="9" customFormat="1">
      <c r="G4157" s="439"/>
      <c r="H4157" s="439"/>
    </row>
    <row r="4158" spans="7:8" s="9" customFormat="1">
      <c r="G4158" s="439"/>
      <c r="H4158" s="439"/>
    </row>
    <row r="4159" spans="7:8" s="9" customFormat="1">
      <c r="G4159" s="439"/>
      <c r="H4159" s="439"/>
    </row>
    <row r="4160" spans="7:8" s="9" customFormat="1">
      <c r="G4160" s="439"/>
      <c r="H4160" s="439"/>
    </row>
    <row r="4161" spans="7:8" s="9" customFormat="1">
      <c r="G4161" s="439"/>
      <c r="H4161" s="439"/>
    </row>
    <row r="4162" spans="7:8" s="9" customFormat="1">
      <c r="G4162" s="439"/>
      <c r="H4162" s="439"/>
    </row>
    <row r="4163" spans="7:8" s="9" customFormat="1">
      <c r="G4163" s="439"/>
      <c r="H4163" s="439"/>
    </row>
    <row r="4164" spans="7:8" s="9" customFormat="1">
      <c r="G4164" s="439"/>
      <c r="H4164" s="439"/>
    </row>
    <row r="4165" spans="7:8" s="9" customFormat="1">
      <c r="G4165" s="439"/>
      <c r="H4165" s="439"/>
    </row>
    <row r="4166" spans="7:8" s="9" customFormat="1">
      <c r="G4166" s="439"/>
      <c r="H4166" s="439"/>
    </row>
    <row r="4167" spans="7:8" s="9" customFormat="1">
      <c r="G4167" s="439"/>
      <c r="H4167" s="439"/>
    </row>
    <row r="4168" spans="7:8" s="9" customFormat="1">
      <c r="G4168" s="439"/>
      <c r="H4168" s="439"/>
    </row>
    <row r="4169" spans="7:8" s="9" customFormat="1">
      <c r="G4169" s="439"/>
      <c r="H4169" s="439"/>
    </row>
    <row r="4170" spans="7:8" s="9" customFormat="1">
      <c r="G4170" s="439"/>
      <c r="H4170" s="439"/>
    </row>
    <row r="4171" spans="7:8" s="9" customFormat="1">
      <c r="G4171" s="439"/>
      <c r="H4171" s="439"/>
    </row>
    <row r="4172" spans="7:8" s="9" customFormat="1">
      <c r="G4172" s="439"/>
      <c r="H4172" s="439"/>
    </row>
    <row r="4173" spans="7:8" s="9" customFormat="1">
      <c r="G4173" s="439"/>
      <c r="H4173" s="439"/>
    </row>
    <row r="4174" spans="7:8" s="9" customFormat="1">
      <c r="G4174" s="439"/>
      <c r="H4174" s="439"/>
    </row>
    <row r="4175" spans="7:8" s="9" customFormat="1">
      <c r="G4175" s="439"/>
      <c r="H4175" s="439"/>
    </row>
    <row r="4176" spans="7:8" s="9" customFormat="1">
      <c r="G4176" s="439"/>
      <c r="H4176" s="439"/>
    </row>
    <row r="4177" spans="7:8" s="9" customFormat="1">
      <c r="G4177" s="439"/>
      <c r="H4177" s="439"/>
    </row>
    <row r="4178" spans="7:8" s="9" customFormat="1">
      <c r="G4178" s="439"/>
      <c r="H4178" s="439"/>
    </row>
    <row r="4179" spans="7:8" s="9" customFormat="1">
      <c r="G4179" s="439"/>
      <c r="H4179" s="439"/>
    </row>
    <row r="4180" spans="7:8" s="9" customFormat="1">
      <c r="G4180" s="439"/>
      <c r="H4180" s="439"/>
    </row>
    <row r="4181" spans="7:8" s="9" customFormat="1">
      <c r="G4181" s="439"/>
      <c r="H4181" s="439"/>
    </row>
    <row r="4182" spans="7:8" s="9" customFormat="1">
      <c r="G4182" s="439"/>
      <c r="H4182" s="439"/>
    </row>
    <row r="4183" spans="7:8" s="9" customFormat="1">
      <c r="G4183" s="439"/>
      <c r="H4183" s="439"/>
    </row>
    <row r="4184" spans="7:8" s="9" customFormat="1">
      <c r="G4184" s="439"/>
      <c r="H4184" s="439"/>
    </row>
    <row r="4185" spans="7:8" s="9" customFormat="1">
      <c r="G4185" s="439"/>
      <c r="H4185" s="439"/>
    </row>
    <row r="4186" spans="7:8" s="9" customFormat="1">
      <c r="G4186" s="439"/>
      <c r="H4186" s="439"/>
    </row>
    <row r="4187" spans="7:8" s="9" customFormat="1">
      <c r="G4187" s="439"/>
      <c r="H4187" s="439"/>
    </row>
    <row r="4188" spans="7:8" s="9" customFormat="1">
      <c r="G4188" s="439"/>
      <c r="H4188" s="439"/>
    </row>
    <row r="4189" spans="7:8" s="9" customFormat="1">
      <c r="G4189" s="439"/>
      <c r="H4189" s="439"/>
    </row>
    <row r="4190" spans="7:8" s="9" customFormat="1">
      <c r="G4190" s="439"/>
      <c r="H4190" s="439"/>
    </row>
    <row r="4191" spans="7:8" s="9" customFormat="1">
      <c r="G4191" s="439"/>
      <c r="H4191" s="439"/>
    </row>
    <row r="4192" spans="7:8" s="9" customFormat="1">
      <c r="G4192" s="439"/>
      <c r="H4192" s="439"/>
    </row>
    <row r="4193" spans="7:8" s="9" customFormat="1">
      <c r="G4193" s="439"/>
      <c r="H4193" s="439"/>
    </row>
    <row r="4194" spans="7:8" s="9" customFormat="1">
      <c r="G4194" s="439"/>
      <c r="H4194" s="439"/>
    </row>
    <row r="4195" spans="7:8" s="9" customFormat="1">
      <c r="G4195" s="439"/>
      <c r="H4195" s="439"/>
    </row>
    <row r="4196" spans="7:8" s="9" customFormat="1">
      <c r="G4196" s="439"/>
      <c r="H4196" s="439"/>
    </row>
    <row r="4197" spans="7:8" s="9" customFormat="1">
      <c r="G4197" s="439"/>
      <c r="H4197" s="439"/>
    </row>
    <row r="4198" spans="7:8" s="9" customFormat="1">
      <c r="G4198" s="439"/>
      <c r="H4198" s="439"/>
    </row>
    <row r="4199" spans="7:8" s="9" customFormat="1">
      <c r="G4199" s="439"/>
      <c r="H4199" s="439"/>
    </row>
    <row r="4200" spans="7:8" s="9" customFormat="1">
      <c r="G4200" s="439"/>
      <c r="H4200" s="439"/>
    </row>
    <row r="4201" spans="7:8" s="9" customFormat="1">
      <c r="G4201" s="439"/>
      <c r="H4201" s="439"/>
    </row>
    <row r="4202" spans="7:8" s="9" customFormat="1">
      <c r="G4202" s="439"/>
      <c r="H4202" s="439"/>
    </row>
    <row r="4203" spans="7:8" s="9" customFormat="1">
      <c r="G4203" s="439"/>
      <c r="H4203" s="439"/>
    </row>
    <row r="4204" spans="7:8" s="9" customFormat="1">
      <c r="G4204" s="439"/>
      <c r="H4204" s="439"/>
    </row>
    <row r="4205" spans="7:8" s="9" customFormat="1">
      <c r="G4205" s="439"/>
      <c r="H4205" s="439"/>
    </row>
    <row r="4206" spans="7:8" s="9" customFormat="1">
      <c r="G4206" s="439"/>
      <c r="H4206" s="439"/>
    </row>
    <row r="4207" spans="7:8" s="9" customFormat="1">
      <c r="G4207" s="439"/>
      <c r="H4207" s="439"/>
    </row>
    <row r="4208" spans="7:8" s="9" customFormat="1">
      <c r="G4208" s="439"/>
      <c r="H4208" s="439"/>
    </row>
    <row r="4209" spans="7:8" s="9" customFormat="1">
      <c r="G4209" s="439"/>
      <c r="H4209" s="439"/>
    </row>
    <row r="4210" spans="7:8" s="9" customFormat="1">
      <c r="G4210" s="439"/>
      <c r="H4210" s="439"/>
    </row>
    <row r="4211" spans="7:8" s="9" customFormat="1">
      <c r="G4211" s="439"/>
      <c r="H4211" s="439"/>
    </row>
    <row r="4212" spans="7:8" s="9" customFormat="1">
      <c r="G4212" s="439"/>
      <c r="H4212" s="439"/>
    </row>
    <row r="4213" spans="7:8" s="9" customFormat="1">
      <c r="G4213" s="439"/>
      <c r="H4213" s="439"/>
    </row>
    <row r="4214" spans="7:8" s="9" customFormat="1">
      <c r="G4214" s="439"/>
      <c r="H4214" s="439"/>
    </row>
    <row r="4215" spans="7:8" s="9" customFormat="1">
      <c r="G4215" s="439"/>
      <c r="H4215" s="439"/>
    </row>
    <row r="4216" spans="7:8" s="9" customFormat="1">
      <c r="G4216" s="439"/>
      <c r="H4216" s="439"/>
    </row>
    <row r="4217" spans="7:8" s="9" customFormat="1">
      <c r="G4217" s="439"/>
      <c r="H4217" s="439"/>
    </row>
    <row r="4218" spans="7:8" s="9" customFormat="1">
      <c r="G4218" s="439"/>
      <c r="H4218" s="439"/>
    </row>
    <row r="4219" spans="7:8" s="9" customFormat="1">
      <c r="G4219" s="439"/>
      <c r="H4219" s="439"/>
    </row>
    <row r="4220" spans="7:8" s="9" customFormat="1">
      <c r="G4220" s="439"/>
      <c r="H4220" s="439"/>
    </row>
    <row r="4221" spans="7:8" s="9" customFormat="1">
      <c r="G4221" s="439"/>
      <c r="H4221" s="439"/>
    </row>
    <row r="4222" spans="7:8" s="9" customFormat="1">
      <c r="G4222" s="439"/>
      <c r="H4222" s="439"/>
    </row>
    <row r="4223" spans="7:8" s="9" customFormat="1">
      <c r="G4223" s="439"/>
      <c r="H4223" s="439"/>
    </row>
    <row r="4224" spans="7:8" s="9" customFormat="1">
      <c r="G4224" s="439"/>
      <c r="H4224" s="439"/>
    </row>
    <row r="4225" spans="7:8" s="9" customFormat="1">
      <c r="G4225" s="439"/>
      <c r="H4225" s="439"/>
    </row>
    <row r="4226" spans="7:8" s="9" customFormat="1">
      <c r="G4226" s="439"/>
      <c r="H4226" s="439"/>
    </row>
    <row r="4227" spans="7:8" s="9" customFormat="1">
      <c r="G4227" s="439"/>
      <c r="H4227" s="439"/>
    </row>
    <row r="4228" spans="7:8" s="9" customFormat="1">
      <c r="G4228" s="439"/>
      <c r="H4228" s="439"/>
    </row>
    <row r="4229" spans="7:8" s="9" customFormat="1">
      <c r="G4229" s="439"/>
      <c r="H4229" s="439"/>
    </row>
    <row r="4230" spans="7:8" s="9" customFormat="1">
      <c r="G4230" s="439"/>
      <c r="H4230" s="439"/>
    </row>
    <row r="4231" spans="7:8" s="9" customFormat="1">
      <c r="G4231" s="439"/>
      <c r="H4231" s="439"/>
    </row>
    <row r="4232" spans="7:8" s="9" customFormat="1">
      <c r="G4232" s="439"/>
      <c r="H4232" s="439"/>
    </row>
    <row r="4233" spans="7:8" s="9" customFormat="1">
      <c r="G4233" s="439"/>
      <c r="H4233" s="439"/>
    </row>
    <row r="4234" spans="7:8" s="9" customFormat="1">
      <c r="G4234" s="439"/>
      <c r="H4234" s="439"/>
    </row>
    <row r="4235" spans="7:8" s="9" customFormat="1">
      <c r="G4235" s="439"/>
      <c r="H4235" s="439"/>
    </row>
    <row r="4236" spans="7:8" s="9" customFormat="1">
      <c r="G4236" s="439"/>
      <c r="H4236" s="439"/>
    </row>
    <row r="4237" spans="7:8" s="9" customFormat="1">
      <c r="G4237" s="439"/>
      <c r="H4237" s="439"/>
    </row>
    <row r="4238" spans="7:8" s="9" customFormat="1">
      <c r="G4238" s="439"/>
      <c r="H4238" s="439"/>
    </row>
    <row r="4239" spans="7:8" s="9" customFormat="1">
      <c r="G4239" s="439"/>
      <c r="H4239" s="439"/>
    </row>
    <row r="4240" spans="7:8" s="9" customFormat="1">
      <c r="G4240" s="439"/>
      <c r="H4240" s="439"/>
    </row>
    <row r="4241" spans="7:8" s="9" customFormat="1">
      <c r="G4241" s="439"/>
      <c r="H4241" s="439"/>
    </row>
    <row r="4242" spans="7:8" s="9" customFormat="1">
      <c r="G4242" s="439"/>
      <c r="H4242" s="439"/>
    </row>
    <row r="4243" spans="7:8" s="9" customFormat="1">
      <c r="G4243" s="439"/>
      <c r="H4243" s="439"/>
    </row>
    <row r="4244" spans="7:8" s="9" customFormat="1">
      <c r="G4244" s="439"/>
      <c r="H4244" s="439"/>
    </row>
    <row r="4245" spans="7:8" s="9" customFormat="1">
      <c r="G4245" s="439"/>
      <c r="H4245" s="439"/>
    </row>
    <row r="4246" spans="7:8" s="9" customFormat="1">
      <c r="G4246" s="439"/>
      <c r="H4246" s="439"/>
    </row>
    <row r="4247" spans="7:8" s="9" customFormat="1">
      <c r="G4247" s="439"/>
      <c r="H4247" s="439"/>
    </row>
    <row r="4248" spans="7:8" s="9" customFormat="1">
      <c r="G4248" s="439"/>
      <c r="H4248" s="439"/>
    </row>
    <row r="4249" spans="7:8" s="9" customFormat="1">
      <c r="G4249" s="439"/>
      <c r="H4249" s="439"/>
    </row>
    <row r="4250" spans="7:8" s="9" customFormat="1">
      <c r="G4250" s="439"/>
      <c r="H4250" s="439"/>
    </row>
    <row r="4251" spans="7:8" s="9" customFormat="1">
      <c r="G4251" s="439"/>
      <c r="H4251" s="439"/>
    </row>
    <row r="4252" spans="7:8" s="9" customFormat="1">
      <c r="G4252" s="439"/>
      <c r="H4252" s="439"/>
    </row>
    <row r="4253" spans="7:8" s="9" customFormat="1">
      <c r="G4253" s="439"/>
      <c r="H4253" s="439"/>
    </row>
    <row r="4254" spans="7:8" s="9" customFormat="1">
      <c r="G4254" s="439"/>
      <c r="H4254" s="439"/>
    </row>
    <row r="4255" spans="7:8" s="9" customFormat="1">
      <c r="G4255" s="439"/>
      <c r="H4255" s="439"/>
    </row>
    <row r="4256" spans="7:8" s="9" customFormat="1">
      <c r="G4256" s="439"/>
      <c r="H4256" s="439"/>
    </row>
    <row r="4257" spans="7:8" s="9" customFormat="1">
      <c r="G4257" s="439"/>
      <c r="H4257" s="439"/>
    </row>
    <row r="4258" spans="7:8" s="9" customFormat="1">
      <c r="G4258" s="439"/>
      <c r="H4258" s="439"/>
    </row>
    <row r="4259" spans="7:8" s="9" customFormat="1">
      <c r="G4259" s="439"/>
      <c r="H4259" s="439"/>
    </row>
    <row r="4260" spans="7:8" s="9" customFormat="1">
      <c r="G4260" s="439"/>
      <c r="H4260" s="439"/>
    </row>
    <row r="4261" spans="7:8" s="9" customFormat="1">
      <c r="G4261" s="439"/>
      <c r="H4261" s="439"/>
    </row>
    <row r="4262" spans="7:8" s="9" customFormat="1">
      <c r="G4262" s="439"/>
      <c r="H4262" s="439"/>
    </row>
    <row r="4263" spans="7:8" s="9" customFormat="1">
      <c r="G4263" s="439"/>
      <c r="H4263" s="439"/>
    </row>
    <row r="4264" spans="7:8" s="9" customFormat="1">
      <c r="G4264" s="439"/>
      <c r="H4264" s="439"/>
    </row>
    <row r="4265" spans="7:8" s="9" customFormat="1">
      <c r="G4265" s="439"/>
      <c r="H4265" s="439"/>
    </row>
    <row r="4266" spans="7:8" s="9" customFormat="1">
      <c r="G4266" s="439"/>
      <c r="H4266" s="439"/>
    </row>
    <row r="4267" spans="7:8" s="9" customFormat="1">
      <c r="G4267" s="439"/>
      <c r="H4267" s="439"/>
    </row>
    <row r="4268" spans="7:8" s="9" customFormat="1">
      <c r="G4268" s="439"/>
      <c r="H4268" s="439"/>
    </row>
    <row r="4269" spans="7:8" s="9" customFormat="1">
      <c r="G4269" s="439"/>
      <c r="H4269" s="439"/>
    </row>
    <row r="4270" spans="7:8" s="9" customFormat="1">
      <c r="G4270" s="439"/>
      <c r="H4270" s="439"/>
    </row>
    <row r="4271" spans="7:8" s="9" customFormat="1">
      <c r="G4271" s="439"/>
      <c r="H4271" s="439"/>
    </row>
    <row r="4272" spans="7:8" s="9" customFormat="1">
      <c r="G4272" s="439"/>
      <c r="H4272" s="439"/>
    </row>
    <row r="4273" spans="7:8" s="9" customFormat="1">
      <c r="G4273" s="439"/>
      <c r="H4273" s="439"/>
    </row>
    <row r="4274" spans="7:8" s="9" customFormat="1">
      <c r="G4274" s="439"/>
      <c r="H4274" s="439"/>
    </row>
    <row r="4275" spans="7:8" s="9" customFormat="1">
      <c r="G4275" s="439"/>
      <c r="H4275" s="439"/>
    </row>
    <row r="4276" spans="7:8" s="9" customFormat="1">
      <c r="G4276" s="439"/>
      <c r="H4276" s="439"/>
    </row>
    <row r="4277" spans="7:8" s="9" customFormat="1">
      <c r="G4277" s="439"/>
      <c r="H4277" s="439"/>
    </row>
    <row r="4278" spans="7:8" s="9" customFormat="1">
      <c r="G4278" s="439"/>
      <c r="H4278" s="439"/>
    </row>
    <row r="4279" spans="7:8" s="9" customFormat="1">
      <c r="G4279" s="439"/>
      <c r="H4279" s="439"/>
    </row>
    <row r="4280" spans="7:8" s="9" customFormat="1">
      <c r="G4280" s="439"/>
      <c r="H4280" s="439"/>
    </row>
    <row r="4281" spans="7:8" s="9" customFormat="1">
      <c r="G4281" s="439"/>
      <c r="H4281" s="439"/>
    </row>
    <row r="4282" spans="7:8" s="9" customFormat="1">
      <c r="G4282" s="439"/>
      <c r="H4282" s="439"/>
    </row>
    <row r="4283" spans="7:8" s="9" customFormat="1">
      <c r="G4283" s="439"/>
      <c r="H4283" s="439"/>
    </row>
    <row r="4284" spans="7:8" s="9" customFormat="1">
      <c r="G4284" s="439"/>
      <c r="H4284" s="439"/>
    </row>
    <row r="4285" spans="7:8" s="9" customFormat="1">
      <c r="G4285" s="439"/>
      <c r="H4285" s="439"/>
    </row>
    <row r="4286" spans="7:8" s="9" customFormat="1">
      <c r="G4286" s="439"/>
      <c r="H4286" s="439"/>
    </row>
    <row r="4287" spans="7:8" s="9" customFormat="1">
      <c r="G4287" s="439"/>
      <c r="H4287" s="439"/>
    </row>
    <row r="4288" spans="7:8" s="9" customFormat="1">
      <c r="G4288" s="439"/>
      <c r="H4288" s="439"/>
    </row>
    <row r="4289" spans="7:8" s="9" customFormat="1">
      <c r="G4289" s="439"/>
      <c r="H4289" s="439"/>
    </row>
    <row r="4290" spans="7:8" s="9" customFormat="1">
      <c r="G4290" s="439"/>
      <c r="H4290" s="439"/>
    </row>
    <row r="4291" spans="7:8" s="9" customFormat="1">
      <c r="G4291" s="439"/>
      <c r="H4291" s="439"/>
    </row>
    <row r="4292" spans="7:8" s="9" customFormat="1">
      <c r="G4292" s="439"/>
      <c r="H4292" s="439"/>
    </row>
    <row r="4293" spans="7:8" s="9" customFormat="1">
      <c r="G4293" s="439"/>
      <c r="H4293" s="439"/>
    </row>
    <row r="4294" spans="7:8" s="9" customFormat="1">
      <c r="G4294" s="439"/>
      <c r="H4294" s="439"/>
    </row>
    <row r="4295" spans="7:8" s="9" customFormat="1">
      <c r="G4295" s="439"/>
      <c r="H4295" s="439"/>
    </row>
    <row r="4296" spans="7:8" s="9" customFormat="1">
      <c r="G4296" s="439"/>
      <c r="H4296" s="439"/>
    </row>
    <row r="4297" spans="7:8" s="9" customFormat="1">
      <c r="G4297" s="439"/>
      <c r="H4297" s="439"/>
    </row>
    <row r="4298" spans="7:8" s="9" customFormat="1">
      <c r="G4298" s="439"/>
      <c r="H4298" s="439"/>
    </row>
    <row r="4299" spans="7:8" s="9" customFormat="1">
      <c r="G4299" s="439"/>
      <c r="H4299" s="439"/>
    </row>
    <row r="4300" spans="7:8" s="9" customFormat="1">
      <c r="G4300" s="439"/>
      <c r="H4300" s="439"/>
    </row>
    <row r="4301" spans="7:8" s="9" customFormat="1">
      <c r="G4301" s="439"/>
      <c r="H4301" s="439"/>
    </row>
    <row r="4302" spans="7:8" s="9" customFormat="1">
      <c r="G4302" s="439"/>
      <c r="H4302" s="439"/>
    </row>
    <row r="4303" spans="7:8" s="9" customFormat="1">
      <c r="G4303" s="439"/>
      <c r="H4303" s="439"/>
    </row>
    <row r="4304" spans="7:8" s="9" customFormat="1">
      <c r="G4304" s="439"/>
      <c r="H4304" s="439"/>
    </row>
    <row r="4305" spans="7:8" s="9" customFormat="1">
      <c r="G4305" s="439"/>
      <c r="H4305" s="439"/>
    </row>
    <row r="4306" spans="7:8" s="9" customFormat="1">
      <c r="G4306" s="439"/>
      <c r="H4306" s="439"/>
    </row>
    <row r="4307" spans="7:8" s="9" customFormat="1">
      <c r="G4307" s="439"/>
      <c r="H4307" s="439"/>
    </row>
    <row r="4308" spans="7:8" s="9" customFormat="1">
      <c r="G4308" s="439"/>
      <c r="H4308" s="439"/>
    </row>
    <row r="4309" spans="7:8" s="9" customFormat="1">
      <c r="G4309" s="439"/>
      <c r="H4309" s="439"/>
    </row>
    <row r="4310" spans="7:8" s="9" customFormat="1">
      <c r="G4310" s="439"/>
      <c r="H4310" s="439"/>
    </row>
    <row r="4311" spans="7:8" s="9" customFormat="1">
      <c r="G4311" s="439"/>
      <c r="H4311" s="439"/>
    </row>
    <row r="4312" spans="7:8" s="9" customFormat="1">
      <c r="G4312" s="439"/>
      <c r="H4312" s="439"/>
    </row>
    <row r="4313" spans="7:8" s="9" customFormat="1">
      <c r="G4313" s="439"/>
      <c r="H4313" s="439"/>
    </row>
    <row r="4314" spans="7:8" s="9" customFormat="1">
      <c r="G4314" s="439"/>
      <c r="H4314" s="439"/>
    </row>
    <row r="4315" spans="7:8" s="9" customFormat="1">
      <c r="G4315" s="439"/>
      <c r="H4315" s="439"/>
    </row>
    <row r="4316" spans="7:8" s="9" customFormat="1">
      <c r="G4316" s="439"/>
      <c r="H4316" s="439"/>
    </row>
    <row r="4317" spans="7:8" s="9" customFormat="1">
      <c r="G4317" s="439"/>
      <c r="H4317" s="439"/>
    </row>
    <row r="4318" spans="7:8" s="9" customFormat="1">
      <c r="G4318" s="439"/>
      <c r="H4318" s="439"/>
    </row>
    <row r="4319" spans="7:8" s="9" customFormat="1">
      <c r="G4319" s="439"/>
      <c r="H4319" s="439"/>
    </row>
    <row r="4320" spans="7:8" s="9" customFormat="1">
      <c r="G4320" s="439"/>
      <c r="H4320" s="439"/>
    </row>
    <row r="4321" spans="7:8" s="9" customFormat="1">
      <c r="G4321" s="439"/>
      <c r="H4321" s="439"/>
    </row>
    <row r="4322" spans="7:8" s="9" customFormat="1">
      <c r="G4322" s="439"/>
      <c r="H4322" s="439"/>
    </row>
    <row r="4323" spans="7:8" s="9" customFormat="1">
      <c r="G4323" s="439"/>
      <c r="H4323" s="439"/>
    </row>
    <row r="4324" spans="7:8" s="9" customFormat="1">
      <c r="G4324" s="439"/>
      <c r="H4324" s="439"/>
    </row>
    <row r="4325" spans="7:8" s="9" customFormat="1">
      <c r="G4325" s="439"/>
      <c r="H4325" s="439"/>
    </row>
    <row r="4326" spans="7:8" s="9" customFormat="1">
      <c r="G4326" s="439"/>
      <c r="H4326" s="439"/>
    </row>
    <row r="4327" spans="7:8" s="9" customFormat="1">
      <c r="G4327" s="439"/>
      <c r="H4327" s="439"/>
    </row>
    <row r="4328" spans="7:8" s="9" customFormat="1">
      <c r="G4328" s="439"/>
      <c r="H4328" s="439"/>
    </row>
    <row r="4329" spans="7:8" s="9" customFormat="1">
      <c r="G4329" s="439"/>
      <c r="H4329" s="439"/>
    </row>
    <row r="4330" spans="7:8" s="9" customFormat="1">
      <c r="G4330" s="439"/>
      <c r="H4330" s="439"/>
    </row>
    <row r="4331" spans="7:8" s="9" customFormat="1">
      <c r="G4331" s="439"/>
      <c r="H4331" s="439"/>
    </row>
    <row r="4332" spans="7:8" s="9" customFormat="1">
      <c r="G4332" s="439"/>
      <c r="H4332" s="439"/>
    </row>
    <row r="4333" spans="7:8" s="9" customFormat="1">
      <c r="G4333" s="439"/>
      <c r="H4333" s="439"/>
    </row>
    <row r="4334" spans="7:8" s="9" customFormat="1">
      <c r="G4334" s="439"/>
      <c r="H4334" s="439"/>
    </row>
    <row r="4335" spans="7:8" s="9" customFormat="1">
      <c r="G4335" s="439"/>
      <c r="H4335" s="439"/>
    </row>
    <row r="4336" spans="7:8" s="9" customFormat="1">
      <c r="G4336" s="439"/>
      <c r="H4336" s="439"/>
    </row>
    <row r="4337" spans="7:8" s="9" customFormat="1">
      <c r="G4337" s="439"/>
      <c r="H4337" s="439"/>
    </row>
    <row r="4338" spans="7:8" s="9" customFormat="1">
      <c r="G4338" s="439"/>
      <c r="H4338" s="439"/>
    </row>
    <row r="4339" spans="7:8" s="9" customFormat="1">
      <c r="G4339" s="439"/>
      <c r="H4339" s="439"/>
    </row>
    <row r="4340" spans="7:8" s="9" customFormat="1">
      <c r="G4340" s="439"/>
      <c r="H4340" s="439"/>
    </row>
    <row r="4341" spans="7:8" s="9" customFormat="1">
      <c r="G4341" s="439"/>
      <c r="H4341" s="439"/>
    </row>
    <row r="4342" spans="7:8" s="9" customFormat="1">
      <c r="G4342" s="439"/>
      <c r="H4342" s="439"/>
    </row>
    <row r="4343" spans="7:8" s="9" customFormat="1">
      <c r="G4343" s="439"/>
      <c r="H4343" s="439"/>
    </row>
    <row r="4344" spans="7:8" s="9" customFormat="1">
      <c r="G4344" s="439"/>
      <c r="H4344" s="439"/>
    </row>
    <row r="4345" spans="7:8" s="9" customFormat="1">
      <c r="G4345" s="439"/>
      <c r="H4345" s="439"/>
    </row>
    <row r="4346" spans="7:8" s="9" customFormat="1">
      <c r="G4346" s="439"/>
      <c r="H4346" s="439"/>
    </row>
    <row r="4347" spans="7:8" s="9" customFormat="1">
      <c r="G4347" s="439"/>
      <c r="H4347" s="439"/>
    </row>
    <row r="4348" spans="7:8" s="9" customFormat="1">
      <c r="G4348" s="439"/>
      <c r="H4348" s="439"/>
    </row>
    <row r="4349" spans="7:8" s="9" customFormat="1">
      <c r="G4349" s="439"/>
      <c r="H4349" s="439"/>
    </row>
    <row r="4350" spans="7:8" s="9" customFormat="1">
      <c r="G4350" s="439"/>
      <c r="H4350" s="439"/>
    </row>
    <row r="4351" spans="7:8" s="9" customFormat="1">
      <c r="G4351" s="439"/>
      <c r="H4351" s="439"/>
    </row>
    <row r="4352" spans="7:8" s="9" customFormat="1">
      <c r="G4352" s="439"/>
      <c r="H4352" s="439"/>
    </row>
    <row r="4353" spans="7:8" s="9" customFormat="1">
      <c r="G4353" s="439"/>
      <c r="H4353" s="439"/>
    </row>
    <row r="4354" spans="7:8" s="9" customFormat="1">
      <c r="G4354" s="439"/>
      <c r="H4354" s="439"/>
    </row>
    <row r="4355" spans="7:8" s="9" customFormat="1">
      <c r="G4355" s="439"/>
      <c r="H4355" s="439"/>
    </row>
    <row r="4356" spans="7:8" s="9" customFormat="1">
      <c r="G4356" s="439"/>
      <c r="H4356" s="439"/>
    </row>
    <row r="4357" spans="7:8" s="9" customFormat="1">
      <c r="G4357" s="439"/>
      <c r="H4357" s="439"/>
    </row>
    <row r="4358" spans="7:8" s="9" customFormat="1">
      <c r="G4358" s="439"/>
      <c r="H4358" s="439"/>
    </row>
    <row r="4359" spans="7:8" s="9" customFormat="1">
      <c r="G4359" s="439"/>
      <c r="H4359" s="439"/>
    </row>
    <row r="4360" spans="7:8" s="9" customFormat="1">
      <c r="G4360" s="439"/>
      <c r="H4360" s="439"/>
    </row>
    <row r="4361" spans="7:8" s="9" customFormat="1">
      <c r="G4361" s="439"/>
      <c r="H4361" s="439"/>
    </row>
    <row r="4362" spans="7:8" s="9" customFormat="1">
      <c r="G4362" s="439"/>
      <c r="H4362" s="439"/>
    </row>
    <row r="4363" spans="7:8" s="9" customFormat="1">
      <c r="G4363" s="439"/>
      <c r="H4363" s="439"/>
    </row>
    <row r="4364" spans="7:8" s="9" customFormat="1">
      <c r="G4364" s="439"/>
      <c r="H4364" s="439"/>
    </row>
    <row r="4365" spans="7:8" s="9" customFormat="1">
      <c r="G4365" s="439"/>
      <c r="H4365" s="439"/>
    </row>
    <row r="4366" spans="7:8" s="9" customFormat="1">
      <c r="G4366" s="439"/>
      <c r="H4366" s="439"/>
    </row>
    <row r="4367" spans="7:8" s="9" customFormat="1">
      <c r="G4367" s="439"/>
      <c r="H4367" s="439"/>
    </row>
    <row r="4368" spans="7:8" s="9" customFormat="1">
      <c r="G4368" s="439"/>
      <c r="H4368" s="439"/>
    </row>
    <row r="4369" spans="7:8" s="9" customFormat="1">
      <c r="G4369" s="439"/>
      <c r="H4369" s="439"/>
    </row>
    <row r="4370" spans="7:8" s="9" customFormat="1">
      <c r="G4370" s="439"/>
      <c r="H4370" s="439"/>
    </row>
    <row r="4371" spans="7:8" s="9" customFormat="1">
      <c r="G4371" s="439"/>
      <c r="H4371" s="439"/>
    </row>
    <row r="4372" spans="7:8" s="9" customFormat="1">
      <c r="G4372" s="439"/>
      <c r="H4372" s="439"/>
    </row>
    <row r="4373" spans="7:8" s="9" customFormat="1">
      <c r="G4373" s="439"/>
      <c r="H4373" s="439"/>
    </row>
    <row r="4374" spans="7:8" s="9" customFormat="1">
      <c r="G4374" s="439"/>
      <c r="H4374" s="439"/>
    </row>
    <row r="4375" spans="7:8" s="9" customFormat="1">
      <c r="G4375" s="439"/>
      <c r="H4375" s="439"/>
    </row>
    <row r="4376" spans="7:8" s="9" customFormat="1">
      <c r="G4376" s="439"/>
      <c r="H4376" s="439"/>
    </row>
    <row r="4377" spans="7:8" s="9" customFormat="1">
      <c r="G4377" s="439"/>
      <c r="H4377" s="439"/>
    </row>
    <row r="4378" spans="7:8" s="9" customFormat="1">
      <c r="G4378" s="439"/>
      <c r="H4378" s="439"/>
    </row>
    <row r="4379" spans="7:8" s="9" customFormat="1">
      <c r="G4379" s="439"/>
      <c r="H4379" s="439"/>
    </row>
    <row r="4380" spans="7:8" s="9" customFormat="1">
      <c r="G4380" s="439"/>
      <c r="H4380" s="439"/>
    </row>
    <row r="4381" spans="7:8" s="9" customFormat="1">
      <c r="G4381" s="439"/>
      <c r="H4381" s="439"/>
    </row>
    <row r="4382" spans="7:8" s="9" customFormat="1">
      <c r="G4382" s="439"/>
      <c r="H4382" s="439"/>
    </row>
    <row r="4383" spans="7:8" s="9" customFormat="1">
      <c r="G4383" s="439"/>
      <c r="H4383" s="439"/>
    </row>
    <row r="4384" spans="7:8" s="9" customFormat="1">
      <c r="G4384" s="439"/>
      <c r="H4384" s="439"/>
    </row>
    <row r="4385" spans="7:8" s="9" customFormat="1">
      <c r="G4385" s="439"/>
      <c r="H4385" s="439"/>
    </row>
    <row r="4386" spans="7:8" s="9" customFormat="1">
      <c r="G4386" s="439"/>
      <c r="H4386" s="439"/>
    </row>
    <row r="4387" spans="7:8" s="9" customFormat="1">
      <c r="G4387" s="439"/>
      <c r="H4387" s="439"/>
    </row>
    <row r="4388" spans="7:8" s="9" customFormat="1">
      <c r="G4388" s="439"/>
      <c r="H4388" s="439"/>
    </row>
    <row r="4389" spans="7:8" s="9" customFormat="1">
      <c r="G4389" s="439"/>
      <c r="H4389" s="439"/>
    </row>
    <row r="4390" spans="7:8" s="9" customFormat="1">
      <c r="G4390" s="439"/>
      <c r="H4390" s="439"/>
    </row>
    <row r="4391" spans="7:8" s="9" customFormat="1">
      <c r="G4391" s="439"/>
      <c r="H4391" s="439"/>
    </row>
    <row r="4392" spans="7:8" s="9" customFormat="1">
      <c r="G4392" s="439"/>
      <c r="H4392" s="439"/>
    </row>
    <row r="4393" spans="7:8" s="9" customFormat="1">
      <c r="G4393" s="439"/>
      <c r="H4393" s="439"/>
    </row>
    <row r="4394" spans="7:8" s="9" customFormat="1">
      <c r="G4394" s="439"/>
      <c r="H4394" s="439"/>
    </row>
    <row r="4395" spans="7:8" s="9" customFormat="1">
      <c r="G4395" s="439"/>
      <c r="H4395" s="439"/>
    </row>
    <row r="4396" spans="7:8" s="9" customFormat="1">
      <c r="G4396" s="439"/>
      <c r="H4396" s="439"/>
    </row>
    <row r="4397" spans="7:8" s="9" customFormat="1">
      <c r="G4397" s="439"/>
      <c r="H4397" s="439"/>
    </row>
    <row r="4398" spans="7:8" s="9" customFormat="1">
      <c r="G4398" s="439"/>
      <c r="H4398" s="439"/>
    </row>
    <row r="4399" spans="7:8" s="9" customFormat="1">
      <c r="G4399" s="439"/>
      <c r="H4399" s="439"/>
    </row>
    <row r="4400" spans="7:8" s="9" customFormat="1">
      <c r="G4400" s="439"/>
      <c r="H4400" s="439"/>
    </row>
    <row r="4401" spans="7:8" s="9" customFormat="1">
      <c r="G4401" s="439"/>
      <c r="H4401" s="439"/>
    </row>
    <row r="4402" spans="7:8" s="9" customFormat="1">
      <c r="G4402" s="439"/>
      <c r="H4402" s="439"/>
    </row>
    <row r="4403" spans="7:8" s="9" customFormat="1">
      <c r="G4403" s="439"/>
      <c r="H4403" s="439"/>
    </row>
    <row r="4404" spans="7:8" s="9" customFormat="1">
      <c r="G4404" s="439"/>
      <c r="H4404" s="439"/>
    </row>
    <row r="4405" spans="7:8" s="9" customFormat="1">
      <c r="G4405" s="439"/>
      <c r="H4405" s="439"/>
    </row>
    <row r="4406" spans="7:8" s="9" customFormat="1">
      <c r="G4406" s="439"/>
      <c r="H4406" s="439"/>
    </row>
    <row r="4407" spans="7:8" s="9" customFormat="1">
      <c r="G4407" s="439"/>
      <c r="H4407" s="439"/>
    </row>
    <row r="4408" spans="7:8" s="9" customFormat="1">
      <c r="G4408" s="439"/>
      <c r="H4408" s="439"/>
    </row>
    <row r="4409" spans="7:8" s="9" customFormat="1">
      <c r="G4409" s="439"/>
      <c r="H4409" s="439"/>
    </row>
    <row r="4410" spans="7:8" s="9" customFormat="1">
      <c r="G4410" s="439"/>
      <c r="H4410" s="439"/>
    </row>
    <row r="4411" spans="7:8" s="9" customFormat="1">
      <c r="G4411" s="439"/>
      <c r="H4411" s="439"/>
    </row>
    <row r="4412" spans="7:8" s="9" customFormat="1">
      <c r="G4412" s="439"/>
      <c r="H4412" s="439"/>
    </row>
    <row r="4413" spans="7:8" s="9" customFormat="1">
      <c r="G4413" s="439"/>
      <c r="H4413" s="439"/>
    </row>
    <row r="4414" spans="7:8" s="9" customFormat="1">
      <c r="G4414" s="439"/>
      <c r="H4414" s="439"/>
    </row>
    <row r="4415" spans="7:8" s="9" customFormat="1">
      <c r="G4415" s="439"/>
      <c r="H4415" s="439"/>
    </row>
    <row r="4416" spans="7:8" s="9" customFormat="1">
      <c r="G4416" s="439"/>
      <c r="H4416" s="439"/>
    </row>
    <row r="4417" spans="7:8" s="9" customFormat="1">
      <c r="G4417" s="439"/>
      <c r="H4417" s="439"/>
    </row>
    <row r="4418" spans="7:8" s="9" customFormat="1">
      <c r="G4418" s="439"/>
      <c r="H4418" s="439"/>
    </row>
    <row r="4419" spans="7:8" s="9" customFormat="1">
      <c r="G4419" s="439"/>
      <c r="H4419" s="439"/>
    </row>
    <row r="4420" spans="7:8" s="9" customFormat="1">
      <c r="G4420" s="439"/>
      <c r="H4420" s="439"/>
    </row>
    <row r="4421" spans="7:8" s="9" customFormat="1">
      <c r="G4421" s="439"/>
      <c r="H4421" s="439"/>
    </row>
    <row r="4422" spans="7:8" s="9" customFormat="1">
      <c r="G4422" s="439"/>
      <c r="H4422" s="439"/>
    </row>
    <row r="4423" spans="7:8" s="9" customFormat="1">
      <c r="G4423" s="439"/>
      <c r="H4423" s="439"/>
    </row>
    <row r="4424" spans="7:8" s="9" customFormat="1">
      <c r="G4424" s="439"/>
      <c r="H4424" s="439"/>
    </row>
    <row r="4425" spans="7:8" s="9" customFormat="1">
      <c r="G4425" s="439"/>
      <c r="H4425" s="439"/>
    </row>
    <row r="4426" spans="7:8" s="9" customFormat="1">
      <c r="G4426" s="439"/>
      <c r="H4426" s="439"/>
    </row>
    <row r="4427" spans="7:8" s="9" customFormat="1">
      <c r="G4427" s="439"/>
      <c r="H4427" s="439"/>
    </row>
    <row r="4428" spans="7:8" s="9" customFormat="1">
      <c r="G4428" s="439"/>
      <c r="H4428" s="439"/>
    </row>
    <row r="4429" spans="7:8" s="9" customFormat="1">
      <c r="G4429" s="439"/>
      <c r="H4429" s="439"/>
    </row>
    <row r="4430" spans="7:8" s="9" customFormat="1">
      <c r="G4430" s="439"/>
      <c r="H4430" s="439"/>
    </row>
    <row r="4431" spans="7:8" s="9" customFormat="1">
      <c r="G4431" s="439"/>
      <c r="H4431" s="439"/>
    </row>
    <row r="4432" spans="7:8" s="9" customFormat="1">
      <c r="G4432" s="439"/>
      <c r="H4432" s="439"/>
    </row>
    <row r="4433" spans="7:8" s="9" customFormat="1">
      <c r="G4433" s="439"/>
      <c r="H4433" s="439"/>
    </row>
    <row r="4434" spans="7:8" s="9" customFormat="1">
      <c r="G4434" s="439"/>
      <c r="H4434" s="439"/>
    </row>
    <row r="4435" spans="7:8" s="9" customFormat="1">
      <c r="G4435" s="439"/>
      <c r="H4435" s="439"/>
    </row>
    <row r="4436" spans="7:8" s="9" customFormat="1">
      <c r="G4436" s="439"/>
      <c r="H4436" s="439"/>
    </row>
    <row r="4437" spans="7:8" s="9" customFormat="1">
      <c r="G4437" s="439"/>
      <c r="H4437" s="439"/>
    </row>
    <row r="4438" spans="7:8" s="9" customFormat="1">
      <c r="G4438" s="439"/>
      <c r="H4438" s="439"/>
    </row>
    <row r="4439" spans="7:8" s="9" customFormat="1">
      <c r="G4439" s="439"/>
      <c r="H4439" s="439"/>
    </row>
    <row r="4440" spans="7:8" s="9" customFormat="1">
      <c r="G4440" s="439"/>
      <c r="H4440" s="439"/>
    </row>
    <row r="4441" spans="7:8" s="9" customFormat="1">
      <c r="G4441" s="439"/>
      <c r="H4441" s="439"/>
    </row>
    <row r="4442" spans="7:8" s="9" customFormat="1">
      <c r="G4442" s="439"/>
      <c r="H4442" s="439"/>
    </row>
    <row r="4443" spans="7:8" s="9" customFormat="1">
      <c r="G4443" s="439"/>
      <c r="H4443" s="439"/>
    </row>
    <row r="4444" spans="7:8" s="9" customFormat="1">
      <c r="G4444" s="439"/>
      <c r="H4444" s="439"/>
    </row>
    <row r="4445" spans="7:8" s="9" customFormat="1">
      <c r="G4445" s="439"/>
      <c r="H4445" s="439"/>
    </row>
    <row r="4446" spans="7:8" s="9" customFormat="1">
      <c r="G4446" s="439"/>
      <c r="H4446" s="439"/>
    </row>
    <row r="4447" spans="7:8" s="9" customFormat="1">
      <c r="G4447" s="439"/>
      <c r="H4447" s="439"/>
    </row>
    <row r="4448" spans="7:8" s="9" customFormat="1">
      <c r="G4448" s="439"/>
      <c r="H4448" s="439"/>
    </row>
    <row r="4449" spans="7:8" s="9" customFormat="1">
      <c r="G4449" s="439"/>
      <c r="H4449" s="439"/>
    </row>
    <row r="4450" spans="7:8" s="9" customFormat="1">
      <c r="G4450" s="439"/>
      <c r="H4450" s="439"/>
    </row>
    <row r="4451" spans="7:8" s="9" customFormat="1">
      <c r="G4451" s="439"/>
      <c r="H4451" s="439"/>
    </row>
    <row r="4452" spans="7:8" s="9" customFormat="1">
      <c r="G4452" s="439"/>
      <c r="H4452" s="439"/>
    </row>
    <row r="4453" spans="7:8" s="9" customFormat="1">
      <c r="G4453" s="439"/>
      <c r="H4453" s="439"/>
    </row>
    <row r="4454" spans="7:8" s="9" customFormat="1">
      <c r="G4454" s="439"/>
      <c r="H4454" s="439"/>
    </row>
    <row r="4455" spans="7:8" s="9" customFormat="1">
      <c r="G4455" s="439"/>
      <c r="H4455" s="439"/>
    </row>
    <row r="4456" spans="7:8" s="9" customFormat="1">
      <c r="G4456" s="439"/>
      <c r="H4456" s="439"/>
    </row>
    <row r="4457" spans="7:8" s="9" customFormat="1">
      <c r="G4457" s="439"/>
      <c r="H4457" s="439"/>
    </row>
    <row r="4458" spans="7:8" s="9" customFormat="1">
      <c r="G4458" s="439"/>
      <c r="H4458" s="439"/>
    </row>
    <row r="4459" spans="7:8" s="9" customFormat="1">
      <c r="G4459" s="439"/>
      <c r="H4459" s="439"/>
    </row>
    <row r="4460" spans="7:8" s="9" customFormat="1">
      <c r="G4460" s="439"/>
      <c r="H4460" s="439"/>
    </row>
    <row r="4461" spans="7:8" s="9" customFormat="1">
      <c r="G4461" s="439"/>
      <c r="H4461" s="439"/>
    </row>
    <row r="4462" spans="7:8" s="9" customFormat="1">
      <c r="G4462" s="439"/>
      <c r="H4462" s="439"/>
    </row>
    <row r="4463" spans="7:8" s="9" customFormat="1">
      <c r="G4463" s="439"/>
      <c r="H4463" s="439"/>
    </row>
    <row r="4464" spans="7:8" s="9" customFormat="1">
      <c r="G4464" s="439"/>
      <c r="H4464" s="439"/>
    </row>
    <row r="4465" spans="7:8" s="9" customFormat="1">
      <c r="G4465" s="439"/>
      <c r="H4465" s="439"/>
    </row>
    <row r="4466" spans="7:8" s="9" customFormat="1">
      <c r="G4466" s="439"/>
      <c r="H4466" s="439"/>
    </row>
    <row r="4467" spans="7:8" s="9" customFormat="1">
      <c r="G4467" s="439"/>
      <c r="H4467" s="439"/>
    </row>
    <row r="4468" spans="7:8" s="9" customFormat="1">
      <c r="G4468" s="439"/>
      <c r="H4468" s="439"/>
    </row>
    <row r="4469" spans="7:8" s="9" customFormat="1">
      <c r="G4469" s="439"/>
      <c r="H4469" s="439"/>
    </row>
    <row r="4470" spans="7:8" s="9" customFormat="1">
      <c r="G4470" s="439"/>
      <c r="H4470" s="439"/>
    </row>
    <row r="4471" spans="7:8" s="9" customFormat="1">
      <c r="G4471" s="439"/>
      <c r="H4471" s="439"/>
    </row>
    <row r="4472" spans="7:8" s="9" customFormat="1">
      <c r="G4472" s="439"/>
      <c r="H4472" s="439"/>
    </row>
    <row r="4473" spans="7:8" s="9" customFormat="1">
      <c r="G4473" s="439"/>
      <c r="H4473" s="439"/>
    </row>
    <row r="4474" spans="7:8" s="9" customFormat="1">
      <c r="G4474" s="439"/>
      <c r="H4474" s="439"/>
    </row>
    <row r="4475" spans="7:8" s="9" customFormat="1">
      <c r="G4475" s="439"/>
      <c r="H4475" s="439"/>
    </row>
    <row r="4476" spans="7:8" s="9" customFormat="1">
      <c r="G4476" s="439"/>
      <c r="H4476" s="439"/>
    </row>
    <row r="4477" spans="7:8" s="9" customFormat="1">
      <c r="G4477" s="439"/>
      <c r="H4477" s="439"/>
    </row>
    <row r="4478" spans="7:8" s="9" customFormat="1">
      <c r="G4478" s="439"/>
      <c r="H4478" s="439"/>
    </row>
    <row r="4479" spans="7:8" s="9" customFormat="1">
      <c r="G4479" s="439"/>
      <c r="H4479" s="439"/>
    </row>
    <row r="4480" spans="7:8" s="9" customFormat="1">
      <c r="G4480" s="439"/>
      <c r="H4480" s="439"/>
    </row>
    <row r="4481" spans="7:8" s="9" customFormat="1">
      <c r="G4481" s="439"/>
      <c r="H4481" s="439"/>
    </row>
    <row r="4482" spans="7:8" s="9" customFormat="1">
      <c r="G4482" s="439"/>
      <c r="H4482" s="439"/>
    </row>
    <row r="4483" spans="7:8" s="9" customFormat="1">
      <c r="G4483" s="439"/>
      <c r="H4483" s="439"/>
    </row>
    <row r="4484" spans="7:8" s="9" customFormat="1">
      <c r="G4484" s="439"/>
      <c r="H4484" s="439"/>
    </row>
    <row r="4485" spans="7:8" s="9" customFormat="1">
      <c r="G4485" s="439"/>
      <c r="H4485" s="439"/>
    </row>
    <row r="4486" spans="7:8" s="9" customFormat="1">
      <c r="G4486" s="439"/>
      <c r="H4486" s="439"/>
    </row>
    <row r="4487" spans="7:8" s="9" customFormat="1">
      <c r="G4487" s="439"/>
      <c r="H4487" s="439"/>
    </row>
    <row r="4488" spans="7:8" s="9" customFormat="1">
      <c r="G4488" s="439"/>
      <c r="H4488" s="439"/>
    </row>
    <row r="4489" spans="7:8" s="9" customFormat="1">
      <c r="G4489" s="439"/>
      <c r="H4489" s="439"/>
    </row>
    <row r="4490" spans="7:8" s="9" customFormat="1">
      <c r="G4490" s="439"/>
      <c r="H4490" s="439"/>
    </row>
    <row r="4491" spans="7:8" s="9" customFormat="1">
      <c r="G4491" s="439"/>
      <c r="H4491" s="439"/>
    </row>
    <row r="4492" spans="7:8" s="9" customFormat="1">
      <c r="G4492" s="439"/>
      <c r="H4492" s="439"/>
    </row>
    <row r="4493" spans="7:8" s="9" customFormat="1">
      <c r="G4493" s="439"/>
      <c r="H4493" s="439"/>
    </row>
    <row r="4494" spans="7:8" s="9" customFormat="1">
      <c r="G4494" s="439"/>
      <c r="H4494" s="439"/>
    </row>
    <row r="4495" spans="7:8" s="9" customFormat="1">
      <c r="G4495" s="439"/>
      <c r="H4495" s="439"/>
    </row>
    <row r="4496" spans="7:8" s="9" customFormat="1">
      <c r="G4496" s="439"/>
      <c r="H4496" s="439"/>
    </row>
    <row r="4497" spans="7:8" s="9" customFormat="1">
      <c r="G4497" s="439"/>
      <c r="H4497" s="439"/>
    </row>
    <row r="4498" spans="7:8" s="9" customFormat="1">
      <c r="G4498" s="439"/>
      <c r="H4498" s="439"/>
    </row>
    <row r="4499" spans="7:8" s="9" customFormat="1">
      <c r="G4499" s="439"/>
      <c r="H4499" s="439"/>
    </row>
    <row r="4500" spans="7:8" s="9" customFormat="1">
      <c r="G4500" s="439"/>
      <c r="H4500" s="439"/>
    </row>
    <row r="4501" spans="7:8" s="9" customFormat="1">
      <c r="G4501" s="439"/>
      <c r="H4501" s="439"/>
    </row>
    <row r="4502" spans="7:8" s="9" customFormat="1">
      <c r="G4502" s="439"/>
      <c r="H4502" s="439"/>
    </row>
    <row r="4503" spans="7:8" s="9" customFormat="1">
      <c r="G4503" s="439"/>
      <c r="H4503" s="439"/>
    </row>
    <row r="4504" spans="7:8" s="9" customFormat="1">
      <c r="G4504" s="439"/>
      <c r="H4504" s="439"/>
    </row>
    <row r="4505" spans="7:8" s="9" customFormat="1">
      <c r="G4505" s="439"/>
      <c r="H4505" s="439"/>
    </row>
    <row r="4506" spans="7:8" s="9" customFormat="1">
      <c r="G4506" s="439"/>
      <c r="H4506" s="439"/>
    </row>
    <row r="4507" spans="7:8" s="9" customFormat="1">
      <c r="G4507" s="439"/>
      <c r="H4507" s="439"/>
    </row>
    <row r="4508" spans="7:8" s="9" customFormat="1">
      <c r="G4508" s="439"/>
      <c r="H4508" s="439"/>
    </row>
    <row r="4509" spans="7:8" s="9" customFormat="1">
      <c r="G4509" s="439"/>
      <c r="H4509" s="439"/>
    </row>
    <row r="4510" spans="7:8" s="9" customFormat="1">
      <c r="G4510" s="439"/>
      <c r="H4510" s="439"/>
    </row>
    <row r="4511" spans="7:8" s="9" customFormat="1">
      <c r="G4511" s="439"/>
      <c r="H4511" s="439"/>
    </row>
    <row r="4512" spans="7:8" s="9" customFormat="1">
      <c r="G4512" s="439"/>
      <c r="H4512" s="439"/>
    </row>
    <row r="4513" spans="7:8" s="9" customFormat="1">
      <c r="G4513" s="439"/>
      <c r="H4513" s="439"/>
    </row>
    <row r="4514" spans="7:8" s="9" customFormat="1">
      <c r="G4514" s="439"/>
      <c r="H4514" s="439"/>
    </row>
    <row r="4515" spans="7:8" s="9" customFormat="1">
      <c r="G4515" s="439"/>
      <c r="H4515" s="439"/>
    </row>
    <row r="4516" spans="7:8" s="9" customFormat="1">
      <c r="G4516" s="439"/>
      <c r="H4516" s="439"/>
    </row>
    <row r="4517" spans="7:8" s="9" customFormat="1">
      <c r="G4517" s="439"/>
      <c r="H4517" s="439"/>
    </row>
    <row r="4518" spans="7:8" s="9" customFormat="1">
      <c r="G4518" s="439"/>
      <c r="H4518" s="439"/>
    </row>
    <row r="4519" spans="7:8" s="9" customFormat="1">
      <c r="G4519" s="439"/>
      <c r="H4519" s="439"/>
    </row>
    <row r="4520" spans="7:8" s="9" customFormat="1">
      <c r="G4520" s="439"/>
      <c r="H4520" s="439"/>
    </row>
    <row r="4521" spans="7:8" s="9" customFormat="1">
      <c r="G4521" s="439"/>
      <c r="H4521" s="439"/>
    </row>
    <row r="4522" spans="7:8" s="9" customFormat="1">
      <c r="G4522" s="439"/>
      <c r="H4522" s="439"/>
    </row>
    <row r="4523" spans="7:8" s="9" customFormat="1">
      <c r="G4523" s="439"/>
      <c r="H4523" s="439"/>
    </row>
    <row r="4524" spans="7:8" s="9" customFormat="1">
      <c r="G4524" s="439"/>
      <c r="H4524" s="439"/>
    </row>
    <row r="4525" spans="7:8" s="9" customFormat="1">
      <c r="G4525" s="439"/>
      <c r="H4525" s="439"/>
    </row>
    <row r="4526" spans="7:8" s="9" customFormat="1">
      <c r="G4526" s="439"/>
      <c r="H4526" s="439"/>
    </row>
    <row r="4527" spans="7:8" s="9" customFormat="1">
      <c r="G4527" s="439"/>
      <c r="H4527" s="439"/>
    </row>
    <row r="4528" spans="7:8" s="9" customFormat="1">
      <c r="G4528" s="439"/>
      <c r="H4528" s="439"/>
    </row>
    <row r="4529" spans="7:8" s="9" customFormat="1">
      <c r="G4529" s="439"/>
      <c r="H4529" s="439"/>
    </row>
    <row r="4530" spans="7:8" s="9" customFormat="1">
      <c r="G4530" s="439"/>
      <c r="H4530" s="439"/>
    </row>
    <row r="4531" spans="7:8" s="9" customFormat="1">
      <c r="G4531" s="439"/>
      <c r="H4531" s="439"/>
    </row>
    <row r="4532" spans="7:8" s="9" customFormat="1">
      <c r="G4532" s="439"/>
      <c r="H4532" s="439"/>
    </row>
    <row r="4533" spans="7:8" s="9" customFormat="1">
      <c r="G4533" s="439"/>
      <c r="H4533" s="439"/>
    </row>
    <row r="4534" spans="7:8" s="9" customFormat="1">
      <c r="G4534" s="439"/>
      <c r="H4534" s="439"/>
    </row>
    <row r="4535" spans="7:8" s="9" customFormat="1">
      <c r="G4535" s="439"/>
      <c r="H4535" s="439"/>
    </row>
    <row r="4536" spans="7:8" s="9" customFormat="1">
      <c r="G4536" s="439"/>
      <c r="H4536" s="439"/>
    </row>
    <row r="4537" spans="7:8" s="9" customFormat="1">
      <c r="G4537" s="439"/>
      <c r="H4537" s="439"/>
    </row>
    <row r="4538" spans="7:8" s="9" customFormat="1">
      <c r="G4538" s="439"/>
      <c r="H4538" s="439"/>
    </row>
    <row r="4539" spans="7:8" s="9" customFormat="1">
      <c r="G4539" s="439"/>
      <c r="H4539" s="439"/>
    </row>
    <row r="4540" spans="7:8" s="9" customFormat="1">
      <c r="G4540" s="439"/>
      <c r="H4540" s="439"/>
    </row>
    <row r="4541" spans="7:8" s="9" customFormat="1">
      <c r="G4541" s="439"/>
      <c r="H4541" s="439"/>
    </row>
    <row r="4542" spans="7:8" s="9" customFormat="1">
      <c r="G4542" s="439"/>
      <c r="H4542" s="439"/>
    </row>
    <row r="4543" spans="7:8" s="9" customFormat="1">
      <c r="G4543" s="439"/>
      <c r="H4543" s="439"/>
    </row>
    <row r="4544" spans="7:8" s="9" customFormat="1">
      <c r="G4544" s="439"/>
      <c r="H4544" s="439"/>
    </row>
    <row r="4545" spans="7:8" s="9" customFormat="1">
      <c r="G4545" s="439"/>
      <c r="H4545" s="439"/>
    </row>
    <row r="4546" spans="7:8" s="9" customFormat="1">
      <c r="G4546" s="439"/>
      <c r="H4546" s="439"/>
    </row>
    <row r="4547" spans="7:8" s="9" customFormat="1">
      <c r="G4547" s="439"/>
      <c r="H4547" s="439"/>
    </row>
    <row r="4548" spans="7:8" s="9" customFormat="1">
      <c r="G4548" s="439"/>
      <c r="H4548" s="439"/>
    </row>
    <row r="4549" spans="7:8" s="9" customFormat="1">
      <c r="G4549" s="439"/>
      <c r="H4549" s="439"/>
    </row>
    <row r="4550" spans="7:8" s="9" customFormat="1">
      <c r="G4550" s="439"/>
      <c r="H4550" s="439"/>
    </row>
    <row r="4551" spans="7:8" s="9" customFormat="1">
      <c r="G4551" s="439"/>
      <c r="H4551" s="439"/>
    </row>
    <row r="4552" spans="7:8" s="9" customFormat="1">
      <c r="G4552" s="439"/>
      <c r="H4552" s="439"/>
    </row>
    <row r="4553" spans="7:8" s="9" customFormat="1">
      <c r="G4553" s="439"/>
      <c r="H4553" s="439"/>
    </row>
    <row r="4554" spans="7:8" s="9" customFormat="1">
      <c r="G4554" s="439"/>
      <c r="H4554" s="439"/>
    </row>
    <row r="4555" spans="7:8" s="9" customFormat="1">
      <c r="G4555" s="439"/>
      <c r="H4555" s="439"/>
    </row>
    <row r="4556" spans="7:8" s="9" customFormat="1">
      <c r="G4556" s="439"/>
      <c r="H4556" s="439"/>
    </row>
    <row r="4557" spans="7:8" s="9" customFormat="1">
      <c r="G4557" s="439"/>
      <c r="H4557" s="439"/>
    </row>
    <row r="4558" spans="7:8" s="9" customFormat="1">
      <c r="G4558" s="439"/>
      <c r="H4558" s="439"/>
    </row>
    <row r="4559" spans="7:8" s="9" customFormat="1">
      <c r="G4559" s="439"/>
      <c r="H4559" s="439"/>
    </row>
    <row r="4560" spans="7:8" s="9" customFormat="1">
      <c r="G4560" s="439"/>
      <c r="H4560" s="439"/>
    </row>
    <row r="4561" spans="7:8" s="9" customFormat="1">
      <c r="G4561" s="439"/>
      <c r="H4561" s="439"/>
    </row>
    <row r="4562" spans="7:8" s="9" customFormat="1">
      <c r="G4562" s="439"/>
      <c r="H4562" s="439"/>
    </row>
    <row r="4563" spans="7:8" s="9" customFormat="1">
      <c r="G4563" s="439"/>
      <c r="H4563" s="439"/>
    </row>
    <row r="4564" spans="7:8" s="9" customFormat="1">
      <c r="G4564" s="439"/>
      <c r="H4564" s="439"/>
    </row>
    <row r="4565" spans="7:8" s="9" customFormat="1">
      <c r="G4565" s="439"/>
      <c r="H4565" s="439"/>
    </row>
    <row r="4566" spans="7:8" s="9" customFormat="1">
      <c r="G4566" s="439"/>
      <c r="H4566" s="439"/>
    </row>
    <row r="4567" spans="7:8" s="9" customFormat="1">
      <c r="G4567" s="439"/>
      <c r="H4567" s="439"/>
    </row>
    <row r="4568" spans="7:8" s="9" customFormat="1">
      <c r="G4568" s="439"/>
      <c r="H4568" s="439"/>
    </row>
    <row r="4569" spans="7:8" s="9" customFormat="1">
      <c r="G4569" s="439"/>
      <c r="H4569" s="439"/>
    </row>
    <row r="4570" spans="7:8" s="9" customFormat="1">
      <c r="G4570" s="439"/>
      <c r="H4570" s="439"/>
    </row>
    <row r="4571" spans="7:8" s="9" customFormat="1">
      <c r="G4571" s="439"/>
      <c r="H4571" s="439"/>
    </row>
    <row r="4572" spans="7:8" s="9" customFormat="1">
      <c r="G4572" s="439"/>
      <c r="H4572" s="439"/>
    </row>
    <row r="4573" spans="7:8" s="9" customFormat="1">
      <c r="G4573" s="439"/>
      <c r="H4573" s="439"/>
    </row>
    <row r="4574" spans="7:8" s="9" customFormat="1">
      <c r="G4574" s="439"/>
      <c r="H4574" s="439"/>
    </row>
    <row r="4575" spans="7:8" s="9" customFormat="1">
      <c r="G4575" s="439"/>
      <c r="H4575" s="439"/>
    </row>
    <row r="4576" spans="7:8" s="9" customFormat="1">
      <c r="G4576" s="439"/>
      <c r="H4576" s="439"/>
    </row>
    <row r="4577" spans="7:8" s="9" customFormat="1">
      <c r="G4577" s="439"/>
      <c r="H4577" s="439"/>
    </row>
    <row r="4578" spans="7:8" s="9" customFormat="1">
      <c r="G4578" s="439"/>
      <c r="H4578" s="439"/>
    </row>
    <row r="4579" spans="7:8" s="9" customFormat="1">
      <c r="G4579" s="439"/>
      <c r="H4579" s="439"/>
    </row>
    <row r="4580" spans="7:8" s="9" customFormat="1">
      <c r="G4580" s="439"/>
      <c r="H4580" s="439"/>
    </row>
    <row r="4581" spans="7:8" s="9" customFormat="1">
      <c r="G4581" s="439"/>
      <c r="H4581" s="439"/>
    </row>
    <row r="4582" spans="7:8" s="9" customFormat="1">
      <c r="G4582" s="439"/>
      <c r="H4582" s="439"/>
    </row>
    <row r="4583" spans="7:8" s="9" customFormat="1">
      <c r="G4583" s="439"/>
      <c r="H4583" s="439"/>
    </row>
    <row r="4584" spans="7:8" s="9" customFormat="1">
      <c r="G4584" s="439"/>
      <c r="H4584" s="439"/>
    </row>
    <row r="4585" spans="7:8" s="9" customFormat="1">
      <c r="G4585" s="439"/>
      <c r="H4585" s="439"/>
    </row>
    <row r="4586" spans="7:8" s="9" customFormat="1">
      <c r="G4586" s="439"/>
      <c r="H4586" s="439"/>
    </row>
    <row r="4587" spans="7:8" s="9" customFormat="1">
      <c r="G4587" s="439"/>
      <c r="H4587" s="439"/>
    </row>
    <row r="4588" spans="7:8" s="9" customFormat="1">
      <c r="G4588" s="439"/>
      <c r="H4588" s="439"/>
    </row>
    <row r="4589" spans="7:8" s="9" customFormat="1">
      <c r="G4589" s="439"/>
      <c r="H4589" s="439"/>
    </row>
    <row r="4590" spans="7:8" s="9" customFormat="1">
      <c r="G4590" s="439"/>
      <c r="H4590" s="439"/>
    </row>
    <row r="4591" spans="7:8" s="9" customFormat="1">
      <c r="G4591" s="439"/>
      <c r="H4591" s="439"/>
    </row>
    <row r="4592" spans="7:8" s="9" customFormat="1">
      <c r="G4592" s="439"/>
      <c r="H4592" s="439"/>
    </row>
    <row r="4593" spans="7:8" s="9" customFormat="1">
      <c r="G4593" s="439"/>
      <c r="H4593" s="439"/>
    </row>
    <row r="4594" spans="7:8" s="9" customFormat="1">
      <c r="G4594" s="439"/>
      <c r="H4594" s="439"/>
    </row>
    <row r="4595" spans="7:8" s="9" customFormat="1">
      <c r="G4595" s="439"/>
      <c r="H4595" s="439"/>
    </row>
    <row r="4596" spans="7:8" s="9" customFormat="1">
      <c r="G4596" s="439"/>
      <c r="H4596" s="439"/>
    </row>
    <row r="4597" spans="7:8" s="9" customFormat="1">
      <c r="G4597" s="439"/>
      <c r="H4597" s="439"/>
    </row>
    <row r="4598" spans="7:8" s="9" customFormat="1">
      <c r="G4598" s="439"/>
      <c r="H4598" s="439"/>
    </row>
    <row r="4599" spans="7:8" s="9" customFormat="1">
      <c r="G4599" s="439"/>
      <c r="H4599" s="439"/>
    </row>
    <row r="4600" spans="7:8" s="9" customFormat="1">
      <c r="G4600" s="439"/>
      <c r="H4600" s="439"/>
    </row>
    <row r="4601" spans="7:8" s="9" customFormat="1">
      <c r="G4601" s="439"/>
      <c r="H4601" s="439"/>
    </row>
    <row r="4602" spans="7:8" s="9" customFormat="1">
      <c r="G4602" s="439"/>
      <c r="H4602" s="439"/>
    </row>
    <row r="4603" spans="7:8" s="9" customFormat="1">
      <c r="G4603" s="439"/>
      <c r="H4603" s="439"/>
    </row>
    <row r="4604" spans="7:8" s="9" customFormat="1">
      <c r="G4604" s="439"/>
      <c r="H4604" s="439"/>
    </row>
    <row r="4605" spans="7:8" s="9" customFormat="1">
      <c r="G4605" s="439"/>
      <c r="H4605" s="439"/>
    </row>
    <row r="4606" spans="7:8" s="9" customFormat="1">
      <c r="G4606" s="439"/>
      <c r="H4606" s="439"/>
    </row>
    <row r="4607" spans="7:8" s="9" customFormat="1">
      <c r="G4607" s="439"/>
      <c r="H4607" s="439"/>
    </row>
    <row r="4608" spans="7:8" s="9" customFormat="1">
      <c r="G4608" s="439"/>
      <c r="H4608" s="439"/>
    </row>
    <row r="4609" spans="7:8" s="9" customFormat="1">
      <c r="G4609" s="439"/>
      <c r="H4609" s="439"/>
    </row>
    <row r="4610" spans="7:8" s="9" customFormat="1">
      <c r="G4610" s="439"/>
      <c r="H4610" s="439"/>
    </row>
    <row r="4611" spans="7:8" s="9" customFormat="1">
      <c r="G4611" s="439"/>
      <c r="H4611" s="439"/>
    </row>
    <row r="4612" spans="7:8" s="9" customFormat="1">
      <c r="G4612" s="439"/>
      <c r="H4612" s="439"/>
    </row>
    <row r="4613" spans="7:8" s="9" customFormat="1">
      <c r="G4613" s="439"/>
      <c r="H4613" s="439"/>
    </row>
    <row r="4614" spans="7:8" s="9" customFormat="1">
      <c r="G4614" s="439"/>
      <c r="H4614" s="439"/>
    </row>
    <row r="4615" spans="7:8" s="9" customFormat="1">
      <c r="G4615" s="439"/>
      <c r="H4615" s="439"/>
    </row>
    <row r="4616" spans="7:8" s="9" customFormat="1">
      <c r="G4616" s="439"/>
      <c r="H4616" s="439"/>
    </row>
    <row r="4617" spans="7:8" s="9" customFormat="1">
      <c r="G4617" s="439"/>
      <c r="H4617" s="439"/>
    </row>
    <row r="4618" spans="7:8" s="9" customFormat="1">
      <c r="G4618" s="439"/>
      <c r="H4618" s="439"/>
    </row>
    <row r="4619" spans="7:8" s="9" customFormat="1">
      <c r="G4619" s="439"/>
      <c r="H4619" s="439"/>
    </row>
    <row r="4620" spans="7:8" s="9" customFormat="1">
      <c r="G4620" s="439"/>
      <c r="H4620" s="439"/>
    </row>
    <row r="4621" spans="7:8" s="9" customFormat="1">
      <c r="G4621" s="439"/>
      <c r="H4621" s="439"/>
    </row>
    <row r="4622" spans="7:8" s="9" customFormat="1">
      <c r="G4622" s="439"/>
      <c r="H4622" s="439"/>
    </row>
    <row r="4623" spans="7:8" s="9" customFormat="1">
      <c r="G4623" s="439"/>
      <c r="H4623" s="439"/>
    </row>
    <row r="4624" spans="7:8" s="9" customFormat="1">
      <c r="G4624" s="439"/>
      <c r="H4624" s="439"/>
    </row>
    <row r="4625" spans="7:8" s="9" customFormat="1">
      <c r="G4625" s="439"/>
      <c r="H4625" s="439"/>
    </row>
    <row r="4626" spans="7:8" s="9" customFormat="1">
      <c r="G4626" s="439"/>
      <c r="H4626" s="439"/>
    </row>
    <row r="4627" spans="7:8" s="9" customFormat="1">
      <c r="G4627" s="439"/>
      <c r="H4627" s="439"/>
    </row>
    <row r="4628" spans="7:8" s="9" customFormat="1">
      <c r="G4628" s="439"/>
      <c r="H4628" s="439"/>
    </row>
    <row r="4629" spans="7:8" s="9" customFormat="1">
      <c r="G4629" s="439"/>
      <c r="H4629" s="439"/>
    </row>
    <row r="4630" spans="7:8" s="9" customFormat="1">
      <c r="G4630" s="439"/>
      <c r="H4630" s="439"/>
    </row>
    <row r="4631" spans="7:8" s="9" customFormat="1">
      <c r="G4631" s="439"/>
      <c r="H4631" s="439"/>
    </row>
    <row r="4632" spans="7:8" s="9" customFormat="1">
      <c r="G4632" s="439"/>
      <c r="H4632" s="439"/>
    </row>
    <row r="4633" spans="7:8" s="9" customFormat="1">
      <c r="G4633" s="439"/>
      <c r="H4633" s="439"/>
    </row>
    <row r="4634" spans="7:8" s="9" customFormat="1">
      <c r="G4634" s="439"/>
      <c r="H4634" s="439"/>
    </row>
    <row r="4635" spans="7:8" s="9" customFormat="1">
      <c r="G4635" s="439"/>
      <c r="H4635" s="439"/>
    </row>
    <row r="4636" spans="7:8" s="9" customFormat="1">
      <c r="G4636" s="439"/>
      <c r="H4636" s="439"/>
    </row>
    <row r="4637" spans="7:8" s="9" customFormat="1">
      <c r="G4637" s="439"/>
      <c r="H4637" s="439"/>
    </row>
    <row r="4638" spans="7:8" s="9" customFormat="1">
      <c r="G4638" s="439"/>
      <c r="H4638" s="439"/>
    </row>
    <row r="4639" spans="7:8" s="9" customFormat="1">
      <c r="G4639" s="439"/>
      <c r="H4639" s="439"/>
    </row>
    <row r="4640" spans="7:8" s="9" customFormat="1">
      <c r="G4640" s="439"/>
      <c r="H4640" s="439"/>
    </row>
    <row r="4641" spans="7:8" s="9" customFormat="1">
      <c r="G4641" s="439"/>
      <c r="H4641" s="439"/>
    </row>
    <row r="4642" spans="7:8" s="9" customFormat="1">
      <c r="G4642" s="439"/>
      <c r="H4642" s="439"/>
    </row>
    <row r="4643" spans="7:8" s="9" customFormat="1">
      <c r="G4643" s="439"/>
      <c r="H4643" s="439"/>
    </row>
    <row r="4644" spans="7:8" s="9" customFormat="1">
      <c r="G4644" s="439"/>
      <c r="H4644" s="439"/>
    </row>
    <row r="4645" spans="7:8" s="9" customFormat="1">
      <c r="G4645" s="439"/>
      <c r="H4645" s="439"/>
    </row>
    <row r="4646" spans="7:8" s="9" customFormat="1">
      <c r="G4646" s="439"/>
      <c r="H4646" s="439"/>
    </row>
    <row r="4647" spans="7:8" s="9" customFormat="1">
      <c r="G4647" s="439"/>
      <c r="H4647" s="439"/>
    </row>
    <row r="4648" spans="7:8" s="9" customFormat="1">
      <c r="G4648" s="439"/>
      <c r="H4648" s="439"/>
    </row>
    <row r="4649" spans="7:8" s="9" customFormat="1">
      <c r="G4649" s="439"/>
      <c r="H4649" s="439"/>
    </row>
    <row r="4650" spans="7:8" s="9" customFormat="1">
      <c r="G4650" s="439"/>
      <c r="H4650" s="439"/>
    </row>
    <row r="4651" spans="7:8" s="9" customFormat="1">
      <c r="G4651" s="439"/>
      <c r="H4651" s="439"/>
    </row>
    <row r="4652" spans="7:8" s="9" customFormat="1">
      <c r="G4652" s="439"/>
      <c r="H4652" s="439"/>
    </row>
    <row r="4653" spans="7:8" s="9" customFormat="1">
      <c r="G4653" s="439"/>
      <c r="H4653" s="439"/>
    </row>
    <row r="4654" spans="7:8" s="9" customFormat="1">
      <c r="G4654" s="439"/>
      <c r="H4654" s="439"/>
    </row>
    <row r="4655" spans="7:8" s="9" customFormat="1">
      <c r="G4655" s="439"/>
      <c r="H4655" s="439"/>
    </row>
    <row r="4656" spans="7:8" s="9" customFormat="1">
      <c r="G4656" s="439"/>
      <c r="H4656" s="439"/>
    </row>
    <row r="4657" spans="7:8" s="9" customFormat="1">
      <c r="G4657" s="439"/>
      <c r="H4657" s="439"/>
    </row>
    <row r="4658" spans="7:8" s="9" customFormat="1">
      <c r="G4658" s="439"/>
      <c r="H4658" s="439"/>
    </row>
    <row r="4659" spans="7:8" s="9" customFormat="1">
      <c r="G4659" s="439"/>
      <c r="H4659" s="439"/>
    </row>
    <row r="4660" spans="7:8" s="9" customFormat="1">
      <c r="G4660" s="439"/>
      <c r="H4660" s="439"/>
    </row>
    <row r="4661" spans="7:8" s="9" customFormat="1">
      <c r="G4661" s="439"/>
      <c r="H4661" s="439"/>
    </row>
    <row r="4662" spans="7:8" s="9" customFormat="1">
      <c r="G4662" s="439"/>
      <c r="H4662" s="439"/>
    </row>
    <row r="4663" spans="7:8" s="9" customFormat="1">
      <c r="G4663" s="439"/>
      <c r="H4663" s="439"/>
    </row>
    <row r="4664" spans="7:8" s="9" customFormat="1">
      <c r="G4664" s="439"/>
      <c r="H4664" s="439"/>
    </row>
    <row r="4665" spans="7:8" s="9" customFormat="1">
      <c r="G4665" s="439"/>
      <c r="H4665" s="439"/>
    </row>
    <row r="4666" spans="7:8" s="9" customFormat="1">
      <c r="G4666" s="439"/>
      <c r="H4666" s="439"/>
    </row>
    <row r="4667" spans="7:8" s="9" customFormat="1">
      <c r="G4667" s="439"/>
      <c r="H4667" s="439"/>
    </row>
    <row r="4668" spans="7:8" s="9" customFormat="1">
      <c r="G4668" s="439"/>
      <c r="H4668" s="439"/>
    </row>
    <row r="4669" spans="7:8" s="9" customFormat="1">
      <c r="G4669" s="439"/>
      <c r="H4669" s="439"/>
    </row>
    <row r="4670" spans="7:8" s="9" customFormat="1">
      <c r="G4670" s="439"/>
      <c r="H4670" s="439"/>
    </row>
    <row r="4671" spans="7:8" s="9" customFormat="1">
      <c r="G4671" s="439"/>
      <c r="H4671" s="439"/>
    </row>
    <row r="4672" spans="7:8" s="9" customFormat="1">
      <c r="G4672" s="439"/>
      <c r="H4672" s="439"/>
    </row>
    <row r="4673" spans="7:8" s="9" customFormat="1">
      <c r="G4673" s="439"/>
      <c r="H4673" s="439"/>
    </row>
    <row r="4674" spans="7:8" s="9" customFormat="1">
      <c r="G4674" s="439"/>
      <c r="H4674" s="439"/>
    </row>
    <row r="4675" spans="7:8" s="9" customFormat="1">
      <c r="G4675" s="439"/>
      <c r="H4675" s="439"/>
    </row>
    <row r="4676" spans="7:8" s="9" customFormat="1">
      <c r="G4676" s="439"/>
      <c r="H4676" s="439"/>
    </row>
    <row r="4677" spans="7:8" s="9" customFormat="1">
      <c r="G4677" s="439"/>
      <c r="H4677" s="439"/>
    </row>
    <row r="4678" spans="7:8" s="9" customFormat="1">
      <c r="G4678" s="439"/>
      <c r="H4678" s="439"/>
    </row>
    <row r="4679" spans="7:8" s="9" customFormat="1">
      <c r="G4679" s="439"/>
      <c r="H4679" s="439"/>
    </row>
    <row r="4680" spans="7:8" s="9" customFormat="1">
      <c r="G4680" s="439"/>
      <c r="H4680" s="439"/>
    </row>
    <row r="4681" spans="7:8" s="9" customFormat="1">
      <c r="G4681" s="439"/>
      <c r="H4681" s="439"/>
    </row>
    <row r="4682" spans="7:8" s="9" customFormat="1">
      <c r="G4682" s="439"/>
      <c r="H4682" s="439"/>
    </row>
    <row r="4683" spans="7:8" s="9" customFormat="1">
      <c r="G4683" s="439"/>
      <c r="H4683" s="439"/>
    </row>
    <row r="4684" spans="7:8" s="9" customFormat="1">
      <c r="G4684" s="439"/>
      <c r="H4684" s="439"/>
    </row>
    <row r="4685" spans="7:8" s="9" customFormat="1">
      <c r="G4685" s="439"/>
      <c r="H4685" s="439"/>
    </row>
    <row r="4686" spans="7:8" s="9" customFormat="1">
      <c r="G4686" s="439"/>
      <c r="H4686" s="439"/>
    </row>
    <row r="4687" spans="7:8" s="9" customFormat="1">
      <c r="G4687" s="439"/>
      <c r="H4687" s="439"/>
    </row>
    <row r="4688" spans="7:8" s="9" customFormat="1">
      <c r="G4688" s="439"/>
      <c r="H4688" s="439"/>
    </row>
    <row r="4689" spans="7:8" s="9" customFormat="1">
      <c r="G4689" s="439"/>
      <c r="H4689" s="439"/>
    </row>
    <row r="4690" spans="7:8" s="9" customFormat="1">
      <c r="G4690" s="439"/>
      <c r="H4690" s="439"/>
    </row>
    <row r="4691" spans="7:8" s="9" customFormat="1">
      <c r="G4691" s="439"/>
      <c r="H4691" s="439"/>
    </row>
    <row r="4692" spans="7:8" s="9" customFormat="1">
      <c r="G4692" s="439"/>
      <c r="H4692" s="439"/>
    </row>
    <row r="4693" spans="7:8" s="9" customFormat="1">
      <c r="G4693" s="439"/>
      <c r="H4693" s="439"/>
    </row>
    <row r="4694" spans="7:8" s="9" customFormat="1">
      <c r="G4694" s="439"/>
      <c r="H4694" s="439"/>
    </row>
    <row r="4695" spans="7:8" s="9" customFormat="1">
      <c r="G4695" s="439"/>
      <c r="H4695" s="439"/>
    </row>
    <row r="4696" spans="7:8" s="9" customFormat="1">
      <c r="G4696" s="439"/>
      <c r="H4696" s="439"/>
    </row>
    <row r="4697" spans="7:8" s="9" customFormat="1">
      <c r="G4697" s="439"/>
      <c r="H4697" s="439"/>
    </row>
    <row r="4698" spans="7:8" s="9" customFormat="1">
      <c r="G4698" s="439"/>
      <c r="H4698" s="439"/>
    </row>
    <row r="4699" spans="7:8" s="9" customFormat="1">
      <c r="G4699" s="439"/>
      <c r="H4699" s="439"/>
    </row>
    <row r="4700" spans="7:8" s="9" customFormat="1">
      <c r="G4700" s="439"/>
      <c r="H4700" s="439"/>
    </row>
    <row r="4701" spans="7:8" s="9" customFormat="1">
      <c r="G4701" s="439"/>
      <c r="H4701" s="439"/>
    </row>
    <row r="4702" spans="7:8" s="9" customFormat="1">
      <c r="G4702" s="439"/>
      <c r="H4702" s="439"/>
    </row>
    <row r="4703" spans="7:8" s="9" customFormat="1">
      <c r="G4703" s="439"/>
      <c r="H4703" s="439"/>
    </row>
    <row r="4704" spans="7:8" s="9" customFormat="1">
      <c r="G4704" s="439"/>
      <c r="H4704" s="439"/>
    </row>
    <row r="4705" spans="7:8" s="9" customFormat="1">
      <c r="G4705" s="439"/>
      <c r="H4705" s="439"/>
    </row>
    <row r="4706" spans="7:8" s="9" customFormat="1">
      <c r="G4706" s="439"/>
      <c r="H4706" s="439"/>
    </row>
    <row r="4707" spans="7:8" s="9" customFormat="1">
      <c r="G4707" s="439"/>
      <c r="H4707" s="439"/>
    </row>
    <row r="4708" spans="7:8" s="9" customFormat="1">
      <c r="G4708" s="439"/>
      <c r="H4708" s="439"/>
    </row>
    <row r="4709" spans="7:8" s="9" customFormat="1">
      <c r="G4709" s="439"/>
      <c r="H4709" s="439"/>
    </row>
    <row r="4710" spans="7:8" s="9" customFormat="1">
      <c r="G4710" s="439"/>
      <c r="H4710" s="439"/>
    </row>
    <row r="4711" spans="7:8" s="9" customFormat="1">
      <c r="G4711" s="439"/>
      <c r="H4711" s="439"/>
    </row>
    <row r="4712" spans="7:8" s="9" customFormat="1">
      <c r="G4712" s="439"/>
      <c r="H4712" s="439"/>
    </row>
    <row r="4713" spans="7:8" s="9" customFormat="1">
      <c r="G4713" s="439"/>
      <c r="H4713" s="439"/>
    </row>
    <row r="4714" spans="7:8" s="9" customFormat="1">
      <c r="G4714" s="439"/>
      <c r="H4714" s="439"/>
    </row>
    <row r="4715" spans="7:8" s="9" customFormat="1">
      <c r="G4715" s="439"/>
      <c r="H4715" s="439"/>
    </row>
    <row r="4716" spans="7:8" s="9" customFormat="1">
      <c r="G4716" s="439"/>
      <c r="H4716" s="439"/>
    </row>
    <row r="4717" spans="7:8" s="9" customFormat="1">
      <c r="G4717" s="439"/>
      <c r="H4717" s="439"/>
    </row>
    <row r="4718" spans="7:8" s="9" customFormat="1">
      <c r="G4718" s="439"/>
      <c r="H4718" s="439"/>
    </row>
    <row r="4719" spans="7:8" s="9" customFormat="1">
      <c r="G4719" s="439"/>
      <c r="H4719" s="439"/>
    </row>
    <row r="4720" spans="7:8" s="9" customFormat="1">
      <c r="G4720" s="439"/>
      <c r="H4720" s="439"/>
    </row>
    <row r="4721" spans="7:8" s="9" customFormat="1">
      <c r="G4721" s="439"/>
      <c r="H4721" s="439"/>
    </row>
    <row r="4722" spans="7:8" s="9" customFormat="1">
      <c r="G4722" s="439"/>
      <c r="H4722" s="439"/>
    </row>
    <row r="4723" spans="7:8" s="9" customFormat="1">
      <c r="G4723" s="439"/>
      <c r="H4723" s="439"/>
    </row>
    <row r="4724" spans="7:8" s="9" customFormat="1">
      <c r="G4724" s="439"/>
      <c r="H4724" s="439"/>
    </row>
    <row r="4725" spans="7:8" s="9" customFormat="1">
      <c r="G4725" s="439"/>
      <c r="H4725" s="439"/>
    </row>
    <row r="4726" spans="7:8" s="9" customFormat="1">
      <c r="G4726" s="439"/>
      <c r="H4726" s="439"/>
    </row>
    <row r="4727" spans="7:8" s="9" customFormat="1">
      <c r="G4727" s="439"/>
      <c r="H4727" s="439"/>
    </row>
    <row r="4728" spans="7:8" s="9" customFormat="1">
      <c r="G4728" s="439"/>
      <c r="H4728" s="439"/>
    </row>
    <row r="4729" spans="7:8" s="9" customFormat="1">
      <c r="G4729" s="439"/>
      <c r="H4729" s="439"/>
    </row>
    <row r="4730" spans="7:8" s="9" customFormat="1">
      <c r="G4730" s="439"/>
      <c r="H4730" s="439"/>
    </row>
    <row r="4731" spans="7:8" s="9" customFormat="1">
      <c r="G4731" s="439"/>
      <c r="H4731" s="439"/>
    </row>
    <row r="4732" spans="7:8" s="9" customFormat="1">
      <c r="G4732" s="439"/>
      <c r="H4732" s="439"/>
    </row>
    <row r="4733" spans="7:8" s="9" customFormat="1">
      <c r="G4733" s="439"/>
      <c r="H4733" s="439"/>
    </row>
    <row r="4734" spans="7:8" s="9" customFormat="1">
      <c r="G4734" s="439"/>
      <c r="H4734" s="439"/>
    </row>
    <row r="4735" spans="7:8" s="9" customFormat="1">
      <c r="G4735" s="439"/>
      <c r="H4735" s="439"/>
    </row>
    <row r="4736" spans="7:8" s="9" customFormat="1">
      <c r="G4736" s="439"/>
      <c r="H4736" s="439"/>
    </row>
    <row r="4737" spans="7:8" s="9" customFormat="1">
      <c r="G4737" s="439"/>
      <c r="H4737" s="439"/>
    </row>
    <row r="4738" spans="7:8" s="9" customFormat="1">
      <c r="G4738" s="439"/>
      <c r="H4738" s="439"/>
    </row>
    <row r="4739" spans="7:8" s="9" customFormat="1">
      <c r="G4739" s="439"/>
      <c r="H4739" s="439"/>
    </row>
    <row r="4740" spans="7:8" s="9" customFormat="1">
      <c r="G4740" s="439"/>
      <c r="H4740" s="439"/>
    </row>
    <row r="4741" spans="7:8" s="9" customFormat="1">
      <c r="G4741" s="439"/>
      <c r="H4741" s="439"/>
    </row>
    <row r="4742" spans="7:8" s="9" customFormat="1">
      <c r="G4742" s="439"/>
      <c r="H4742" s="439"/>
    </row>
    <row r="4743" spans="7:8" s="9" customFormat="1">
      <c r="G4743" s="439"/>
      <c r="H4743" s="439"/>
    </row>
    <row r="4744" spans="7:8" s="9" customFormat="1">
      <c r="G4744" s="439"/>
      <c r="H4744" s="439"/>
    </row>
    <row r="4745" spans="7:8" s="9" customFormat="1">
      <c r="G4745" s="439"/>
      <c r="H4745" s="439"/>
    </row>
    <row r="4746" spans="7:8" s="9" customFormat="1">
      <c r="G4746" s="439"/>
      <c r="H4746" s="439"/>
    </row>
    <row r="4747" spans="7:8" s="9" customFormat="1">
      <c r="G4747" s="439"/>
      <c r="H4747" s="439"/>
    </row>
    <row r="4748" spans="7:8" s="9" customFormat="1">
      <c r="G4748" s="439"/>
      <c r="H4748" s="439"/>
    </row>
    <row r="4749" spans="7:8" s="9" customFormat="1">
      <c r="G4749" s="439"/>
      <c r="H4749" s="439"/>
    </row>
    <row r="4750" spans="7:8" s="9" customFormat="1">
      <c r="G4750" s="439"/>
      <c r="H4750" s="439"/>
    </row>
    <row r="4751" spans="7:8" s="9" customFormat="1">
      <c r="G4751" s="439"/>
      <c r="H4751" s="439"/>
    </row>
    <row r="4752" spans="7:8" s="9" customFormat="1">
      <c r="G4752" s="439"/>
      <c r="H4752" s="439"/>
    </row>
    <row r="4753" spans="7:8" s="9" customFormat="1">
      <c r="G4753" s="439"/>
      <c r="H4753" s="439"/>
    </row>
    <row r="4754" spans="7:8" s="9" customFormat="1">
      <c r="G4754" s="439"/>
      <c r="H4754" s="439"/>
    </row>
    <row r="4755" spans="7:8" s="9" customFormat="1">
      <c r="G4755" s="439"/>
      <c r="H4755" s="439"/>
    </row>
    <row r="4756" spans="7:8" s="9" customFormat="1">
      <c r="G4756" s="439"/>
      <c r="H4756" s="439"/>
    </row>
    <row r="4757" spans="7:8" s="9" customFormat="1">
      <c r="G4757" s="439"/>
      <c r="H4757" s="439"/>
    </row>
    <row r="4758" spans="7:8" s="9" customFormat="1">
      <c r="G4758" s="439"/>
      <c r="H4758" s="439"/>
    </row>
    <row r="4759" spans="7:8" s="9" customFormat="1">
      <c r="G4759" s="439"/>
      <c r="H4759" s="439"/>
    </row>
    <row r="4760" spans="7:8" s="9" customFormat="1">
      <c r="G4760" s="439"/>
      <c r="H4760" s="439"/>
    </row>
    <row r="4761" spans="7:8" s="9" customFormat="1">
      <c r="G4761" s="439"/>
      <c r="H4761" s="439"/>
    </row>
    <row r="4762" spans="7:8" s="9" customFormat="1">
      <c r="G4762" s="439"/>
      <c r="H4762" s="439"/>
    </row>
    <row r="4763" spans="7:8" s="9" customFormat="1">
      <c r="G4763" s="439"/>
      <c r="H4763" s="439"/>
    </row>
    <row r="4764" spans="7:8" s="9" customFormat="1">
      <c r="G4764" s="439"/>
      <c r="H4764" s="439"/>
    </row>
    <row r="4765" spans="7:8" s="9" customFormat="1">
      <c r="G4765" s="439"/>
      <c r="H4765" s="439"/>
    </row>
    <row r="4766" spans="7:8" s="9" customFormat="1">
      <c r="G4766" s="439"/>
      <c r="H4766" s="439"/>
    </row>
    <row r="4767" spans="7:8" s="9" customFormat="1">
      <c r="G4767" s="439"/>
      <c r="H4767" s="439"/>
    </row>
    <row r="4768" spans="7:8" s="9" customFormat="1">
      <c r="G4768" s="439"/>
      <c r="H4768" s="439"/>
    </row>
    <row r="4769" spans="7:8" s="9" customFormat="1">
      <c r="G4769" s="439"/>
      <c r="H4769" s="439"/>
    </row>
    <row r="4770" spans="7:8" s="9" customFormat="1">
      <c r="G4770" s="439"/>
      <c r="H4770" s="439"/>
    </row>
    <row r="4771" spans="7:8" s="9" customFormat="1">
      <c r="G4771" s="439"/>
      <c r="H4771" s="439"/>
    </row>
    <row r="4772" spans="7:8" s="9" customFormat="1">
      <c r="G4772" s="439"/>
      <c r="H4772" s="439"/>
    </row>
    <row r="4773" spans="7:8" s="9" customFormat="1">
      <c r="G4773" s="439"/>
      <c r="H4773" s="439"/>
    </row>
    <row r="4774" spans="7:8" s="9" customFormat="1">
      <c r="G4774" s="439"/>
      <c r="H4774" s="439"/>
    </row>
    <row r="4775" spans="7:8" s="9" customFormat="1">
      <c r="G4775" s="439"/>
      <c r="H4775" s="439"/>
    </row>
    <row r="4776" spans="7:8" s="9" customFormat="1">
      <c r="G4776" s="439"/>
      <c r="H4776" s="439"/>
    </row>
    <row r="4777" spans="7:8" s="9" customFormat="1">
      <c r="G4777" s="439"/>
      <c r="H4777" s="439"/>
    </row>
    <row r="4778" spans="7:8" s="9" customFormat="1">
      <c r="G4778" s="439"/>
      <c r="H4778" s="439"/>
    </row>
    <row r="4779" spans="7:8" s="9" customFormat="1">
      <c r="G4779" s="439"/>
      <c r="H4779" s="439"/>
    </row>
    <row r="4780" spans="7:8" s="9" customFormat="1">
      <c r="G4780" s="439"/>
      <c r="H4780" s="439"/>
    </row>
    <row r="4781" spans="7:8" s="9" customFormat="1">
      <c r="G4781" s="439"/>
      <c r="H4781" s="439"/>
    </row>
    <row r="4782" spans="7:8" s="9" customFormat="1">
      <c r="G4782" s="439"/>
      <c r="H4782" s="439"/>
    </row>
    <row r="4783" spans="7:8" s="9" customFormat="1">
      <c r="G4783" s="439"/>
      <c r="H4783" s="439"/>
    </row>
    <row r="4784" spans="7:8" s="9" customFormat="1">
      <c r="G4784" s="439"/>
      <c r="H4784" s="439"/>
    </row>
    <row r="4785" spans="7:8" s="9" customFormat="1">
      <c r="G4785" s="439"/>
      <c r="H4785" s="439"/>
    </row>
    <row r="4786" spans="7:8" s="9" customFormat="1">
      <c r="G4786" s="439"/>
      <c r="H4786" s="439"/>
    </row>
    <row r="4787" spans="7:8" s="9" customFormat="1">
      <c r="G4787" s="439"/>
      <c r="H4787" s="439"/>
    </row>
    <row r="4788" spans="7:8" s="9" customFormat="1">
      <c r="G4788" s="439"/>
      <c r="H4788" s="439"/>
    </row>
    <row r="4789" spans="7:8" s="9" customFormat="1">
      <c r="G4789" s="439"/>
      <c r="H4789" s="439"/>
    </row>
    <row r="4790" spans="7:8" s="9" customFormat="1">
      <c r="G4790" s="439"/>
      <c r="H4790" s="439"/>
    </row>
    <row r="4791" spans="7:8" s="9" customFormat="1">
      <c r="G4791" s="439"/>
      <c r="H4791" s="439"/>
    </row>
    <row r="4792" spans="7:8" s="9" customFormat="1">
      <c r="G4792" s="439"/>
      <c r="H4792" s="439"/>
    </row>
    <row r="4793" spans="7:8" s="9" customFormat="1">
      <c r="G4793" s="439"/>
      <c r="H4793" s="439"/>
    </row>
    <row r="4794" spans="7:8" s="9" customFormat="1">
      <c r="G4794" s="439"/>
      <c r="H4794" s="439"/>
    </row>
    <row r="4795" spans="7:8" s="9" customFormat="1">
      <c r="G4795" s="439"/>
      <c r="H4795" s="439"/>
    </row>
    <row r="4796" spans="7:8" s="9" customFormat="1">
      <c r="G4796" s="439"/>
      <c r="H4796" s="439"/>
    </row>
    <row r="4797" spans="7:8" s="9" customFormat="1">
      <c r="G4797" s="439"/>
      <c r="H4797" s="439"/>
    </row>
    <row r="4798" spans="7:8" s="9" customFormat="1">
      <c r="G4798" s="439"/>
      <c r="H4798" s="439"/>
    </row>
    <row r="4799" spans="7:8" s="9" customFormat="1">
      <c r="G4799" s="439"/>
      <c r="H4799" s="439"/>
    </row>
    <row r="4800" spans="7:8" s="9" customFormat="1">
      <c r="G4800" s="439"/>
      <c r="H4800" s="439"/>
    </row>
    <row r="4801" spans="1:44" s="9" customFormat="1">
      <c r="G4801" s="439"/>
      <c r="H4801" s="439"/>
    </row>
    <row r="4802" spans="1:44" s="9" customFormat="1">
      <c r="G4802" s="439"/>
      <c r="H4802" s="439"/>
    </row>
    <row r="4803" spans="1:44" s="9" customFormat="1">
      <c r="G4803" s="439"/>
      <c r="H4803" s="439"/>
    </row>
    <row r="4804" spans="1:44" s="9" customFormat="1">
      <c r="G4804" s="439"/>
      <c r="H4804" s="439"/>
    </row>
    <row r="4805" spans="1:44" s="9" customFormat="1">
      <c r="G4805" s="439"/>
      <c r="H4805" s="439"/>
    </row>
    <row r="4806" spans="1:44" s="9" customFormat="1">
      <c r="G4806" s="439"/>
      <c r="H4806" s="439"/>
    </row>
    <row r="4807" spans="1:44">
      <c r="A4807" s="9"/>
      <c r="B4807" s="9"/>
      <c r="C4807" s="9"/>
      <c r="D4807" s="9"/>
      <c r="E4807" s="9"/>
      <c r="F4807" s="9"/>
      <c r="G4807" s="439"/>
      <c r="H4807" s="439"/>
      <c r="I4807" s="9"/>
      <c r="J4807" s="9"/>
      <c r="K4807" s="9"/>
      <c r="L4807" s="9"/>
      <c r="M4807" s="9"/>
      <c r="N4807" s="9"/>
      <c r="O4807" s="9"/>
      <c r="P4807" s="9"/>
      <c r="Q4807" s="9"/>
      <c r="R4807" s="9"/>
      <c r="S4807" s="9"/>
      <c r="T4807" s="9"/>
      <c r="U4807" s="9"/>
      <c r="V4807" s="9"/>
      <c r="W4807" s="9"/>
      <c r="X4807" s="9"/>
      <c r="Y4807" s="9"/>
      <c r="Z4807" s="9"/>
      <c r="AA4807" s="9"/>
      <c r="AB4807" s="9"/>
      <c r="AC4807" s="9"/>
      <c r="AD4807" s="9"/>
      <c r="AE4807" s="9"/>
      <c r="AF4807" s="9"/>
      <c r="AG4807" s="9"/>
      <c r="AH4807" s="9"/>
      <c r="AI4807" s="9"/>
      <c r="AJ4807" s="9"/>
      <c r="AK4807" s="9"/>
      <c r="AL4807" s="9"/>
      <c r="AM4807" s="9"/>
      <c r="AN4807" s="9"/>
      <c r="AO4807" s="9"/>
      <c r="AP4807" s="9"/>
      <c r="AQ4807" s="9"/>
      <c r="AR4807" s="9"/>
    </row>
    <row r="4808" spans="1:44">
      <c r="A4808" s="9"/>
      <c r="B4808" s="9"/>
      <c r="C4808" s="9"/>
      <c r="D4808" s="9"/>
      <c r="E4808" s="9"/>
      <c r="F4808" s="9"/>
      <c r="G4808" s="439"/>
      <c r="H4808" s="439"/>
      <c r="I4808" s="9"/>
      <c r="J4808" s="9"/>
      <c r="K4808" s="9"/>
      <c r="L4808" s="9"/>
      <c r="M4808" s="9"/>
      <c r="N4808" s="9"/>
      <c r="O4808" s="9"/>
      <c r="P4808" s="9"/>
      <c r="Q4808" s="9"/>
      <c r="R4808" s="9"/>
      <c r="S4808" s="9"/>
      <c r="T4808" s="9"/>
      <c r="U4808" s="9"/>
      <c r="V4808" s="9"/>
      <c r="W4808" s="9"/>
      <c r="X4808" s="9"/>
      <c r="Y4808" s="9"/>
      <c r="Z4808" s="9"/>
      <c r="AA4808" s="9"/>
      <c r="AB4808" s="9"/>
      <c r="AC4808" s="9"/>
      <c r="AD4808" s="9"/>
      <c r="AE4808" s="9"/>
      <c r="AF4808" s="9"/>
      <c r="AG4808" s="9"/>
      <c r="AH4808" s="9"/>
      <c r="AI4808" s="9"/>
      <c r="AJ4808" s="9"/>
      <c r="AK4808" s="9"/>
      <c r="AL4808" s="9"/>
      <c r="AM4808" s="9"/>
      <c r="AN4808" s="9"/>
      <c r="AO4808" s="9"/>
      <c r="AP4808" s="9"/>
      <c r="AQ4808" s="9"/>
      <c r="AR4808" s="9"/>
    </row>
    <row r="4809" spans="1:44">
      <c r="A4809" s="9"/>
      <c r="B4809" s="9"/>
      <c r="C4809" s="9"/>
      <c r="D4809" s="9"/>
      <c r="E4809" s="9"/>
      <c r="F4809" s="9"/>
      <c r="G4809" s="439"/>
      <c r="H4809" s="439"/>
      <c r="I4809" s="9"/>
      <c r="J4809" s="9"/>
      <c r="K4809" s="9"/>
      <c r="L4809" s="9"/>
      <c r="M4809" s="9"/>
      <c r="N4809" s="9"/>
      <c r="O4809" s="9"/>
      <c r="P4809" s="9"/>
      <c r="Q4809" s="9"/>
      <c r="R4809" s="9"/>
      <c r="S4809" s="9"/>
      <c r="T4809" s="9"/>
      <c r="U4809" s="9"/>
      <c r="V4809" s="9"/>
      <c r="W4809" s="9"/>
      <c r="X4809" s="9"/>
      <c r="Y4809" s="9"/>
      <c r="Z4809" s="9"/>
      <c r="AA4809" s="9"/>
      <c r="AB4809" s="9"/>
      <c r="AC4809" s="9"/>
      <c r="AD4809" s="9"/>
      <c r="AE4809" s="9"/>
      <c r="AF4809" s="9"/>
      <c r="AG4809" s="9"/>
      <c r="AH4809" s="9"/>
      <c r="AI4809" s="9"/>
      <c r="AJ4809" s="9"/>
      <c r="AK4809" s="9"/>
      <c r="AL4809" s="9"/>
      <c r="AM4809" s="9"/>
      <c r="AN4809" s="9"/>
      <c r="AO4809" s="9"/>
      <c r="AP4809" s="9"/>
      <c r="AQ4809" s="9"/>
      <c r="AR4809" s="9"/>
    </row>
    <row r="4810" spans="1:44">
      <c r="A4810" s="9"/>
      <c r="B4810" s="9"/>
      <c r="C4810" s="9"/>
      <c r="D4810" s="9"/>
      <c r="E4810" s="9"/>
      <c r="F4810" s="9"/>
      <c r="G4810" s="439"/>
      <c r="H4810" s="439"/>
      <c r="I4810" s="9"/>
      <c r="J4810" s="9"/>
      <c r="K4810" s="9"/>
      <c r="L4810" s="9"/>
      <c r="M4810" s="9"/>
      <c r="N4810" s="9"/>
      <c r="O4810" s="9"/>
      <c r="P4810" s="9"/>
      <c r="Q4810" s="9"/>
      <c r="R4810" s="9"/>
      <c r="S4810" s="9"/>
      <c r="T4810" s="9"/>
      <c r="U4810" s="9"/>
      <c r="V4810" s="9"/>
      <c r="W4810" s="9"/>
      <c r="X4810" s="9"/>
      <c r="Y4810" s="9"/>
      <c r="Z4810" s="9"/>
      <c r="AA4810" s="9"/>
      <c r="AB4810" s="9"/>
      <c r="AC4810" s="9"/>
      <c r="AD4810" s="9"/>
      <c r="AE4810" s="9"/>
      <c r="AF4810" s="9"/>
      <c r="AG4810" s="9"/>
      <c r="AH4810" s="9"/>
      <c r="AI4810" s="9"/>
      <c r="AJ4810" s="9"/>
      <c r="AK4810" s="9"/>
      <c r="AL4810" s="9"/>
      <c r="AM4810" s="9"/>
      <c r="AN4810" s="9"/>
      <c r="AO4810" s="9"/>
      <c r="AP4810" s="9"/>
      <c r="AQ4810" s="9"/>
      <c r="AR4810" s="9"/>
    </row>
    <row r="4811" spans="1:44">
      <c r="A4811" s="9"/>
      <c r="B4811" s="9"/>
      <c r="C4811" s="9"/>
      <c r="D4811" s="9"/>
      <c r="E4811" s="9"/>
      <c r="F4811" s="9"/>
      <c r="G4811" s="439"/>
      <c r="H4811" s="439"/>
      <c r="I4811" s="9"/>
      <c r="J4811" s="9"/>
      <c r="K4811" s="9"/>
      <c r="L4811" s="9"/>
      <c r="M4811" s="9"/>
      <c r="N4811" s="9"/>
      <c r="O4811" s="9"/>
      <c r="P4811" s="9"/>
      <c r="Q4811" s="9"/>
      <c r="R4811" s="9"/>
      <c r="S4811" s="9"/>
      <c r="T4811" s="9"/>
      <c r="U4811" s="9"/>
      <c r="V4811" s="9"/>
      <c r="W4811" s="9"/>
      <c r="X4811" s="9"/>
      <c r="Y4811" s="9"/>
      <c r="Z4811" s="9"/>
      <c r="AA4811" s="9"/>
      <c r="AB4811" s="9"/>
      <c r="AC4811" s="9"/>
      <c r="AD4811" s="9"/>
      <c r="AE4811" s="9"/>
      <c r="AF4811" s="9"/>
      <c r="AG4811" s="9"/>
      <c r="AH4811" s="9"/>
      <c r="AI4811" s="9"/>
      <c r="AJ4811" s="9"/>
      <c r="AK4811" s="9"/>
      <c r="AL4811" s="9"/>
      <c r="AM4811" s="9"/>
      <c r="AN4811" s="9"/>
      <c r="AO4811" s="9"/>
      <c r="AP4811" s="9"/>
      <c r="AQ4811" s="9"/>
      <c r="AR4811" s="9"/>
    </row>
    <row r="4812" spans="1:44">
      <c r="A4812" s="9"/>
      <c r="B4812" s="9"/>
      <c r="C4812" s="9"/>
      <c r="D4812" s="9"/>
      <c r="E4812" s="9"/>
      <c r="F4812" s="9"/>
      <c r="G4812" s="439"/>
      <c r="H4812" s="439"/>
      <c r="I4812" s="9"/>
      <c r="J4812" s="9"/>
      <c r="K4812" s="9"/>
      <c r="L4812" s="9"/>
      <c r="M4812" s="9"/>
      <c r="N4812" s="9"/>
      <c r="O4812" s="9"/>
      <c r="P4812" s="9"/>
      <c r="Q4812" s="9"/>
      <c r="R4812" s="9"/>
      <c r="S4812" s="9"/>
      <c r="T4812" s="9"/>
      <c r="U4812" s="9"/>
      <c r="V4812" s="9"/>
      <c r="W4812" s="9"/>
      <c r="X4812" s="9"/>
      <c r="Y4812" s="9"/>
      <c r="Z4812" s="9"/>
      <c r="AA4812" s="9"/>
      <c r="AB4812" s="9"/>
      <c r="AC4812" s="9"/>
      <c r="AD4812" s="9"/>
      <c r="AE4812" s="9"/>
      <c r="AF4812" s="9"/>
      <c r="AG4812" s="9"/>
      <c r="AH4812" s="9"/>
      <c r="AI4812" s="9"/>
      <c r="AJ4812" s="9"/>
      <c r="AK4812" s="9"/>
      <c r="AL4812" s="9"/>
      <c r="AM4812" s="9"/>
      <c r="AN4812" s="9"/>
      <c r="AO4812" s="9"/>
      <c r="AP4812" s="9"/>
      <c r="AQ4812" s="9"/>
      <c r="AR4812" s="9"/>
    </row>
    <row r="4813" spans="1:44">
      <c r="A4813" s="9"/>
      <c r="B4813" s="9"/>
      <c r="C4813" s="9"/>
      <c r="D4813" s="9"/>
      <c r="E4813" s="9"/>
      <c r="F4813" s="9"/>
      <c r="G4813" s="439"/>
      <c r="H4813" s="439"/>
      <c r="I4813" s="9"/>
      <c r="J4813" s="9"/>
      <c r="K4813" s="9"/>
      <c r="L4813" s="9"/>
      <c r="M4813" s="9"/>
      <c r="N4813" s="9"/>
      <c r="O4813" s="9"/>
      <c r="P4813" s="9"/>
      <c r="Q4813" s="9"/>
      <c r="R4813" s="9"/>
      <c r="S4813" s="9"/>
      <c r="T4813" s="9"/>
      <c r="U4813" s="9"/>
      <c r="V4813" s="9"/>
      <c r="W4813" s="9"/>
      <c r="X4813" s="9"/>
      <c r="Y4813" s="9"/>
      <c r="Z4813" s="9"/>
      <c r="AA4813" s="9"/>
      <c r="AB4813" s="9"/>
      <c r="AC4813" s="9"/>
      <c r="AD4813" s="9"/>
      <c r="AE4813" s="9"/>
      <c r="AF4813" s="9"/>
      <c r="AG4813" s="9"/>
      <c r="AH4813" s="9"/>
      <c r="AI4813" s="9"/>
      <c r="AJ4813" s="9"/>
      <c r="AK4813" s="9"/>
      <c r="AL4813" s="9"/>
      <c r="AM4813" s="9"/>
      <c r="AN4813" s="9"/>
      <c r="AO4813" s="9"/>
      <c r="AP4813" s="9"/>
      <c r="AQ4813" s="9"/>
      <c r="AR4813" s="9"/>
    </row>
    <row r="4814" spans="1:44">
      <c r="A4814" s="9"/>
      <c r="B4814" s="9"/>
      <c r="C4814" s="9"/>
      <c r="D4814" s="9"/>
      <c r="E4814" s="9"/>
      <c r="F4814" s="9"/>
      <c r="G4814" s="439"/>
      <c r="H4814" s="439"/>
      <c r="I4814" s="9"/>
      <c r="J4814" s="9"/>
      <c r="K4814" s="9"/>
      <c r="L4814" s="9"/>
      <c r="M4814" s="9"/>
      <c r="N4814" s="9"/>
      <c r="O4814" s="9"/>
      <c r="P4814" s="9"/>
      <c r="Q4814" s="9"/>
      <c r="R4814" s="9"/>
      <c r="S4814" s="9"/>
      <c r="T4814" s="9"/>
      <c r="U4814" s="9"/>
      <c r="V4814" s="9"/>
      <c r="W4814" s="9"/>
      <c r="X4814" s="9"/>
      <c r="Y4814" s="9"/>
      <c r="Z4814" s="9"/>
      <c r="AA4814" s="9"/>
      <c r="AB4814" s="9"/>
      <c r="AC4814" s="9"/>
      <c r="AD4814" s="9"/>
      <c r="AE4814" s="9"/>
      <c r="AF4814" s="9"/>
      <c r="AG4814" s="9"/>
      <c r="AH4814" s="9"/>
      <c r="AI4814" s="9"/>
      <c r="AJ4814" s="9"/>
      <c r="AK4814" s="9"/>
      <c r="AL4814" s="9"/>
      <c r="AM4814" s="9"/>
      <c r="AN4814" s="9"/>
      <c r="AO4814" s="9"/>
      <c r="AP4814" s="9"/>
      <c r="AQ4814" s="9"/>
      <c r="AR4814" s="9"/>
    </row>
    <row r="4815" spans="1:44">
      <c r="A4815" s="9"/>
      <c r="B4815" s="9"/>
      <c r="C4815" s="9"/>
      <c r="D4815" s="9"/>
      <c r="E4815" s="9"/>
      <c r="F4815" s="9"/>
      <c r="G4815" s="439"/>
      <c r="H4815" s="439"/>
      <c r="I4815" s="9"/>
      <c r="J4815" s="9"/>
      <c r="K4815" s="9"/>
      <c r="L4815" s="9"/>
      <c r="M4815" s="9"/>
      <c r="N4815" s="9"/>
      <c r="O4815" s="9"/>
      <c r="P4815" s="9"/>
      <c r="Q4815" s="9"/>
      <c r="R4815" s="9"/>
      <c r="S4815" s="9"/>
      <c r="T4815" s="9"/>
      <c r="U4815" s="9"/>
      <c r="V4815" s="9"/>
      <c r="W4815" s="9"/>
      <c r="X4815" s="9"/>
      <c r="Y4815" s="9"/>
      <c r="Z4815" s="9"/>
      <c r="AA4815" s="9"/>
      <c r="AB4815" s="9"/>
      <c r="AC4815" s="9"/>
      <c r="AD4815" s="9"/>
      <c r="AE4815" s="9"/>
      <c r="AF4815" s="9"/>
      <c r="AG4815" s="9"/>
      <c r="AH4815" s="9"/>
      <c r="AI4815" s="9"/>
      <c r="AJ4815" s="9"/>
      <c r="AK4815" s="9"/>
      <c r="AL4815" s="9"/>
      <c r="AM4815" s="9"/>
      <c r="AN4815" s="9"/>
      <c r="AO4815" s="9"/>
      <c r="AP4815" s="9"/>
      <c r="AQ4815" s="9"/>
      <c r="AR4815" s="9"/>
    </row>
    <row r="4816" spans="1:44">
      <c r="A4816" s="9"/>
      <c r="B4816" s="9"/>
      <c r="C4816" s="9"/>
      <c r="D4816" s="9"/>
      <c r="E4816" s="9"/>
      <c r="F4816" s="9"/>
      <c r="G4816" s="439"/>
      <c r="H4816" s="439"/>
      <c r="I4816" s="9"/>
      <c r="J4816" s="9"/>
      <c r="K4816" s="9"/>
      <c r="L4816" s="9"/>
      <c r="M4816" s="9"/>
      <c r="N4816" s="9"/>
      <c r="O4816" s="9"/>
      <c r="P4816" s="9"/>
      <c r="Q4816" s="9"/>
      <c r="R4816" s="9"/>
      <c r="S4816" s="9"/>
      <c r="T4816" s="9"/>
      <c r="U4816" s="9"/>
      <c r="V4816" s="9"/>
      <c r="W4816" s="9"/>
      <c r="X4816" s="9"/>
      <c r="Y4816" s="9"/>
      <c r="Z4816" s="9"/>
      <c r="AA4816" s="9"/>
      <c r="AB4816" s="9"/>
      <c r="AC4816" s="9"/>
      <c r="AD4816" s="9"/>
      <c r="AE4816" s="9"/>
      <c r="AF4816" s="9"/>
      <c r="AG4816" s="9"/>
      <c r="AH4816" s="9"/>
      <c r="AI4816" s="9"/>
      <c r="AJ4816" s="9"/>
      <c r="AK4816" s="9"/>
      <c r="AL4816" s="9"/>
      <c r="AM4816" s="9"/>
      <c r="AN4816" s="9"/>
      <c r="AO4816" s="9"/>
      <c r="AP4816" s="9"/>
      <c r="AQ4816" s="9"/>
      <c r="AR4816" s="9"/>
    </row>
    <row r="4817" spans="1:44">
      <c r="A4817" s="9"/>
      <c r="B4817" s="9"/>
      <c r="C4817" s="9"/>
      <c r="D4817" s="9"/>
      <c r="E4817" s="9"/>
      <c r="F4817" s="9"/>
      <c r="G4817" s="439"/>
      <c r="H4817" s="439"/>
      <c r="I4817" s="9"/>
      <c r="J4817" s="9"/>
      <c r="K4817" s="9"/>
      <c r="L4817" s="9"/>
      <c r="M4817" s="9"/>
      <c r="N4817" s="9"/>
      <c r="O4817" s="9"/>
      <c r="P4817" s="9"/>
      <c r="Q4817" s="9"/>
      <c r="R4817" s="9"/>
      <c r="S4817" s="9"/>
      <c r="T4817" s="9"/>
      <c r="U4817" s="9"/>
      <c r="V4817" s="9"/>
      <c r="W4817" s="9"/>
      <c r="X4817" s="9"/>
      <c r="Y4817" s="9"/>
      <c r="Z4817" s="9"/>
      <c r="AA4817" s="9"/>
      <c r="AB4817" s="9"/>
      <c r="AC4817" s="9"/>
      <c r="AD4817" s="9"/>
      <c r="AE4817" s="9"/>
      <c r="AF4817" s="9"/>
      <c r="AG4817" s="9"/>
      <c r="AH4817" s="9"/>
      <c r="AI4817" s="9"/>
      <c r="AJ4817" s="9"/>
      <c r="AK4817" s="9"/>
      <c r="AL4817" s="9"/>
      <c r="AM4817" s="9"/>
      <c r="AN4817" s="9"/>
      <c r="AO4817" s="9"/>
      <c r="AP4817" s="9"/>
      <c r="AQ4817" s="9"/>
      <c r="AR4817" s="9"/>
    </row>
    <row r="4818" spans="1:44">
      <c r="A4818" s="9"/>
      <c r="B4818" s="9"/>
      <c r="C4818" s="9"/>
      <c r="D4818" s="9"/>
      <c r="E4818" s="9"/>
      <c r="F4818" s="9"/>
      <c r="G4818" s="439"/>
      <c r="H4818" s="439"/>
      <c r="I4818" s="9"/>
      <c r="J4818" s="9"/>
      <c r="K4818" s="9"/>
      <c r="L4818" s="9"/>
      <c r="M4818" s="9"/>
      <c r="N4818" s="9"/>
      <c r="O4818" s="9"/>
      <c r="P4818" s="9"/>
      <c r="Q4818" s="9"/>
      <c r="R4818" s="9"/>
      <c r="S4818" s="9"/>
      <c r="T4818" s="9"/>
      <c r="U4818" s="9"/>
      <c r="V4818" s="9"/>
      <c r="W4818" s="9"/>
      <c r="X4818" s="9"/>
      <c r="Y4818" s="9"/>
      <c r="Z4818" s="9"/>
      <c r="AA4818" s="9"/>
      <c r="AB4818" s="9"/>
      <c r="AC4818" s="9"/>
      <c r="AD4818" s="9"/>
      <c r="AE4818" s="9"/>
      <c r="AF4818" s="9"/>
      <c r="AG4818" s="9"/>
      <c r="AH4818" s="9"/>
      <c r="AI4818" s="9"/>
      <c r="AJ4818" s="9"/>
      <c r="AK4818" s="9"/>
      <c r="AL4818" s="9"/>
      <c r="AM4818" s="9"/>
      <c r="AN4818" s="9"/>
      <c r="AO4818" s="9"/>
      <c r="AP4818" s="9"/>
      <c r="AQ4818" s="9"/>
      <c r="AR4818" s="9"/>
    </row>
    <row r="4819" spans="1:44">
      <c r="A4819" s="9"/>
      <c r="B4819" s="9"/>
      <c r="C4819" s="9"/>
      <c r="D4819" s="9"/>
      <c r="E4819" s="9"/>
      <c r="F4819" s="9"/>
      <c r="G4819" s="439"/>
      <c r="H4819" s="439"/>
      <c r="I4819" s="9"/>
      <c r="J4819" s="9"/>
      <c r="K4819" s="9"/>
      <c r="L4819" s="9"/>
      <c r="M4819" s="9"/>
      <c r="N4819" s="9"/>
      <c r="O4819" s="9"/>
      <c r="P4819" s="9"/>
      <c r="Q4819" s="9"/>
      <c r="R4819" s="9"/>
      <c r="S4819" s="9"/>
      <c r="T4819" s="9"/>
      <c r="U4819" s="9"/>
      <c r="V4819" s="9"/>
      <c r="W4819" s="9"/>
      <c r="X4819" s="9"/>
      <c r="Y4819" s="9"/>
      <c r="Z4819" s="9"/>
      <c r="AA4819" s="9"/>
      <c r="AB4819" s="9"/>
      <c r="AC4819" s="9"/>
      <c r="AD4819" s="9"/>
      <c r="AE4819" s="9"/>
      <c r="AF4819" s="9"/>
      <c r="AG4819" s="9"/>
      <c r="AH4819" s="9"/>
      <c r="AI4819" s="9"/>
      <c r="AJ4819" s="9"/>
      <c r="AK4819" s="9"/>
      <c r="AL4819" s="9"/>
      <c r="AM4819" s="9"/>
      <c r="AN4819" s="9"/>
      <c r="AO4819" s="9"/>
      <c r="AP4819" s="9"/>
      <c r="AQ4819" s="9"/>
      <c r="AR4819" s="9"/>
    </row>
    <row r="4820" spans="1:44">
      <c r="A4820" s="9"/>
      <c r="B4820" s="9"/>
      <c r="C4820" s="9"/>
      <c r="D4820" s="9"/>
      <c r="E4820" s="9"/>
      <c r="F4820" s="9"/>
      <c r="G4820" s="439"/>
      <c r="H4820" s="439"/>
      <c r="I4820" s="9"/>
      <c r="J4820" s="9"/>
      <c r="K4820" s="9"/>
      <c r="L4820" s="9"/>
      <c r="M4820" s="9"/>
      <c r="N4820" s="9"/>
      <c r="O4820" s="9"/>
      <c r="P4820" s="9"/>
      <c r="Q4820" s="9"/>
      <c r="R4820" s="9"/>
      <c r="S4820" s="9"/>
      <c r="T4820" s="9"/>
      <c r="U4820" s="9"/>
      <c r="V4820" s="9"/>
      <c r="W4820" s="9"/>
      <c r="X4820" s="9"/>
      <c r="Y4820" s="9"/>
      <c r="Z4820" s="9"/>
      <c r="AA4820" s="9"/>
      <c r="AB4820" s="9"/>
      <c r="AC4820" s="9"/>
      <c r="AD4820" s="9"/>
      <c r="AE4820" s="9"/>
      <c r="AF4820" s="9"/>
      <c r="AG4820" s="9"/>
      <c r="AH4820" s="9"/>
      <c r="AI4820" s="9"/>
      <c r="AJ4820" s="9"/>
      <c r="AK4820" s="9"/>
      <c r="AL4820" s="9"/>
      <c r="AM4820" s="9"/>
      <c r="AN4820" s="9"/>
      <c r="AO4820" s="9"/>
      <c r="AP4820" s="9"/>
      <c r="AQ4820" s="9"/>
      <c r="AR4820" s="9"/>
    </row>
    <row r="4821" spans="1:44">
      <c r="A4821" s="9"/>
      <c r="B4821" s="9"/>
      <c r="C4821" s="9"/>
      <c r="D4821" s="9"/>
      <c r="E4821" s="9"/>
      <c r="F4821" s="9"/>
      <c r="G4821" s="439"/>
      <c r="H4821" s="439"/>
      <c r="I4821" s="9"/>
      <c r="J4821" s="9"/>
      <c r="K4821" s="9"/>
      <c r="L4821" s="9"/>
      <c r="M4821" s="9"/>
      <c r="N4821" s="9"/>
      <c r="O4821" s="9"/>
      <c r="P4821" s="9"/>
      <c r="Q4821" s="9"/>
      <c r="R4821" s="9"/>
      <c r="S4821" s="9"/>
      <c r="T4821" s="9"/>
      <c r="U4821" s="9"/>
      <c r="V4821" s="9"/>
      <c r="W4821" s="9"/>
      <c r="X4821" s="9"/>
      <c r="Y4821" s="9"/>
      <c r="Z4821" s="9"/>
      <c r="AA4821" s="9"/>
      <c r="AB4821" s="9"/>
      <c r="AC4821" s="9"/>
      <c r="AD4821" s="9"/>
      <c r="AE4821" s="9"/>
      <c r="AF4821" s="9"/>
      <c r="AG4821" s="9"/>
      <c r="AH4821" s="9"/>
      <c r="AI4821" s="9"/>
      <c r="AJ4821" s="9"/>
      <c r="AK4821" s="9"/>
      <c r="AL4821" s="9"/>
      <c r="AM4821" s="9"/>
      <c r="AN4821" s="9"/>
      <c r="AO4821" s="9"/>
      <c r="AP4821" s="9"/>
      <c r="AQ4821" s="9"/>
      <c r="AR4821" s="9"/>
    </row>
    <row r="4822" spans="1:44">
      <c r="A4822" s="9"/>
      <c r="B4822" s="9"/>
      <c r="C4822" s="9"/>
      <c r="D4822" s="9"/>
      <c r="E4822" s="9"/>
      <c r="F4822" s="9"/>
      <c r="G4822" s="439"/>
      <c r="H4822" s="439"/>
      <c r="I4822" s="9"/>
      <c r="J4822" s="9"/>
      <c r="K4822" s="9"/>
      <c r="L4822" s="9"/>
      <c r="M4822" s="9"/>
      <c r="N4822" s="9"/>
      <c r="O4822" s="9"/>
      <c r="P4822" s="9"/>
      <c r="Q4822" s="9"/>
      <c r="R4822" s="9"/>
      <c r="S4822" s="9"/>
      <c r="T4822" s="9"/>
      <c r="U4822" s="9"/>
      <c r="V4822" s="9"/>
      <c r="W4822" s="9"/>
      <c r="X4822" s="9"/>
      <c r="Y4822" s="9"/>
      <c r="Z4822" s="9"/>
      <c r="AA4822" s="9"/>
      <c r="AB4822" s="9"/>
      <c r="AC4822" s="9"/>
      <c r="AD4822" s="9"/>
      <c r="AE4822" s="9"/>
      <c r="AF4822" s="9"/>
      <c r="AG4822" s="9"/>
      <c r="AH4822" s="9"/>
      <c r="AI4822" s="9"/>
      <c r="AJ4822" s="9"/>
      <c r="AK4822" s="9"/>
      <c r="AL4822" s="9"/>
      <c r="AM4822" s="9"/>
      <c r="AN4822" s="9"/>
      <c r="AO4822" s="9"/>
      <c r="AP4822" s="9"/>
      <c r="AQ4822" s="9"/>
      <c r="AR4822" s="9"/>
    </row>
    <row r="4823" spans="1:44">
      <c r="A4823" s="9"/>
      <c r="B4823" s="9"/>
      <c r="C4823" s="9"/>
      <c r="D4823" s="9"/>
      <c r="E4823" s="9"/>
      <c r="F4823" s="9"/>
      <c r="G4823" s="439"/>
      <c r="H4823" s="439"/>
      <c r="I4823" s="9"/>
      <c r="J4823" s="9"/>
      <c r="K4823" s="9"/>
      <c r="L4823" s="9"/>
      <c r="M4823" s="9"/>
      <c r="N4823" s="9"/>
      <c r="O4823" s="9"/>
      <c r="P4823" s="9"/>
      <c r="Q4823" s="9"/>
      <c r="R4823" s="9"/>
      <c r="S4823" s="9"/>
      <c r="T4823" s="9"/>
      <c r="U4823" s="9"/>
      <c r="V4823" s="9"/>
      <c r="W4823" s="9"/>
      <c r="X4823" s="9"/>
      <c r="Y4823" s="9"/>
      <c r="Z4823" s="9"/>
      <c r="AA4823" s="9"/>
      <c r="AB4823" s="9"/>
      <c r="AC4823" s="9"/>
      <c r="AD4823" s="9"/>
      <c r="AE4823" s="9"/>
      <c r="AF4823" s="9"/>
      <c r="AG4823" s="9"/>
      <c r="AH4823" s="9"/>
      <c r="AI4823" s="9"/>
      <c r="AJ4823" s="9"/>
      <c r="AK4823" s="9"/>
      <c r="AL4823" s="9"/>
      <c r="AM4823" s="9"/>
      <c r="AN4823" s="9"/>
      <c r="AO4823" s="9"/>
      <c r="AP4823" s="9"/>
      <c r="AQ4823" s="9"/>
      <c r="AR4823" s="9"/>
    </row>
    <row r="4824" spans="1:44">
      <c r="A4824" s="9"/>
      <c r="B4824" s="9"/>
      <c r="C4824" s="9"/>
      <c r="D4824" s="9"/>
      <c r="E4824" s="9"/>
      <c r="F4824" s="9"/>
      <c r="G4824" s="439"/>
      <c r="H4824" s="439"/>
      <c r="I4824" s="9"/>
      <c r="J4824" s="9"/>
      <c r="K4824" s="9"/>
      <c r="L4824" s="9"/>
      <c r="M4824" s="9"/>
      <c r="N4824" s="9"/>
      <c r="O4824" s="9"/>
      <c r="P4824" s="9"/>
      <c r="Q4824" s="9"/>
      <c r="R4824" s="9"/>
      <c r="S4824" s="9"/>
      <c r="T4824" s="9"/>
      <c r="U4824" s="9"/>
      <c r="V4824" s="9"/>
      <c r="W4824" s="9"/>
      <c r="X4824" s="9"/>
      <c r="Y4824" s="9"/>
      <c r="Z4824" s="9"/>
      <c r="AA4824" s="9"/>
      <c r="AB4824" s="9"/>
      <c r="AC4824" s="9"/>
      <c r="AD4824" s="9"/>
      <c r="AE4824" s="9"/>
      <c r="AF4824" s="9"/>
      <c r="AG4824" s="9"/>
      <c r="AH4824" s="9"/>
      <c r="AI4824" s="9"/>
      <c r="AJ4824" s="9"/>
      <c r="AK4824" s="9"/>
      <c r="AL4824" s="9"/>
      <c r="AM4824" s="9"/>
      <c r="AN4824" s="9"/>
      <c r="AO4824" s="9"/>
      <c r="AP4824" s="9"/>
      <c r="AQ4824" s="9"/>
      <c r="AR4824" s="9"/>
    </row>
    <row r="4825" spans="1:44">
      <c r="A4825" s="9"/>
      <c r="B4825" s="9"/>
      <c r="C4825" s="9"/>
      <c r="D4825" s="9"/>
      <c r="E4825" s="9"/>
      <c r="F4825" s="9"/>
      <c r="G4825" s="439"/>
      <c r="H4825" s="439"/>
      <c r="I4825" s="9"/>
      <c r="J4825" s="9"/>
      <c r="K4825" s="9"/>
      <c r="L4825" s="9"/>
      <c r="M4825" s="9"/>
      <c r="N4825" s="9"/>
      <c r="O4825" s="9"/>
      <c r="P4825" s="9"/>
      <c r="Q4825" s="9"/>
      <c r="R4825" s="9"/>
      <c r="S4825" s="9"/>
      <c r="T4825" s="9"/>
      <c r="U4825" s="9"/>
      <c r="V4825" s="9"/>
      <c r="W4825" s="9"/>
      <c r="X4825" s="9"/>
      <c r="Y4825" s="9"/>
      <c r="Z4825" s="9"/>
      <c r="AA4825" s="9"/>
      <c r="AB4825" s="9"/>
      <c r="AC4825" s="9"/>
      <c r="AD4825" s="9"/>
      <c r="AE4825" s="9"/>
      <c r="AF4825" s="9"/>
      <c r="AG4825" s="9"/>
      <c r="AH4825" s="9"/>
      <c r="AI4825" s="9"/>
      <c r="AJ4825" s="9"/>
      <c r="AK4825" s="9"/>
      <c r="AL4825" s="9"/>
      <c r="AM4825" s="9"/>
      <c r="AN4825" s="9"/>
      <c r="AO4825" s="9"/>
      <c r="AP4825" s="9"/>
      <c r="AQ4825" s="9"/>
      <c r="AR4825" s="9"/>
    </row>
    <row r="4826" spans="1:44">
      <c r="A4826" s="9"/>
      <c r="B4826" s="9"/>
      <c r="C4826" s="9"/>
      <c r="D4826" s="9"/>
      <c r="E4826" s="9"/>
      <c r="F4826" s="9"/>
      <c r="G4826" s="439"/>
      <c r="H4826" s="439"/>
      <c r="I4826" s="9"/>
      <c r="J4826" s="9"/>
      <c r="K4826" s="9"/>
      <c r="L4826" s="9"/>
      <c r="M4826" s="9"/>
      <c r="N4826" s="9"/>
      <c r="O4826" s="9"/>
      <c r="P4826" s="9"/>
      <c r="Q4826" s="9"/>
      <c r="R4826" s="9"/>
      <c r="S4826" s="9"/>
      <c r="T4826" s="9"/>
      <c r="U4826" s="9"/>
      <c r="V4826" s="9"/>
      <c r="W4826" s="9"/>
      <c r="X4826" s="9"/>
      <c r="Y4826" s="9"/>
      <c r="Z4826" s="9"/>
      <c r="AA4826" s="9"/>
      <c r="AB4826" s="9"/>
      <c r="AC4826" s="9"/>
      <c r="AD4826" s="9"/>
      <c r="AE4826" s="9"/>
      <c r="AF4826" s="9"/>
      <c r="AG4826" s="9"/>
      <c r="AH4826" s="9"/>
      <c r="AI4826" s="9"/>
      <c r="AJ4826" s="9"/>
      <c r="AK4826" s="9"/>
      <c r="AL4826" s="9"/>
      <c r="AM4826" s="9"/>
      <c r="AN4826" s="9"/>
      <c r="AO4826" s="9"/>
      <c r="AP4826" s="9"/>
      <c r="AQ4826" s="9"/>
      <c r="AR4826" s="9"/>
    </row>
    <row r="4827" spans="1:44">
      <c r="A4827" s="9"/>
      <c r="B4827" s="9"/>
      <c r="C4827" s="9"/>
      <c r="D4827" s="9"/>
      <c r="E4827" s="9"/>
      <c r="F4827" s="9"/>
      <c r="G4827" s="439"/>
      <c r="H4827" s="439"/>
      <c r="I4827" s="9"/>
      <c r="J4827" s="9"/>
      <c r="K4827" s="9"/>
      <c r="L4827" s="9"/>
      <c r="M4827" s="9"/>
      <c r="N4827" s="9"/>
      <c r="O4827" s="9"/>
      <c r="P4827" s="9"/>
      <c r="Q4827" s="9"/>
      <c r="R4827" s="9"/>
      <c r="S4827" s="9"/>
      <c r="T4827" s="9"/>
      <c r="U4827" s="9"/>
      <c r="V4827" s="9"/>
      <c r="W4827" s="9"/>
      <c r="X4827" s="9"/>
      <c r="Y4827" s="9"/>
      <c r="Z4827" s="9"/>
      <c r="AA4827" s="9"/>
      <c r="AB4827" s="9"/>
      <c r="AC4827" s="9"/>
      <c r="AD4827" s="9"/>
      <c r="AE4827" s="9"/>
      <c r="AF4827" s="9"/>
      <c r="AG4827" s="9"/>
      <c r="AH4827" s="9"/>
      <c r="AI4827" s="9"/>
      <c r="AJ4827" s="9"/>
      <c r="AK4827" s="9"/>
      <c r="AL4827" s="9"/>
      <c r="AM4827" s="9"/>
      <c r="AN4827" s="9"/>
      <c r="AO4827" s="9"/>
      <c r="AP4827" s="9"/>
      <c r="AQ4827" s="9"/>
      <c r="AR4827" s="9"/>
    </row>
    <row r="4828" spans="1:44">
      <c r="A4828" s="9"/>
      <c r="B4828" s="9"/>
      <c r="C4828" s="9"/>
      <c r="D4828" s="9"/>
      <c r="E4828" s="9"/>
      <c r="F4828" s="9"/>
      <c r="G4828" s="439"/>
      <c r="H4828" s="439"/>
      <c r="I4828" s="9"/>
      <c r="J4828" s="9"/>
      <c r="K4828" s="9"/>
      <c r="L4828" s="9"/>
      <c r="M4828" s="9"/>
      <c r="N4828" s="9"/>
      <c r="O4828" s="9"/>
      <c r="P4828" s="9"/>
      <c r="Q4828" s="9"/>
      <c r="R4828" s="9"/>
      <c r="S4828" s="9"/>
      <c r="T4828" s="9"/>
      <c r="U4828" s="9"/>
      <c r="V4828" s="9"/>
      <c r="W4828" s="9"/>
      <c r="X4828" s="9"/>
      <c r="Y4828" s="9"/>
      <c r="Z4828" s="9"/>
      <c r="AA4828" s="9"/>
      <c r="AB4828" s="9"/>
      <c r="AC4828" s="9"/>
      <c r="AD4828" s="9"/>
      <c r="AE4828" s="9"/>
      <c r="AF4828" s="9"/>
      <c r="AG4828" s="9"/>
      <c r="AH4828" s="9"/>
      <c r="AI4828" s="9"/>
      <c r="AJ4828" s="9"/>
      <c r="AK4828" s="9"/>
      <c r="AL4828" s="9"/>
      <c r="AM4828" s="9"/>
      <c r="AN4828" s="9"/>
      <c r="AO4828" s="9"/>
      <c r="AP4828" s="9"/>
      <c r="AQ4828" s="9"/>
      <c r="AR4828" s="9"/>
    </row>
    <row r="4829" spans="1:44">
      <c r="A4829" s="9"/>
      <c r="B4829" s="9"/>
      <c r="C4829" s="9"/>
      <c r="D4829" s="9"/>
      <c r="E4829" s="9"/>
      <c r="F4829" s="9"/>
      <c r="G4829" s="439"/>
      <c r="H4829" s="439"/>
      <c r="I4829" s="9"/>
      <c r="J4829" s="9"/>
      <c r="K4829" s="9"/>
      <c r="L4829" s="9"/>
      <c r="M4829" s="9"/>
      <c r="N4829" s="9"/>
      <c r="O4829" s="9"/>
      <c r="P4829" s="9"/>
      <c r="Q4829" s="9"/>
      <c r="R4829" s="9"/>
      <c r="S4829" s="9"/>
      <c r="T4829" s="9"/>
      <c r="U4829" s="9"/>
      <c r="V4829" s="9"/>
      <c r="W4829" s="9"/>
      <c r="X4829" s="9"/>
      <c r="Y4829" s="9"/>
      <c r="Z4829" s="9"/>
      <c r="AA4829" s="9"/>
      <c r="AB4829" s="9"/>
      <c r="AC4829" s="9"/>
      <c r="AD4829" s="9"/>
      <c r="AE4829" s="9"/>
      <c r="AF4829" s="9"/>
      <c r="AG4829" s="9"/>
      <c r="AH4829" s="9"/>
      <c r="AI4829" s="9"/>
      <c r="AJ4829" s="9"/>
      <c r="AK4829" s="9"/>
      <c r="AL4829" s="9"/>
      <c r="AM4829" s="9"/>
      <c r="AN4829" s="9"/>
      <c r="AO4829" s="9"/>
      <c r="AP4829" s="9"/>
      <c r="AQ4829" s="9"/>
      <c r="AR4829" s="9"/>
    </row>
    <row r="4830" spans="1:44">
      <c r="A4830" s="9"/>
      <c r="B4830" s="9"/>
      <c r="C4830" s="9"/>
      <c r="D4830" s="9"/>
      <c r="E4830" s="9"/>
      <c r="F4830" s="9"/>
      <c r="G4830" s="439"/>
      <c r="H4830" s="439"/>
      <c r="I4830" s="9"/>
      <c r="J4830" s="9"/>
      <c r="K4830" s="9"/>
      <c r="L4830" s="9"/>
      <c r="M4830" s="9"/>
      <c r="N4830" s="9"/>
      <c r="O4830" s="9"/>
      <c r="P4830" s="9"/>
      <c r="Q4830" s="9"/>
      <c r="R4830" s="9"/>
      <c r="S4830" s="9"/>
      <c r="T4830" s="9"/>
      <c r="U4830" s="9"/>
      <c r="V4830" s="9"/>
      <c r="W4830" s="9"/>
      <c r="X4830" s="9"/>
      <c r="Y4830" s="9"/>
      <c r="Z4830" s="9"/>
      <c r="AA4830" s="9"/>
      <c r="AB4830" s="9"/>
      <c r="AC4830" s="9"/>
      <c r="AD4830" s="9"/>
      <c r="AE4830" s="9"/>
      <c r="AF4830" s="9"/>
      <c r="AG4830" s="9"/>
      <c r="AH4830" s="9"/>
      <c r="AI4830" s="9"/>
      <c r="AJ4830" s="9"/>
      <c r="AK4830" s="9"/>
      <c r="AL4830" s="9"/>
      <c r="AM4830" s="9"/>
      <c r="AN4830" s="9"/>
      <c r="AO4830" s="9"/>
      <c r="AP4830" s="9"/>
      <c r="AQ4830" s="9"/>
      <c r="AR4830" s="9"/>
    </row>
    <row r="4831" spans="1:44">
      <c r="A4831" s="9"/>
      <c r="B4831" s="9"/>
      <c r="C4831" s="9"/>
      <c r="D4831" s="9"/>
      <c r="E4831" s="9"/>
      <c r="F4831" s="9"/>
      <c r="G4831" s="439"/>
      <c r="H4831" s="439"/>
      <c r="I4831" s="9"/>
      <c r="J4831" s="9"/>
      <c r="K4831" s="9"/>
      <c r="L4831" s="9"/>
      <c r="M4831" s="9"/>
      <c r="N4831" s="9"/>
      <c r="O4831" s="9"/>
      <c r="P4831" s="9"/>
      <c r="Q4831" s="9"/>
      <c r="R4831" s="9"/>
      <c r="S4831" s="9"/>
      <c r="T4831" s="9"/>
      <c r="U4831" s="9"/>
      <c r="V4831" s="9"/>
      <c r="W4831" s="9"/>
      <c r="X4831" s="9"/>
      <c r="Y4831" s="9"/>
      <c r="Z4831" s="9"/>
      <c r="AA4831" s="9"/>
      <c r="AB4831" s="9"/>
      <c r="AC4831" s="9"/>
      <c r="AD4831" s="9"/>
      <c r="AE4831" s="9"/>
      <c r="AF4831" s="9"/>
      <c r="AG4831" s="9"/>
      <c r="AH4831" s="9"/>
      <c r="AI4831" s="9"/>
      <c r="AJ4831" s="9"/>
      <c r="AK4831" s="9"/>
      <c r="AL4831" s="9"/>
      <c r="AM4831" s="9"/>
      <c r="AN4831" s="9"/>
      <c r="AO4831" s="9"/>
      <c r="AP4831" s="9"/>
      <c r="AQ4831" s="9"/>
      <c r="AR4831" s="9"/>
    </row>
    <row r="4832" spans="1:44">
      <c r="A4832" s="9"/>
      <c r="B4832" s="9"/>
      <c r="C4832" s="9"/>
      <c r="D4832" s="9"/>
      <c r="E4832" s="9"/>
      <c r="F4832" s="9"/>
      <c r="G4832" s="439"/>
      <c r="H4832" s="439"/>
      <c r="I4832" s="9"/>
      <c r="J4832" s="9"/>
      <c r="K4832" s="9"/>
      <c r="L4832" s="9"/>
      <c r="M4832" s="9"/>
      <c r="N4832" s="9"/>
      <c r="O4832" s="9"/>
      <c r="P4832" s="9"/>
      <c r="Q4832" s="9"/>
      <c r="R4832" s="9"/>
      <c r="S4832" s="9"/>
      <c r="T4832" s="9"/>
      <c r="U4832" s="9"/>
      <c r="V4832" s="9"/>
      <c r="W4832" s="9"/>
      <c r="X4832" s="9"/>
      <c r="Y4832" s="9"/>
      <c r="Z4832" s="9"/>
      <c r="AA4832" s="9"/>
      <c r="AB4832" s="9"/>
      <c r="AC4832" s="9"/>
      <c r="AD4832" s="9"/>
      <c r="AE4832" s="9"/>
      <c r="AF4832" s="9"/>
      <c r="AG4832" s="9"/>
      <c r="AH4832" s="9"/>
      <c r="AI4832" s="9"/>
      <c r="AJ4832" s="9"/>
      <c r="AK4832" s="9"/>
      <c r="AL4832" s="9"/>
      <c r="AM4832" s="9"/>
      <c r="AN4832" s="9"/>
      <c r="AO4832" s="9"/>
      <c r="AP4832" s="9"/>
      <c r="AQ4832" s="9"/>
      <c r="AR4832" s="9"/>
    </row>
    <row r="4833" spans="1:44">
      <c r="A4833" s="9"/>
      <c r="B4833" s="9"/>
      <c r="C4833" s="9"/>
      <c r="D4833" s="9"/>
      <c r="E4833" s="9"/>
      <c r="F4833" s="9"/>
      <c r="G4833" s="439"/>
      <c r="H4833" s="439"/>
      <c r="I4833" s="9"/>
      <c r="J4833" s="9"/>
      <c r="K4833" s="9"/>
      <c r="L4833" s="9"/>
      <c r="M4833" s="9"/>
      <c r="N4833" s="9"/>
      <c r="O4833" s="9"/>
      <c r="P4833" s="9"/>
      <c r="Q4833" s="9"/>
      <c r="R4833" s="9"/>
      <c r="S4833" s="9"/>
      <c r="T4833" s="9"/>
      <c r="U4833" s="9"/>
      <c r="V4833" s="9"/>
      <c r="W4833" s="9"/>
      <c r="X4833" s="9"/>
      <c r="Y4833" s="9"/>
      <c r="Z4833" s="9"/>
      <c r="AA4833" s="9"/>
      <c r="AB4833" s="9"/>
      <c r="AC4833" s="9"/>
      <c r="AD4833" s="9"/>
      <c r="AE4833" s="9"/>
      <c r="AF4833" s="9"/>
      <c r="AG4833" s="9"/>
      <c r="AH4833" s="9"/>
      <c r="AI4833" s="9"/>
      <c r="AJ4833" s="9"/>
      <c r="AK4833" s="9"/>
      <c r="AL4833" s="9"/>
      <c r="AM4833" s="9"/>
      <c r="AN4833" s="9"/>
      <c r="AO4833" s="9"/>
      <c r="AP4833" s="9"/>
      <c r="AQ4833" s="9"/>
      <c r="AR4833" s="9"/>
    </row>
    <row r="4834" spans="1:44">
      <c r="A4834" s="9"/>
      <c r="B4834" s="9"/>
      <c r="C4834" s="9"/>
      <c r="D4834" s="9"/>
      <c r="E4834" s="9"/>
      <c r="F4834" s="9"/>
      <c r="G4834" s="439"/>
      <c r="H4834" s="439"/>
      <c r="I4834" s="9"/>
      <c r="J4834" s="9"/>
      <c r="K4834" s="9"/>
      <c r="L4834" s="9"/>
      <c r="M4834" s="9"/>
      <c r="N4834" s="9"/>
      <c r="O4834" s="9"/>
      <c r="P4834" s="9"/>
      <c r="Q4834" s="9"/>
      <c r="R4834" s="9"/>
      <c r="S4834" s="9"/>
      <c r="T4834" s="9"/>
      <c r="U4834" s="9"/>
      <c r="V4834" s="9"/>
      <c r="W4834" s="9"/>
      <c r="X4834" s="9"/>
      <c r="Y4834" s="9"/>
      <c r="Z4834" s="9"/>
      <c r="AA4834" s="9"/>
      <c r="AB4834" s="9"/>
      <c r="AC4834" s="9"/>
      <c r="AD4834" s="9"/>
      <c r="AE4834" s="9"/>
      <c r="AF4834" s="9"/>
      <c r="AG4834" s="9"/>
      <c r="AH4834" s="9"/>
      <c r="AI4834" s="9"/>
      <c r="AJ4834" s="9"/>
      <c r="AK4834" s="9"/>
      <c r="AL4834" s="9"/>
      <c r="AM4834" s="9"/>
      <c r="AN4834" s="9"/>
      <c r="AO4834" s="9"/>
      <c r="AP4834" s="9"/>
      <c r="AQ4834" s="9"/>
      <c r="AR4834" s="9"/>
    </row>
    <row r="4835" spans="1:44">
      <c r="A4835" s="9"/>
      <c r="B4835" s="9"/>
      <c r="C4835" s="9"/>
      <c r="D4835" s="9"/>
      <c r="E4835" s="9"/>
      <c r="F4835" s="9"/>
      <c r="G4835" s="439"/>
      <c r="H4835" s="439"/>
      <c r="I4835" s="9"/>
      <c r="J4835" s="9"/>
      <c r="K4835" s="9"/>
      <c r="L4835" s="9"/>
      <c r="M4835" s="9"/>
      <c r="N4835" s="9"/>
      <c r="O4835" s="9"/>
      <c r="P4835" s="9"/>
      <c r="Q4835" s="9"/>
      <c r="R4835" s="9"/>
      <c r="S4835" s="9"/>
      <c r="T4835" s="9"/>
      <c r="U4835" s="9"/>
      <c r="V4835" s="9"/>
      <c r="W4835" s="9"/>
      <c r="X4835" s="9"/>
      <c r="Y4835" s="9"/>
      <c r="Z4835" s="9"/>
      <c r="AA4835" s="9"/>
      <c r="AB4835" s="9"/>
      <c r="AC4835" s="9"/>
      <c r="AD4835" s="9"/>
      <c r="AE4835" s="9"/>
      <c r="AF4835" s="9"/>
      <c r="AG4835" s="9"/>
      <c r="AH4835" s="9"/>
      <c r="AI4835" s="9"/>
      <c r="AJ4835" s="9"/>
      <c r="AK4835" s="9"/>
      <c r="AL4835" s="9"/>
      <c r="AM4835" s="9"/>
      <c r="AN4835" s="9"/>
      <c r="AO4835" s="9"/>
      <c r="AP4835" s="9"/>
      <c r="AQ4835" s="9"/>
      <c r="AR4835" s="9"/>
    </row>
    <row r="4836" spans="1:44">
      <c r="A4836" s="9"/>
      <c r="B4836" s="9"/>
      <c r="C4836" s="9"/>
      <c r="D4836" s="9"/>
      <c r="E4836" s="9"/>
      <c r="F4836" s="9"/>
      <c r="G4836" s="439"/>
      <c r="H4836" s="439"/>
      <c r="I4836" s="9"/>
      <c r="J4836" s="9"/>
      <c r="K4836" s="9"/>
      <c r="L4836" s="9"/>
      <c r="M4836" s="9"/>
      <c r="N4836" s="9"/>
      <c r="O4836" s="9"/>
      <c r="P4836" s="9"/>
      <c r="Q4836" s="9"/>
      <c r="R4836" s="9"/>
      <c r="S4836" s="9"/>
      <c r="T4836" s="9"/>
      <c r="U4836" s="9"/>
      <c r="V4836" s="9"/>
      <c r="W4836" s="9"/>
      <c r="X4836" s="9"/>
      <c r="Y4836" s="9"/>
      <c r="Z4836" s="9"/>
      <c r="AA4836" s="9"/>
      <c r="AB4836" s="9"/>
      <c r="AC4836" s="9"/>
      <c r="AD4836" s="9"/>
      <c r="AE4836" s="9"/>
      <c r="AF4836" s="9"/>
      <c r="AG4836" s="9"/>
      <c r="AH4836" s="9"/>
      <c r="AI4836" s="9"/>
      <c r="AJ4836" s="9"/>
      <c r="AK4836" s="9"/>
      <c r="AL4836" s="9"/>
      <c r="AM4836" s="9"/>
      <c r="AN4836" s="9"/>
      <c r="AO4836" s="9"/>
      <c r="AP4836" s="9"/>
      <c r="AQ4836" s="9"/>
      <c r="AR4836" s="9"/>
    </row>
    <row r="4837" spans="1:44">
      <c r="A4837" s="9"/>
      <c r="B4837" s="9"/>
      <c r="C4837" s="9"/>
      <c r="D4837" s="9"/>
      <c r="E4837" s="9"/>
      <c r="F4837" s="9"/>
      <c r="G4837" s="439"/>
      <c r="H4837" s="439"/>
      <c r="I4837" s="9"/>
      <c r="J4837" s="9"/>
      <c r="K4837" s="9"/>
      <c r="L4837" s="9"/>
      <c r="M4837" s="9"/>
      <c r="N4837" s="9"/>
      <c r="O4837" s="9"/>
      <c r="P4837" s="9"/>
      <c r="Q4837" s="9"/>
      <c r="R4837" s="9"/>
      <c r="S4837" s="9"/>
      <c r="T4837" s="9"/>
      <c r="U4837" s="9"/>
      <c r="V4837" s="9"/>
      <c r="W4837" s="9"/>
      <c r="X4837" s="9"/>
      <c r="Y4837" s="9"/>
      <c r="Z4837" s="9"/>
      <c r="AA4837" s="9"/>
      <c r="AB4837" s="9"/>
      <c r="AC4837" s="9"/>
      <c r="AD4837" s="9"/>
      <c r="AE4837" s="9"/>
      <c r="AF4837" s="9"/>
      <c r="AG4837" s="9"/>
      <c r="AH4837" s="9"/>
      <c r="AI4837" s="9"/>
      <c r="AJ4837" s="9"/>
      <c r="AK4837" s="9"/>
      <c r="AL4837" s="9"/>
      <c r="AM4837" s="9"/>
      <c r="AN4837" s="9"/>
      <c r="AO4837" s="9"/>
      <c r="AP4837" s="9"/>
      <c r="AQ4837" s="9"/>
      <c r="AR4837" s="9"/>
    </row>
    <row r="4838" spans="1:44">
      <c r="A4838" s="9"/>
      <c r="B4838" s="9"/>
      <c r="C4838" s="9"/>
      <c r="D4838" s="9"/>
      <c r="E4838" s="9"/>
      <c r="F4838" s="9"/>
      <c r="G4838" s="439"/>
      <c r="H4838" s="439"/>
      <c r="I4838" s="9"/>
      <c r="J4838" s="9"/>
      <c r="K4838" s="9"/>
      <c r="L4838" s="9"/>
      <c r="M4838" s="9"/>
      <c r="N4838" s="9"/>
      <c r="O4838" s="9"/>
      <c r="P4838" s="9"/>
      <c r="Q4838" s="9"/>
      <c r="R4838" s="9"/>
      <c r="S4838" s="9"/>
      <c r="T4838" s="9"/>
      <c r="U4838" s="9"/>
      <c r="V4838" s="9"/>
      <c r="W4838" s="9"/>
      <c r="X4838" s="9"/>
      <c r="Y4838" s="9"/>
      <c r="Z4838" s="9"/>
      <c r="AA4838" s="9"/>
      <c r="AB4838" s="9"/>
      <c r="AC4838" s="9"/>
      <c r="AD4838" s="9"/>
      <c r="AE4838" s="9"/>
      <c r="AF4838" s="9"/>
      <c r="AG4838" s="9"/>
      <c r="AH4838" s="9"/>
      <c r="AI4838" s="9"/>
      <c r="AJ4838" s="9"/>
      <c r="AK4838" s="9"/>
      <c r="AL4838" s="9"/>
      <c r="AM4838" s="9"/>
      <c r="AN4838" s="9"/>
      <c r="AO4838" s="9"/>
      <c r="AP4838" s="9"/>
      <c r="AQ4838" s="9"/>
      <c r="AR4838" s="9"/>
    </row>
    <row r="4839" spans="1:44">
      <c r="A4839" s="9"/>
      <c r="B4839" s="9"/>
      <c r="C4839" s="9"/>
      <c r="D4839" s="9"/>
      <c r="E4839" s="9"/>
      <c r="F4839" s="9"/>
      <c r="G4839" s="439"/>
      <c r="H4839" s="439"/>
      <c r="I4839" s="9"/>
      <c r="J4839" s="9"/>
      <c r="K4839" s="9"/>
      <c r="L4839" s="9"/>
      <c r="M4839" s="9"/>
      <c r="N4839" s="9"/>
      <c r="O4839" s="9"/>
      <c r="P4839" s="9"/>
      <c r="Q4839" s="9"/>
      <c r="R4839" s="9"/>
      <c r="S4839" s="9"/>
      <c r="T4839" s="9"/>
      <c r="U4839" s="9"/>
      <c r="V4839" s="9"/>
      <c r="W4839" s="9"/>
      <c r="X4839" s="9"/>
      <c r="Y4839" s="9"/>
      <c r="Z4839" s="9"/>
      <c r="AA4839" s="9"/>
      <c r="AB4839" s="9"/>
      <c r="AC4839" s="9"/>
      <c r="AD4839" s="9"/>
      <c r="AE4839" s="9"/>
      <c r="AF4839" s="9"/>
      <c r="AG4839" s="9"/>
      <c r="AH4839" s="9"/>
      <c r="AI4839" s="9"/>
      <c r="AJ4839" s="9"/>
      <c r="AK4839" s="9"/>
      <c r="AL4839" s="9"/>
      <c r="AM4839" s="9"/>
      <c r="AN4839" s="9"/>
      <c r="AO4839" s="9"/>
      <c r="AP4839" s="9"/>
      <c r="AQ4839" s="9"/>
      <c r="AR4839" s="9"/>
    </row>
    <row r="4840" spans="1:44">
      <c r="A4840" s="9"/>
      <c r="B4840" s="9"/>
      <c r="C4840" s="9"/>
      <c r="D4840" s="9"/>
      <c r="E4840" s="9"/>
      <c r="F4840" s="9"/>
      <c r="G4840" s="439"/>
      <c r="H4840" s="439"/>
      <c r="I4840" s="9"/>
      <c r="J4840" s="9"/>
      <c r="K4840" s="9"/>
      <c r="L4840" s="9"/>
      <c r="M4840" s="9"/>
      <c r="N4840" s="9"/>
      <c r="O4840" s="9"/>
      <c r="P4840" s="9"/>
      <c r="Q4840" s="9"/>
      <c r="R4840" s="9"/>
      <c r="S4840" s="9"/>
      <c r="T4840" s="9"/>
      <c r="U4840" s="9"/>
      <c r="V4840" s="9"/>
      <c r="W4840" s="9"/>
      <c r="X4840" s="9"/>
      <c r="Y4840" s="9"/>
      <c r="Z4840" s="9"/>
      <c r="AA4840" s="9"/>
      <c r="AB4840" s="9"/>
      <c r="AC4840" s="9"/>
      <c r="AD4840" s="9"/>
      <c r="AE4840" s="9"/>
      <c r="AF4840" s="9"/>
      <c r="AG4840" s="9"/>
      <c r="AH4840" s="9"/>
      <c r="AI4840" s="9"/>
      <c r="AJ4840" s="9"/>
      <c r="AK4840" s="9"/>
      <c r="AL4840" s="9"/>
      <c r="AM4840" s="9"/>
      <c r="AN4840" s="9"/>
      <c r="AO4840" s="9"/>
      <c r="AP4840" s="9"/>
      <c r="AQ4840" s="9"/>
      <c r="AR4840" s="9"/>
    </row>
    <row r="4841" spans="1:44">
      <c r="A4841" s="9"/>
      <c r="B4841" s="9"/>
      <c r="C4841" s="9"/>
      <c r="D4841" s="9"/>
      <c r="E4841" s="9"/>
      <c r="F4841" s="9"/>
      <c r="G4841" s="439"/>
      <c r="H4841" s="439"/>
      <c r="I4841" s="9"/>
      <c r="J4841" s="9"/>
      <c r="K4841" s="9"/>
      <c r="L4841" s="9"/>
      <c r="M4841" s="9"/>
      <c r="N4841" s="9"/>
      <c r="O4841" s="9"/>
      <c r="P4841" s="9"/>
      <c r="Q4841" s="9"/>
      <c r="R4841" s="9"/>
      <c r="S4841" s="9"/>
      <c r="T4841" s="9"/>
      <c r="U4841" s="9"/>
      <c r="V4841" s="9"/>
      <c r="W4841" s="9"/>
      <c r="X4841" s="9"/>
      <c r="Y4841" s="9"/>
      <c r="Z4841" s="9"/>
      <c r="AA4841" s="9"/>
      <c r="AB4841" s="9"/>
      <c r="AC4841" s="9"/>
      <c r="AD4841" s="9"/>
      <c r="AE4841" s="9"/>
      <c r="AF4841" s="9"/>
      <c r="AG4841" s="9"/>
      <c r="AH4841" s="9"/>
      <c r="AI4841" s="9"/>
      <c r="AJ4841" s="9"/>
      <c r="AK4841" s="9"/>
      <c r="AL4841" s="9"/>
      <c r="AM4841" s="9"/>
      <c r="AN4841" s="9"/>
      <c r="AO4841" s="9"/>
      <c r="AP4841" s="9"/>
      <c r="AQ4841" s="9"/>
      <c r="AR4841" s="9"/>
    </row>
    <row r="4842" spans="1:44">
      <c r="A4842" s="9"/>
      <c r="B4842" s="9"/>
      <c r="C4842" s="9"/>
      <c r="D4842" s="9"/>
      <c r="E4842" s="9"/>
      <c r="F4842" s="9"/>
      <c r="G4842" s="439"/>
      <c r="H4842" s="439"/>
      <c r="I4842" s="9"/>
      <c r="J4842" s="9"/>
      <c r="K4842" s="9"/>
      <c r="L4842" s="9"/>
      <c r="M4842" s="9"/>
      <c r="N4842" s="9"/>
      <c r="O4842" s="9"/>
      <c r="P4842" s="9"/>
      <c r="Q4842" s="9"/>
      <c r="R4842" s="9"/>
      <c r="S4842" s="9"/>
      <c r="T4842" s="9"/>
      <c r="U4842" s="9"/>
      <c r="V4842" s="9"/>
      <c r="W4842" s="9"/>
      <c r="X4842" s="9"/>
      <c r="Y4842" s="9"/>
      <c r="Z4842" s="9"/>
      <c r="AA4842" s="9"/>
      <c r="AB4842" s="9"/>
      <c r="AC4842" s="9"/>
      <c r="AD4842" s="9"/>
      <c r="AE4842" s="9"/>
      <c r="AF4842" s="9"/>
      <c r="AG4842" s="9"/>
      <c r="AH4842" s="9"/>
      <c r="AI4842" s="9"/>
      <c r="AJ4842" s="9"/>
      <c r="AK4842" s="9"/>
      <c r="AL4842" s="9"/>
      <c r="AM4842" s="9"/>
      <c r="AN4842" s="9"/>
      <c r="AO4842" s="9"/>
      <c r="AP4842" s="9"/>
      <c r="AQ4842" s="9"/>
      <c r="AR4842" s="9"/>
    </row>
    <row r="4843" spans="1:44">
      <c r="A4843" s="9"/>
      <c r="B4843" s="9"/>
      <c r="C4843" s="9"/>
      <c r="D4843" s="9"/>
      <c r="E4843" s="9"/>
      <c r="F4843" s="9"/>
      <c r="G4843" s="439"/>
      <c r="H4843" s="439"/>
      <c r="I4843" s="9"/>
      <c r="J4843" s="9"/>
      <c r="K4843" s="9"/>
      <c r="L4843" s="9"/>
      <c r="M4843" s="9"/>
      <c r="N4843" s="9"/>
      <c r="O4843" s="9"/>
      <c r="P4843" s="9"/>
      <c r="Q4843" s="9"/>
      <c r="R4843" s="9"/>
      <c r="S4843" s="9"/>
      <c r="T4843" s="9"/>
      <c r="U4843" s="9"/>
      <c r="V4843" s="9"/>
      <c r="W4843" s="9"/>
      <c r="X4843" s="9"/>
      <c r="Y4843" s="9"/>
      <c r="Z4843" s="9"/>
      <c r="AA4843" s="9"/>
      <c r="AB4843" s="9"/>
      <c r="AC4843" s="9"/>
      <c r="AD4843" s="9"/>
      <c r="AE4843" s="9"/>
      <c r="AF4843" s="9"/>
      <c r="AG4843" s="9"/>
      <c r="AH4843" s="9"/>
      <c r="AI4843" s="9"/>
      <c r="AJ4843" s="9"/>
      <c r="AK4843" s="9"/>
      <c r="AL4843" s="9"/>
      <c r="AM4843" s="9"/>
      <c r="AN4843" s="9"/>
      <c r="AO4843" s="9"/>
      <c r="AP4843" s="9"/>
      <c r="AQ4843" s="9"/>
      <c r="AR4843" s="9"/>
    </row>
    <row r="4844" spans="1:44">
      <c r="A4844" s="9"/>
      <c r="B4844" s="9"/>
      <c r="C4844" s="9"/>
      <c r="D4844" s="9"/>
      <c r="E4844" s="9"/>
      <c r="F4844" s="9"/>
      <c r="G4844" s="439"/>
      <c r="H4844" s="439"/>
      <c r="I4844" s="9"/>
      <c r="J4844" s="9"/>
      <c r="K4844" s="9"/>
      <c r="L4844" s="9"/>
      <c r="M4844" s="9"/>
      <c r="N4844" s="9"/>
      <c r="O4844" s="9"/>
      <c r="P4844" s="9"/>
      <c r="Q4844" s="9"/>
      <c r="R4844" s="9"/>
      <c r="S4844" s="9"/>
      <c r="T4844" s="9"/>
      <c r="U4844" s="9"/>
      <c r="V4844" s="9"/>
      <c r="W4844" s="9"/>
      <c r="X4844" s="9"/>
      <c r="Y4844" s="9"/>
      <c r="Z4844" s="9"/>
      <c r="AA4844" s="9"/>
      <c r="AB4844" s="9"/>
      <c r="AC4844" s="9"/>
      <c r="AD4844" s="9"/>
      <c r="AE4844" s="9"/>
      <c r="AF4844" s="9"/>
      <c r="AG4844" s="9"/>
      <c r="AH4844" s="9"/>
      <c r="AI4844" s="9"/>
      <c r="AJ4844" s="9"/>
      <c r="AK4844" s="9"/>
      <c r="AL4844" s="9"/>
      <c r="AM4844" s="9"/>
      <c r="AN4844" s="9"/>
      <c r="AO4844" s="9"/>
      <c r="AP4844" s="9"/>
      <c r="AQ4844" s="9"/>
      <c r="AR4844" s="9"/>
    </row>
    <row r="4845" spans="1:44">
      <c r="A4845" s="9"/>
      <c r="B4845" s="9"/>
      <c r="C4845" s="9"/>
      <c r="D4845" s="9"/>
      <c r="E4845" s="9"/>
      <c r="F4845" s="9"/>
      <c r="G4845" s="439"/>
      <c r="H4845" s="439"/>
      <c r="I4845" s="9"/>
      <c r="J4845" s="9"/>
      <c r="K4845" s="9"/>
      <c r="L4845" s="9"/>
      <c r="M4845" s="9"/>
      <c r="N4845" s="9"/>
      <c r="O4845" s="9"/>
      <c r="P4845" s="9"/>
      <c r="Q4845" s="9"/>
      <c r="R4845" s="9"/>
      <c r="S4845" s="9"/>
      <c r="T4845" s="9"/>
      <c r="U4845" s="9"/>
      <c r="V4845" s="9"/>
      <c r="W4845" s="9"/>
      <c r="X4845" s="9"/>
      <c r="Y4845" s="9"/>
      <c r="Z4845" s="9"/>
      <c r="AA4845" s="9"/>
      <c r="AB4845" s="9"/>
      <c r="AC4845" s="9"/>
      <c r="AD4845" s="9"/>
      <c r="AE4845" s="9"/>
      <c r="AF4845" s="9"/>
      <c r="AG4845" s="9"/>
      <c r="AH4845" s="9"/>
      <c r="AI4845" s="9"/>
      <c r="AJ4845" s="9"/>
      <c r="AK4845" s="9"/>
      <c r="AL4845" s="9"/>
      <c r="AM4845" s="9"/>
      <c r="AN4845" s="9"/>
      <c r="AO4845" s="9"/>
      <c r="AP4845" s="9"/>
      <c r="AQ4845" s="9"/>
      <c r="AR4845" s="9"/>
    </row>
    <row r="4846" spans="1:44">
      <c r="A4846" s="9"/>
      <c r="B4846" s="9"/>
      <c r="C4846" s="9"/>
      <c r="D4846" s="9"/>
      <c r="E4846" s="9"/>
      <c r="F4846" s="9"/>
      <c r="G4846" s="439"/>
      <c r="H4846" s="439"/>
      <c r="I4846" s="9"/>
      <c r="J4846" s="9"/>
      <c r="K4846" s="9"/>
      <c r="L4846" s="9"/>
      <c r="M4846" s="9"/>
      <c r="N4846" s="9"/>
      <c r="O4846" s="9"/>
      <c r="P4846" s="9"/>
      <c r="Q4846" s="9"/>
      <c r="R4846" s="9"/>
      <c r="S4846" s="9"/>
      <c r="T4846" s="9"/>
      <c r="U4846" s="9"/>
      <c r="V4846" s="9"/>
      <c r="W4846" s="9"/>
      <c r="X4846" s="9"/>
      <c r="Y4846" s="9"/>
      <c r="Z4846" s="9"/>
      <c r="AA4846" s="9"/>
      <c r="AB4846" s="9"/>
      <c r="AC4846" s="9"/>
      <c r="AD4846" s="9"/>
      <c r="AE4846" s="9"/>
      <c r="AF4846" s="9"/>
      <c r="AG4846" s="9"/>
      <c r="AH4846" s="9"/>
      <c r="AI4846" s="9"/>
      <c r="AJ4846" s="9"/>
      <c r="AK4846" s="9"/>
      <c r="AL4846" s="9"/>
      <c r="AM4846" s="9"/>
      <c r="AN4846" s="9"/>
      <c r="AO4846" s="9"/>
      <c r="AP4846" s="9"/>
      <c r="AQ4846" s="9"/>
      <c r="AR4846" s="9"/>
    </row>
    <row r="4847" spans="1:44">
      <c r="A4847" s="9"/>
      <c r="B4847" s="9"/>
      <c r="C4847" s="9"/>
      <c r="D4847" s="9"/>
      <c r="E4847" s="9"/>
      <c r="F4847" s="9"/>
      <c r="G4847" s="439"/>
      <c r="H4847" s="439"/>
      <c r="I4847" s="9"/>
      <c r="J4847" s="9"/>
      <c r="K4847" s="9"/>
      <c r="L4847" s="9"/>
      <c r="M4847" s="9"/>
      <c r="N4847" s="9"/>
      <c r="O4847" s="9"/>
      <c r="P4847" s="9"/>
      <c r="Q4847" s="9"/>
      <c r="R4847" s="9"/>
      <c r="S4847" s="9"/>
      <c r="T4847" s="9"/>
      <c r="U4847" s="9"/>
      <c r="V4847" s="9"/>
      <c r="W4847" s="9"/>
      <c r="X4847" s="9"/>
      <c r="Y4847" s="9"/>
      <c r="Z4847" s="9"/>
      <c r="AA4847" s="9"/>
      <c r="AB4847" s="9"/>
      <c r="AC4847" s="9"/>
      <c r="AD4847" s="9"/>
      <c r="AE4847" s="9"/>
      <c r="AF4847" s="9"/>
      <c r="AG4847" s="9"/>
      <c r="AH4847" s="9"/>
      <c r="AI4847" s="9"/>
      <c r="AJ4847" s="9"/>
      <c r="AK4847" s="9"/>
      <c r="AL4847" s="9"/>
      <c r="AM4847" s="9"/>
      <c r="AN4847" s="9"/>
      <c r="AO4847" s="9"/>
      <c r="AP4847" s="9"/>
      <c r="AQ4847" s="9"/>
      <c r="AR4847" s="9"/>
    </row>
    <row r="4848" spans="1:44">
      <c r="A4848" s="9"/>
      <c r="B4848" s="9"/>
      <c r="C4848" s="9"/>
      <c r="D4848" s="9"/>
      <c r="E4848" s="9"/>
      <c r="F4848" s="9"/>
      <c r="G4848" s="439"/>
      <c r="H4848" s="439"/>
      <c r="I4848" s="9"/>
      <c r="J4848" s="9"/>
      <c r="K4848" s="9"/>
      <c r="L4848" s="9"/>
      <c r="M4848" s="9"/>
      <c r="N4848" s="9"/>
      <c r="O4848" s="9"/>
      <c r="P4848" s="9"/>
      <c r="Q4848" s="9"/>
      <c r="R4848" s="9"/>
      <c r="S4848" s="9"/>
      <c r="T4848" s="9"/>
      <c r="U4848" s="9"/>
      <c r="V4848" s="9"/>
      <c r="W4848" s="9"/>
      <c r="X4848" s="9"/>
      <c r="Y4848" s="9"/>
      <c r="Z4848" s="9"/>
      <c r="AA4848" s="9"/>
      <c r="AB4848" s="9"/>
      <c r="AC4848" s="9"/>
      <c r="AD4848" s="9"/>
      <c r="AE4848" s="9"/>
      <c r="AF4848" s="9"/>
      <c r="AG4848" s="9"/>
      <c r="AH4848" s="9"/>
      <c r="AI4848" s="9"/>
      <c r="AJ4848" s="9"/>
      <c r="AK4848" s="9"/>
      <c r="AL4848" s="9"/>
      <c r="AM4848" s="9"/>
      <c r="AN4848" s="9"/>
      <c r="AO4848" s="9"/>
      <c r="AP4848" s="9"/>
      <c r="AQ4848" s="9"/>
      <c r="AR4848" s="9"/>
    </row>
    <row r="4849" spans="1:44">
      <c r="A4849" s="9"/>
      <c r="B4849" s="9"/>
      <c r="C4849" s="9"/>
      <c r="D4849" s="9"/>
      <c r="E4849" s="9"/>
      <c r="F4849" s="9"/>
      <c r="G4849" s="439"/>
      <c r="H4849" s="439"/>
      <c r="I4849" s="9"/>
      <c r="J4849" s="9"/>
      <c r="K4849" s="9"/>
      <c r="L4849" s="9"/>
      <c r="M4849" s="9"/>
      <c r="N4849" s="9"/>
      <c r="O4849" s="9"/>
      <c r="P4849" s="9"/>
      <c r="Q4849" s="9"/>
      <c r="R4849" s="9"/>
      <c r="S4849" s="9"/>
      <c r="T4849" s="9"/>
      <c r="U4849" s="9"/>
      <c r="V4849" s="9"/>
      <c r="W4849" s="9"/>
      <c r="X4849" s="9"/>
      <c r="Y4849" s="9"/>
      <c r="Z4849" s="9"/>
      <c r="AA4849" s="9"/>
      <c r="AB4849" s="9"/>
      <c r="AC4849" s="9"/>
      <c r="AD4849" s="9"/>
      <c r="AE4849" s="9"/>
      <c r="AF4849" s="9"/>
      <c r="AG4849" s="9"/>
      <c r="AH4849" s="9"/>
      <c r="AI4849" s="9"/>
      <c r="AJ4849" s="9"/>
      <c r="AK4849" s="9"/>
      <c r="AL4849" s="9"/>
      <c r="AM4849" s="9"/>
      <c r="AN4849" s="9"/>
      <c r="AO4849" s="9"/>
      <c r="AP4849" s="9"/>
      <c r="AQ4849" s="9"/>
      <c r="AR4849" s="9"/>
    </row>
    <row r="4850" spans="1:44">
      <c r="A4850" s="9"/>
      <c r="B4850" s="9"/>
      <c r="C4850" s="9"/>
      <c r="D4850" s="9"/>
      <c r="E4850" s="9"/>
      <c r="F4850" s="9"/>
      <c r="G4850" s="439"/>
      <c r="H4850" s="439"/>
      <c r="I4850" s="9"/>
      <c r="J4850" s="9"/>
      <c r="K4850" s="9"/>
      <c r="L4850" s="9"/>
      <c r="M4850" s="9"/>
      <c r="N4850" s="9"/>
      <c r="O4850" s="9"/>
      <c r="P4850" s="9"/>
      <c r="Q4850" s="9"/>
      <c r="R4850" s="9"/>
      <c r="S4850" s="9"/>
      <c r="T4850" s="9"/>
      <c r="U4850" s="9"/>
      <c r="V4850" s="9"/>
      <c r="W4850" s="9"/>
      <c r="X4850" s="9"/>
      <c r="Y4850" s="9"/>
      <c r="Z4850" s="9"/>
      <c r="AA4850" s="9"/>
      <c r="AB4850" s="9"/>
      <c r="AC4850" s="9"/>
      <c r="AD4850" s="9"/>
      <c r="AE4850" s="9"/>
      <c r="AF4850" s="9"/>
      <c r="AG4850" s="9"/>
      <c r="AH4850" s="9"/>
      <c r="AI4850" s="9"/>
      <c r="AJ4850" s="9"/>
      <c r="AK4850" s="9"/>
      <c r="AL4850" s="9"/>
      <c r="AM4850" s="9"/>
      <c r="AN4850" s="9"/>
      <c r="AO4850" s="9"/>
      <c r="AP4850" s="9"/>
      <c r="AQ4850" s="9"/>
      <c r="AR4850" s="9"/>
    </row>
    <row r="4851" spans="1:44">
      <c r="A4851" s="9"/>
      <c r="B4851" s="9"/>
      <c r="C4851" s="9"/>
      <c r="D4851" s="9"/>
      <c r="E4851" s="9"/>
      <c r="F4851" s="9"/>
      <c r="G4851" s="439"/>
      <c r="H4851" s="439"/>
      <c r="I4851" s="9"/>
      <c r="J4851" s="9"/>
      <c r="K4851" s="9"/>
      <c r="L4851" s="9"/>
      <c r="M4851" s="9"/>
      <c r="N4851" s="9"/>
      <c r="O4851" s="9"/>
      <c r="P4851" s="9"/>
      <c r="Q4851" s="9"/>
      <c r="R4851" s="9"/>
      <c r="S4851" s="9"/>
      <c r="T4851" s="9"/>
      <c r="U4851" s="9"/>
      <c r="V4851" s="9"/>
      <c r="W4851" s="9"/>
      <c r="X4851" s="9"/>
      <c r="Y4851" s="9"/>
      <c r="Z4851" s="9"/>
      <c r="AA4851" s="9"/>
      <c r="AB4851" s="9"/>
      <c r="AC4851" s="9"/>
      <c r="AD4851" s="9"/>
      <c r="AE4851" s="9"/>
      <c r="AF4851" s="9"/>
      <c r="AG4851" s="9"/>
      <c r="AH4851" s="9"/>
      <c r="AI4851" s="9"/>
      <c r="AJ4851" s="9"/>
      <c r="AK4851" s="9"/>
      <c r="AL4851" s="9"/>
      <c r="AM4851" s="9"/>
      <c r="AN4851" s="9"/>
      <c r="AO4851" s="9"/>
      <c r="AP4851" s="9"/>
      <c r="AQ4851" s="9"/>
      <c r="AR4851" s="9"/>
    </row>
    <row r="4852" spans="1:44">
      <c r="A4852" s="9"/>
      <c r="B4852" s="9"/>
      <c r="C4852" s="9"/>
      <c r="D4852" s="9"/>
      <c r="E4852" s="9"/>
      <c r="F4852" s="9"/>
      <c r="G4852" s="439"/>
      <c r="H4852" s="439"/>
      <c r="I4852" s="9"/>
      <c r="J4852" s="9"/>
      <c r="K4852" s="9"/>
      <c r="L4852" s="9"/>
      <c r="M4852" s="9"/>
      <c r="N4852" s="9"/>
      <c r="O4852" s="9"/>
      <c r="P4852" s="9"/>
      <c r="Q4852" s="9"/>
      <c r="R4852" s="9"/>
      <c r="S4852" s="9"/>
      <c r="T4852" s="9"/>
      <c r="U4852" s="9"/>
      <c r="V4852" s="9"/>
      <c r="W4852" s="9"/>
      <c r="X4852" s="9"/>
      <c r="Y4852" s="9"/>
      <c r="Z4852" s="9"/>
      <c r="AA4852" s="9"/>
      <c r="AB4852" s="9"/>
      <c r="AC4852" s="9"/>
      <c r="AD4852" s="9"/>
      <c r="AE4852" s="9"/>
      <c r="AF4852" s="9"/>
      <c r="AG4852" s="9"/>
      <c r="AH4852" s="9"/>
      <c r="AI4852" s="9"/>
      <c r="AJ4852" s="9"/>
      <c r="AK4852" s="9"/>
      <c r="AL4852" s="9"/>
      <c r="AM4852" s="9"/>
      <c r="AN4852" s="9"/>
      <c r="AO4852" s="9"/>
      <c r="AP4852" s="9"/>
      <c r="AQ4852" s="9"/>
      <c r="AR4852" s="9"/>
    </row>
    <row r="4853" spans="1:44">
      <c r="A4853" s="9"/>
      <c r="B4853" s="9"/>
      <c r="C4853" s="9"/>
      <c r="D4853" s="9"/>
      <c r="E4853" s="9"/>
      <c r="F4853" s="9"/>
      <c r="G4853" s="439"/>
      <c r="H4853" s="439"/>
      <c r="I4853" s="9"/>
      <c r="J4853" s="9"/>
      <c r="K4853" s="9"/>
      <c r="L4853" s="9"/>
      <c r="M4853" s="9"/>
      <c r="N4853" s="9"/>
      <c r="O4853" s="9"/>
      <c r="P4853" s="9"/>
      <c r="Q4853" s="9"/>
      <c r="R4853" s="9"/>
      <c r="S4853" s="9"/>
      <c r="T4853" s="9"/>
      <c r="U4853" s="9"/>
      <c r="V4853" s="9"/>
      <c r="W4853" s="9"/>
      <c r="X4853" s="9"/>
      <c r="Y4853" s="9"/>
      <c r="Z4853" s="9"/>
      <c r="AA4853" s="9"/>
      <c r="AB4853" s="9"/>
      <c r="AC4853" s="9"/>
      <c r="AD4853" s="9"/>
      <c r="AE4853" s="9"/>
      <c r="AF4853" s="9"/>
      <c r="AG4853" s="9"/>
      <c r="AH4853" s="9"/>
      <c r="AI4853" s="9"/>
      <c r="AJ4853" s="9"/>
      <c r="AK4853" s="9"/>
      <c r="AL4853" s="9"/>
      <c r="AM4853" s="9"/>
      <c r="AN4853" s="9"/>
      <c r="AO4853" s="9"/>
      <c r="AP4853" s="9"/>
      <c r="AQ4853" s="9"/>
      <c r="AR4853" s="9"/>
    </row>
    <row r="4854" spans="1:44">
      <c r="A4854" s="9"/>
      <c r="B4854" s="9"/>
      <c r="C4854" s="9"/>
      <c r="D4854" s="9"/>
      <c r="E4854" s="9"/>
      <c r="F4854" s="9"/>
      <c r="G4854" s="439"/>
      <c r="H4854" s="439"/>
      <c r="I4854" s="9"/>
      <c r="J4854" s="9"/>
      <c r="K4854" s="9"/>
      <c r="L4854" s="9"/>
      <c r="M4854" s="9"/>
      <c r="N4854" s="9"/>
      <c r="O4854" s="9"/>
      <c r="P4854" s="9"/>
      <c r="Q4854" s="9"/>
      <c r="R4854" s="9"/>
      <c r="S4854" s="9"/>
      <c r="T4854" s="9"/>
      <c r="U4854" s="9"/>
      <c r="V4854" s="9"/>
      <c r="W4854" s="9"/>
      <c r="X4854" s="9"/>
      <c r="Y4854" s="9"/>
      <c r="Z4854" s="9"/>
      <c r="AA4854" s="9"/>
      <c r="AB4854" s="9"/>
      <c r="AC4854" s="9"/>
      <c r="AD4854" s="9"/>
      <c r="AE4854" s="9"/>
      <c r="AF4854" s="9"/>
      <c r="AG4854" s="9"/>
      <c r="AH4854" s="9"/>
      <c r="AI4854" s="9"/>
      <c r="AJ4854" s="9"/>
      <c r="AK4854" s="9"/>
      <c r="AL4854" s="9"/>
      <c r="AM4854" s="9"/>
      <c r="AN4854" s="9"/>
      <c r="AO4854" s="9"/>
      <c r="AP4854" s="9"/>
      <c r="AQ4854" s="9"/>
      <c r="AR4854" s="9"/>
    </row>
    <row r="4855" spans="1:44">
      <c r="A4855" s="9"/>
      <c r="B4855" s="9"/>
      <c r="C4855" s="9"/>
      <c r="D4855" s="9"/>
      <c r="E4855" s="9"/>
      <c r="F4855" s="9"/>
      <c r="G4855" s="439"/>
      <c r="H4855" s="439"/>
      <c r="I4855" s="9"/>
      <c r="J4855" s="9"/>
      <c r="K4855" s="9"/>
      <c r="L4855" s="9"/>
      <c r="M4855" s="9"/>
      <c r="N4855" s="9"/>
      <c r="O4855" s="9"/>
      <c r="P4855" s="9"/>
      <c r="Q4855" s="9"/>
      <c r="R4855" s="9"/>
      <c r="S4855" s="9"/>
      <c r="T4855" s="9"/>
      <c r="U4855" s="9"/>
      <c r="V4855" s="9"/>
      <c r="W4855" s="9"/>
      <c r="X4855" s="9"/>
      <c r="Y4855" s="9"/>
      <c r="Z4855" s="9"/>
      <c r="AA4855" s="9"/>
      <c r="AB4855" s="9"/>
      <c r="AC4855" s="9"/>
      <c r="AD4855" s="9"/>
      <c r="AE4855" s="9"/>
      <c r="AF4855" s="9"/>
      <c r="AG4855" s="9"/>
      <c r="AH4855" s="9"/>
      <c r="AI4855" s="9"/>
      <c r="AJ4855" s="9"/>
      <c r="AK4855" s="9"/>
      <c r="AL4855" s="9"/>
      <c r="AM4855" s="9"/>
      <c r="AN4855" s="9"/>
      <c r="AO4855" s="9"/>
      <c r="AP4855" s="9"/>
      <c r="AQ4855" s="9"/>
      <c r="AR4855" s="9"/>
    </row>
    <row r="4856" spans="1:44">
      <c r="A4856" s="9"/>
      <c r="B4856" s="9"/>
      <c r="C4856" s="9"/>
      <c r="D4856" s="9"/>
      <c r="E4856" s="9"/>
      <c r="F4856" s="9"/>
      <c r="G4856" s="439"/>
      <c r="H4856" s="439"/>
      <c r="I4856" s="9"/>
      <c r="J4856" s="9"/>
      <c r="K4856" s="9"/>
      <c r="L4856" s="9"/>
      <c r="M4856" s="9"/>
      <c r="N4856" s="9"/>
      <c r="O4856" s="9"/>
      <c r="P4856" s="9"/>
      <c r="Q4856" s="9"/>
      <c r="R4856" s="9"/>
      <c r="S4856" s="9"/>
      <c r="T4856" s="9"/>
      <c r="U4856" s="9"/>
      <c r="V4856" s="9"/>
      <c r="W4856" s="9"/>
      <c r="X4856" s="9"/>
      <c r="Y4856" s="9"/>
      <c r="Z4856" s="9"/>
      <c r="AA4856" s="9"/>
      <c r="AB4856" s="9"/>
      <c r="AC4856" s="9"/>
      <c r="AD4856" s="9"/>
      <c r="AE4856" s="9"/>
      <c r="AF4856" s="9"/>
      <c r="AG4856" s="9"/>
      <c r="AH4856" s="9"/>
      <c r="AI4856" s="9"/>
      <c r="AJ4856" s="9"/>
      <c r="AK4856" s="9"/>
      <c r="AL4856" s="9"/>
      <c r="AM4856" s="9"/>
      <c r="AN4856" s="9"/>
      <c r="AO4856" s="9"/>
      <c r="AP4856" s="9"/>
      <c r="AQ4856" s="9"/>
      <c r="AR4856" s="9"/>
    </row>
    <row r="4857" spans="1:44">
      <c r="A4857" s="9"/>
      <c r="B4857" s="9"/>
      <c r="C4857" s="9"/>
      <c r="D4857" s="9"/>
      <c r="E4857" s="9"/>
      <c r="F4857" s="9"/>
      <c r="G4857" s="439"/>
      <c r="H4857" s="439"/>
      <c r="I4857" s="9"/>
      <c r="J4857" s="9"/>
      <c r="K4857" s="9"/>
      <c r="L4857" s="9"/>
      <c r="M4857" s="9"/>
      <c r="N4857" s="9"/>
      <c r="O4857" s="9"/>
      <c r="P4857" s="9"/>
      <c r="Q4857" s="9"/>
      <c r="R4857" s="9"/>
      <c r="S4857" s="9"/>
      <c r="T4857" s="9"/>
      <c r="U4857" s="9"/>
      <c r="V4857" s="9"/>
      <c r="W4857" s="9"/>
      <c r="X4857" s="9"/>
      <c r="Y4857" s="9"/>
      <c r="Z4857" s="9"/>
      <c r="AA4857" s="9"/>
      <c r="AB4857" s="9"/>
      <c r="AC4857" s="9"/>
      <c r="AD4857" s="9"/>
      <c r="AE4857" s="9"/>
      <c r="AF4857" s="9"/>
      <c r="AG4857" s="9"/>
      <c r="AH4857" s="9"/>
      <c r="AI4857" s="9"/>
      <c r="AJ4857" s="9"/>
      <c r="AK4857" s="9"/>
      <c r="AL4857" s="9"/>
      <c r="AM4857" s="9"/>
      <c r="AN4857" s="9"/>
      <c r="AO4857" s="9"/>
      <c r="AP4857" s="9"/>
      <c r="AQ4857" s="9"/>
      <c r="AR4857" s="9"/>
    </row>
    <row r="4858" spans="1:44">
      <c r="A4858" s="9"/>
      <c r="B4858" s="9"/>
      <c r="C4858" s="9"/>
      <c r="D4858" s="9"/>
      <c r="E4858" s="9"/>
      <c r="F4858" s="9"/>
      <c r="G4858" s="439"/>
      <c r="H4858" s="439"/>
      <c r="I4858" s="9"/>
      <c r="J4858" s="9"/>
      <c r="K4858" s="9"/>
      <c r="L4858" s="9"/>
      <c r="M4858" s="9"/>
      <c r="N4858" s="9"/>
      <c r="O4858" s="9"/>
      <c r="P4858" s="9"/>
      <c r="Q4858" s="9"/>
      <c r="R4858" s="9"/>
      <c r="S4858" s="9"/>
      <c r="T4858" s="9"/>
      <c r="U4858" s="9"/>
      <c r="V4858" s="9"/>
      <c r="W4858" s="9"/>
      <c r="X4858" s="9"/>
      <c r="Y4858" s="9"/>
      <c r="Z4858" s="9"/>
      <c r="AA4858" s="9"/>
      <c r="AB4858" s="9"/>
      <c r="AC4858" s="9"/>
      <c r="AD4858" s="9"/>
      <c r="AE4858" s="9"/>
      <c r="AF4858" s="9"/>
      <c r="AG4858" s="9"/>
      <c r="AH4858" s="9"/>
      <c r="AI4858" s="9"/>
      <c r="AJ4858" s="9"/>
      <c r="AK4858" s="9"/>
      <c r="AL4858" s="9"/>
      <c r="AM4858" s="9"/>
      <c r="AN4858" s="9"/>
      <c r="AO4858" s="9"/>
      <c r="AP4858" s="9"/>
      <c r="AQ4858" s="9"/>
      <c r="AR4858" s="9"/>
    </row>
    <row r="4859" spans="1:44">
      <c r="A4859" s="9"/>
      <c r="B4859" s="9"/>
      <c r="C4859" s="9"/>
      <c r="D4859" s="9"/>
      <c r="E4859" s="9"/>
      <c r="F4859" s="9"/>
      <c r="G4859" s="439"/>
      <c r="H4859" s="439"/>
      <c r="I4859" s="9"/>
      <c r="J4859" s="9"/>
      <c r="K4859" s="9"/>
      <c r="L4859" s="9"/>
      <c r="M4859" s="9"/>
      <c r="N4859" s="9"/>
      <c r="O4859" s="9"/>
      <c r="P4859" s="9"/>
      <c r="Q4859" s="9"/>
      <c r="R4859" s="9"/>
      <c r="S4859" s="9"/>
      <c r="T4859" s="9"/>
      <c r="U4859" s="9"/>
      <c r="V4859" s="9"/>
      <c r="W4859" s="9"/>
      <c r="X4859" s="9"/>
      <c r="Y4859" s="9"/>
      <c r="Z4859" s="9"/>
      <c r="AA4859" s="9"/>
      <c r="AB4859" s="9"/>
      <c r="AC4859" s="9"/>
      <c r="AD4859" s="9"/>
      <c r="AE4859" s="9"/>
      <c r="AF4859" s="9"/>
      <c r="AG4859" s="9"/>
      <c r="AH4859" s="9"/>
      <c r="AI4859" s="9"/>
      <c r="AJ4859" s="9"/>
      <c r="AK4859" s="9"/>
      <c r="AL4859" s="9"/>
      <c r="AM4859" s="9"/>
      <c r="AN4859" s="9"/>
      <c r="AO4859" s="9"/>
      <c r="AP4859" s="9"/>
      <c r="AQ4859" s="9"/>
      <c r="AR4859" s="9"/>
    </row>
    <row r="4860" spans="1:44">
      <c r="A4860" s="9"/>
      <c r="B4860" s="9"/>
      <c r="C4860" s="9"/>
      <c r="D4860" s="9"/>
      <c r="E4860" s="9"/>
      <c r="F4860" s="9"/>
      <c r="G4860" s="439"/>
      <c r="H4860" s="439"/>
      <c r="I4860" s="9"/>
      <c r="J4860" s="9"/>
      <c r="K4860" s="9"/>
      <c r="L4860" s="9"/>
      <c r="M4860" s="9"/>
      <c r="N4860" s="9"/>
      <c r="O4860" s="9"/>
      <c r="P4860" s="9"/>
      <c r="Q4860" s="9"/>
      <c r="R4860" s="9"/>
      <c r="S4860" s="9"/>
      <c r="T4860" s="9"/>
      <c r="U4860" s="9"/>
      <c r="V4860" s="9"/>
      <c r="W4860" s="9"/>
      <c r="X4860" s="9"/>
      <c r="Y4860" s="9"/>
      <c r="Z4860" s="9"/>
      <c r="AA4860" s="9"/>
      <c r="AB4860" s="9"/>
      <c r="AC4860" s="9"/>
      <c r="AD4860" s="9"/>
      <c r="AE4860" s="9"/>
      <c r="AF4860" s="9"/>
      <c r="AG4860" s="9"/>
      <c r="AH4860" s="9"/>
      <c r="AI4860" s="9"/>
      <c r="AJ4860" s="9"/>
      <c r="AK4860" s="9"/>
      <c r="AL4860" s="9"/>
      <c r="AM4860" s="9"/>
      <c r="AN4860" s="9"/>
      <c r="AO4860" s="9"/>
      <c r="AP4860" s="9"/>
      <c r="AQ4860" s="9"/>
      <c r="AR4860" s="9"/>
    </row>
    <row r="4861" spans="1:44">
      <c r="A4861" s="9"/>
      <c r="B4861" s="9"/>
      <c r="C4861" s="9"/>
      <c r="D4861" s="9"/>
      <c r="E4861" s="9"/>
      <c r="F4861" s="9"/>
      <c r="G4861" s="439"/>
      <c r="H4861" s="439"/>
      <c r="I4861" s="9"/>
      <c r="J4861" s="9"/>
      <c r="K4861" s="9"/>
      <c r="L4861" s="9"/>
      <c r="M4861" s="9"/>
      <c r="N4861" s="9"/>
      <c r="O4861" s="9"/>
      <c r="P4861" s="9"/>
      <c r="Q4861" s="9"/>
      <c r="R4861" s="9"/>
      <c r="S4861" s="9"/>
      <c r="T4861" s="9"/>
      <c r="U4861" s="9"/>
      <c r="V4861" s="9"/>
      <c r="W4861" s="9"/>
      <c r="X4861" s="9"/>
      <c r="Y4861" s="9"/>
      <c r="Z4861" s="9"/>
      <c r="AA4861" s="9"/>
      <c r="AB4861" s="9"/>
      <c r="AC4861" s="9"/>
      <c r="AD4861" s="9"/>
      <c r="AE4861" s="9"/>
      <c r="AF4861" s="9"/>
      <c r="AG4861" s="9"/>
      <c r="AH4861" s="9"/>
      <c r="AI4861" s="9"/>
      <c r="AJ4861" s="9"/>
      <c r="AK4861" s="9"/>
      <c r="AL4861" s="9"/>
      <c r="AM4861" s="9"/>
      <c r="AN4861" s="9"/>
      <c r="AO4861" s="9"/>
      <c r="AP4861" s="9"/>
      <c r="AQ4861" s="9"/>
      <c r="AR4861" s="9"/>
    </row>
    <row r="4862" spans="1:44">
      <c r="A4862" s="9"/>
      <c r="B4862" s="9"/>
      <c r="C4862" s="9"/>
      <c r="D4862" s="9"/>
      <c r="E4862" s="9"/>
      <c r="F4862" s="9"/>
      <c r="G4862" s="439"/>
      <c r="H4862" s="439"/>
      <c r="I4862" s="9"/>
      <c r="J4862" s="9"/>
      <c r="K4862" s="9"/>
      <c r="L4862" s="9"/>
      <c r="M4862" s="9"/>
      <c r="N4862" s="9"/>
      <c r="O4862" s="9"/>
      <c r="P4862" s="9"/>
      <c r="Q4862" s="9"/>
      <c r="R4862" s="9"/>
      <c r="S4862" s="9"/>
      <c r="T4862" s="9"/>
      <c r="U4862" s="9"/>
      <c r="V4862" s="9"/>
      <c r="W4862" s="9"/>
      <c r="X4862" s="9"/>
      <c r="Y4862" s="9"/>
      <c r="Z4862" s="9"/>
      <c r="AA4862" s="9"/>
      <c r="AB4862" s="9"/>
      <c r="AC4862" s="9"/>
      <c r="AD4862" s="9"/>
      <c r="AE4862" s="9"/>
      <c r="AF4862" s="9"/>
      <c r="AG4862" s="9"/>
      <c r="AH4862" s="9"/>
      <c r="AI4862" s="9"/>
      <c r="AJ4862" s="9"/>
      <c r="AK4862" s="9"/>
      <c r="AL4862" s="9"/>
      <c r="AM4862" s="9"/>
      <c r="AN4862" s="9"/>
      <c r="AO4862" s="9"/>
      <c r="AP4862" s="9"/>
      <c r="AQ4862" s="9"/>
      <c r="AR4862" s="9"/>
    </row>
    <row r="4863" spans="1:44">
      <c r="A4863" s="9"/>
      <c r="B4863" s="9"/>
      <c r="C4863" s="9"/>
      <c r="D4863" s="9"/>
      <c r="E4863" s="9"/>
      <c r="F4863" s="9"/>
      <c r="G4863" s="439"/>
      <c r="H4863" s="439"/>
      <c r="I4863" s="9"/>
      <c r="J4863" s="9"/>
      <c r="K4863" s="9"/>
      <c r="L4863" s="9"/>
      <c r="M4863" s="9"/>
      <c r="N4863" s="9"/>
      <c r="O4863" s="9"/>
      <c r="P4863" s="9"/>
      <c r="Q4863" s="9"/>
      <c r="R4863" s="9"/>
      <c r="S4863" s="9"/>
      <c r="T4863" s="9"/>
      <c r="U4863" s="9"/>
      <c r="V4863" s="9"/>
      <c r="W4863" s="9"/>
      <c r="X4863" s="9"/>
      <c r="Y4863" s="9"/>
      <c r="Z4863" s="9"/>
      <c r="AA4863" s="9"/>
      <c r="AB4863" s="9"/>
      <c r="AC4863" s="9"/>
      <c r="AD4863" s="9"/>
      <c r="AE4863" s="9"/>
      <c r="AF4863" s="9"/>
      <c r="AG4863" s="9"/>
      <c r="AH4863" s="9"/>
      <c r="AI4863" s="9"/>
      <c r="AJ4863" s="9"/>
      <c r="AK4863" s="9"/>
      <c r="AL4863" s="9"/>
      <c r="AM4863" s="9"/>
      <c r="AN4863" s="9"/>
      <c r="AO4863" s="9"/>
      <c r="AP4863" s="9"/>
      <c r="AQ4863" s="9"/>
      <c r="AR4863" s="9"/>
    </row>
    <row r="4864" spans="1:44">
      <c r="A4864" s="9"/>
      <c r="B4864" s="9"/>
      <c r="C4864" s="9"/>
      <c r="D4864" s="9"/>
      <c r="E4864" s="9"/>
      <c r="F4864" s="9"/>
      <c r="G4864" s="439"/>
      <c r="H4864" s="439"/>
      <c r="I4864" s="9"/>
      <c r="J4864" s="9"/>
      <c r="K4864" s="9"/>
      <c r="L4864" s="9"/>
      <c r="M4864" s="9"/>
      <c r="N4864" s="9"/>
      <c r="O4864" s="9"/>
      <c r="P4864" s="9"/>
      <c r="Q4864" s="9"/>
      <c r="R4864" s="9"/>
      <c r="S4864" s="9"/>
      <c r="T4864" s="9"/>
      <c r="U4864" s="9"/>
      <c r="V4864" s="9"/>
      <c r="W4864" s="9"/>
      <c r="X4864" s="9"/>
      <c r="Y4864" s="9"/>
      <c r="Z4864" s="9"/>
      <c r="AA4864" s="9"/>
      <c r="AB4864" s="9"/>
      <c r="AC4864" s="9"/>
      <c r="AD4864" s="9"/>
      <c r="AE4864" s="9"/>
      <c r="AF4864" s="9"/>
      <c r="AG4864" s="9"/>
      <c r="AH4864" s="9"/>
      <c r="AI4864" s="9"/>
      <c r="AJ4864" s="9"/>
      <c r="AK4864" s="9"/>
      <c r="AL4864" s="9"/>
      <c r="AM4864" s="9"/>
      <c r="AN4864" s="9"/>
      <c r="AO4864" s="9"/>
      <c r="AP4864" s="9"/>
      <c r="AQ4864" s="9"/>
      <c r="AR4864" s="9"/>
    </row>
    <row r="4865" spans="1:44">
      <c r="A4865" s="9"/>
      <c r="B4865" s="9"/>
      <c r="C4865" s="9"/>
      <c r="D4865" s="9"/>
      <c r="E4865" s="9"/>
      <c r="F4865" s="9"/>
      <c r="G4865" s="439"/>
      <c r="H4865" s="439"/>
      <c r="I4865" s="9"/>
      <c r="J4865" s="9"/>
      <c r="K4865" s="9"/>
      <c r="L4865" s="9"/>
      <c r="M4865" s="9"/>
      <c r="N4865" s="9"/>
      <c r="O4865" s="9"/>
      <c r="P4865" s="9"/>
      <c r="Q4865" s="9"/>
      <c r="R4865" s="9"/>
      <c r="S4865" s="9"/>
      <c r="T4865" s="9"/>
      <c r="U4865" s="9"/>
      <c r="V4865" s="9"/>
      <c r="W4865" s="9"/>
      <c r="X4865" s="9"/>
      <c r="Y4865" s="9"/>
      <c r="Z4865" s="9"/>
      <c r="AA4865" s="9"/>
      <c r="AB4865" s="9"/>
      <c r="AC4865" s="9"/>
      <c r="AD4865" s="9"/>
      <c r="AE4865" s="9"/>
      <c r="AF4865" s="9"/>
      <c r="AG4865" s="9"/>
      <c r="AH4865" s="9"/>
      <c r="AI4865" s="9"/>
      <c r="AJ4865" s="9"/>
      <c r="AK4865" s="9"/>
      <c r="AL4865" s="9"/>
      <c r="AM4865" s="9"/>
      <c r="AN4865" s="9"/>
      <c r="AO4865" s="9"/>
      <c r="AP4865" s="9"/>
      <c r="AQ4865" s="9"/>
      <c r="AR4865" s="9"/>
    </row>
    <row r="4866" spans="1:44">
      <c r="A4866" s="9"/>
      <c r="B4866" s="9"/>
      <c r="C4866" s="9"/>
      <c r="D4866" s="9"/>
      <c r="E4866" s="9"/>
      <c r="F4866" s="9"/>
      <c r="G4866" s="439"/>
      <c r="H4866" s="439"/>
      <c r="I4866" s="9"/>
      <c r="J4866" s="9"/>
      <c r="K4866" s="9"/>
      <c r="L4866" s="9"/>
      <c r="M4866" s="9"/>
      <c r="N4866" s="9"/>
      <c r="O4866" s="9"/>
      <c r="P4866" s="9"/>
      <c r="Q4866" s="9"/>
      <c r="R4866" s="9"/>
      <c r="S4866" s="9"/>
      <c r="T4866" s="9"/>
      <c r="U4866" s="9"/>
      <c r="V4866" s="9"/>
      <c r="W4866" s="9"/>
      <c r="X4866" s="9"/>
      <c r="Y4866" s="9"/>
      <c r="Z4866" s="9"/>
      <c r="AA4866" s="9"/>
      <c r="AB4866" s="9"/>
      <c r="AC4866" s="9"/>
      <c r="AD4866" s="9"/>
      <c r="AE4866" s="9"/>
      <c r="AF4866" s="9"/>
      <c r="AG4866" s="9"/>
      <c r="AH4866" s="9"/>
      <c r="AI4866" s="9"/>
      <c r="AJ4866" s="9"/>
      <c r="AK4866" s="9"/>
      <c r="AL4866" s="9"/>
      <c r="AM4866" s="9"/>
      <c r="AN4866" s="9"/>
      <c r="AO4866" s="9"/>
      <c r="AP4866" s="9"/>
      <c r="AQ4866" s="9"/>
      <c r="AR4866" s="9"/>
    </row>
    <row r="4867" spans="1:44">
      <c r="A4867" s="9"/>
      <c r="B4867" s="9"/>
      <c r="C4867" s="9"/>
      <c r="D4867" s="9"/>
      <c r="E4867" s="9"/>
      <c r="F4867" s="9"/>
      <c r="G4867" s="439"/>
      <c r="H4867" s="439"/>
      <c r="I4867" s="9"/>
      <c r="J4867" s="9"/>
      <c r="K4867" s="9"/>
      <c r="L4867" s="9"/>
      <c r="M4867" s="9"/>
      <c r="N4867" s="9"/>
      <c r="O4867" s="9"/>
      <c r="P4867" s="9"/>
      <c r="Q4867" s="9"/>
      <c r="R4867" s="9"/>
      <c r="S4867" s="9"/>
      <c r="T4867" s="9"/>
      <c r="U4867" s="9"/>
      <c r="V4867" s="9"/>
      <c r="W4867" s="9"/>
      <c r="X4867" s="9"/>
      <c r="Y4867" s="9"/>
      <c r="Z4867" s="9"/>
      <c r="AA4867" s="9"/>
      <c r="AB4867" s="9"/>
      <c r="AC4867" s="9"/>
      <c r="AD4867" s="9"/>
      <c r="AE4867" s="9"/>
      <c r="AF4867" s="9"/>
      <c r="AG4867" s="9"/>
      <c r="AH4867" s="9"/>
      <c r="AI4867" s="9"/>
      <c r="AJ4867" s="9"/>
      <c r="AK4867" s="9"/>
      <c r="AL4867" s="9"/>
      <c r="AM4867" s="9"/>
      <c r="AN4867" s="9"/>
      <c r="AO4867" s="9"/>
      <c r="AP4867" s="9"/>
      <c r="AQ4867" s="9"/>
      <c r="AR4867" s="9"/>
    </row>
    <row r="4868" spans="1:44">
      <c r="A4868" s="9"/>
      <c r="B4868" s="9"/>
      <c r="C4868" s="9"/>
      <c r="D4868" s="9"/>
      <c r="E4868" s="9"/>
      <c r="F4868" s="9"/>
      <c r="G4868" s="439"/>
      <c r="H4868" s="439"/>
      <c r="I4868" s="9"/>
      <c r="J4868" s="9"/>
      <c r="K4868" s="9"/>
      <c r="L4868" s="9"/>
      <c r="M4868" s="9"/>
      <c r="N4868" s="9"/>
      <c r="O4868" s="9"/>
      <c r="P4868" s="9"/>
      <c r="Q4868" s="9"/>
      <c r="R4868" s="9"/>
      <c r="S4868" s="9"/>
      <c r="T4868" s="9"/>
      <c r="U4868" s="9"/>
      <c r="V4868" s="9"/>
      <c r="W4868" s="9"/>
      <c r="X4868" s="9"/>
      <c r="Y4868" s="9"/>
      <c r="Z4868" s="9"/>
      <c r="AA4868" s="9"/>
      <c r="AB4868" s="9"/>
      <c r="AC4868" s="9"/>
      <c r="AD4868" s="9"/>
      <c r="AE4868" s="9"/>
      <c r="AF4868" s="9"/>
      <c r="AG4868" s="9"/>
      <c r="AH4868" s="9"/>
      <c r="AI4868" s="9"/>
      <c r="AJ4868" s="9"/>
      <c r="AK4868" s="9"/>
      <c r="AL4868" s="9"/>
      <c r="AM4868" s="9"/>
      <c r="AN4868" s="9"/>
      <c r="AO4868" s="9"/>
      <c r="AP4868" s="9"/>
      <c r="AQ4868" s="9"/>
      <c r="AR4868" s="9"/>
    </row>
    <row r="4869" spans="1:44">
      <c r="A4869" s="9"/>
      <c r="B4869" s="9"/>
      <c r="C4869" s="9"/>
      <c r="D4869" s="9"/>
      <c r="E4869" s="9"/>
      <c r="F4869" s="9"/>
      <c r="G4869" s="439"/>
      <c r="H4869" s="439"/>
      <c r="I4869" s="9"/>
      <c r="J4869" s="9"/>
      <c r="K4869" s="9"/>
      <c r="L4869" s="9"/>
      <c r="M4869" s="9"/>
      <c r="N4869" s="9"/>
      <c r="O4869" s="9"/>
      <c r="P4869" s="9"/>
      <c r="Q4869" s="9"/>
      <c r="R4869" s="9"/>
      <c r="S4869" s="9"/>
      <c r="T4869" s="9"/>
      <c r="U4869" s="9"/>
      <c r="V4869" s="9"/>
      <c r="W4869" s="9"/>
      <c r="X4869" s="9"/>
      <c r="Y4869" s="9"/>
      <c r="Z4869" s="9"/>
      <c r="AA4869" s="9"/>
      <c r="AB4869" s="9"/>
      <c r="AC4869" s="9"/>
      <c r="AD4869" s="9"/>
      <c r="AE4869" s="9"/>
      <c r="AF4869" s="9"/>
      <c r="AG4869" s="9"/>
      <c r="AH4869" s="9"/>
      <c r="AI4869" s="9"/>
      <c r="AJ4869" s="9"/>
      <c r="AK4869" s="9"/>
      <c r="AL4869" s="9"/>
      <c r="AM4869" s="9"/>
      <c r="AN4869" s="9"/>
      <c r="AO4869" s="9"/>
      <c r="AP4869" s="9"/>
      <c r="AQ4869" s="9"/>
      <c r="AR4869" s="9"/>
    </row>
    <row r="4870" spans="1:44">
      <c r="A4870" s="9"/>
      <c r="B4870" s="9"/>
      <c r="C4870" s="9"/>
      <c r="D4870" s="9"/>
      <c r="E4870" s="9"/>
      <c r="F4870" s="9"/>
      <c r="G4870" s="439"/>
      <c r="H4870" s="439"/>
      <c r="I4870" s="9"/>
      <c r="J4870" s="9"/>
      <c r="K4870" s="9"/>
      <c r="L4870" s="9"/>
      <c r="M4870" s="9"/>
      <c r="N4870" s="9"/>
      <c r="O4870" s="9"/>
      <c r="P4870" s="9"/>
      <c r="Q4870" s="9"/>
      <c r="R4870" s="9"/>
      <c r="S4870" s="9"/>
      <c r="T4870" s="9"/>
      <c r="U4870" s="9"/>
      <c r="V4870" s="9"/>
      <c r="W4870" s="9"/>
      <c r="X4870" s="9"/>
      <c r="Y4870" s="9"/>
      <c r="Z4870" s="9"/>
      <c r="AA4870" s="9"/>
      <c r="AB4870" s="9"/>
      <c r="AC4870" s="9"/>
      <c r="AD4870" s="9"/>
      <c r="AE4870" s="9"/>
      <c r="AF4870" s="9"/>
      <c r="AG4870" s="9"/>
      <c r="AH4870" s="9"/>
      <c r="AI4870" s="9"/>
      <c r="AJ4870" s="9"/>
      <c r="AK4870" s="9"/>
      <c r="AL4870" s="9"/>
      <c r="AM4870" s="9"/>
      <c r="AN4870" s="9"/>
      <c r="AO4870" s="9"/>
      <c r="AP4870" s="9"/>
      <c r="AQ4870" s="9"/>
      <c r="AR4870" s="9"/>
    </row>
    <row r="4871" spans="1:44">
      <c r="A4871" s="9"/>
      <c r="B4871" s="9"/>
      <c r="C4871" s="9"/>
      <c r="D4871" s="9"/>
      <c r="E4871" s="9"/>
      <c r="F4871" s="9"/>
      <c r="G4871" s="439"/>
      <c r="H4871" s="439"/>
      <c r="I4871" s="9"/>
      <c r="J4871" s="9"/>
      <c r="K4871" s="9"/>
      <c r="L4871" s="9"/>
      <c r="M4871" s="9"/>
      <c r="N4871" s="9"/>
      <c r="O4871" s="9"/>
      <c r="P4871" s="9"/>
      <c r="Q4871" s="9"/>
      <c r="R4871" s="9"/>
      <c r="S4871" s="9"/>
      <c r="T4871" s="9"/>
      <c r="U4871" s="9"/>
      <c r="V4871" s="9"/>
      <c r="W4871" s="9"/>
      <c r="X4871" s="9"/>
      <c r="Y4871" s="9"/>
      <c r="Z4871" s="9"/>
      <c r="AA4871" s="9"/>
      <c r="AB4871" s="9"/>
      <c r="AC4871" s="9"/>
      <c r="AD4871" s="9"/>
      <c r="AE4871" s="9"/>
      <c r="AF4871" s="9"/>
      <c r="AG4871" s="9"/>
      <c r="AH4871" s="9"/>
      <c r="AI4871" s="9"/>
      <c r="AJ4871" s="9"/>
      <c r="AK4871" s="9"/>
      <c r="AL4871" s="9"/>
      <c r="AM4871" s="9"/>
      <c r="AN4871" s="9"/>
      <c r="AO4871" s="9"/>
      <c r="AP4871" s="9"/>
      <c r="AQ4871" s="9"/>
      <c r="AR4871" s="9"/>
    </row>
    <row r="4872" spans="1:44">
      <c r="A4872" s="9"/>
      <c r="B4872" s="9"/>
      <c r="C4872" s="9"/>
      <c r="D4872" s="9"/>
      <c r="E4872" s="9"/>
      <c r="F4872" s="9"/>
      <c r="G4872" s="439"/>
      <c r="H4872" s="439"/>
      <c r="I4872" s="9"/>
      <c r="J4872" s="9"/>
      <c r="K4872" s="9"/>
      <c r="L4872" s="9"/>
      <c r="M4872" s="9"/>
      <c r="N4872" s="9"/>
      <c r="O4872" s="9"/>
      <c r="P4872" s="9"/>
      <c r="Q4872" s="9"/>
      <c r="R4872" s="9"/>
      <c r="S4872" s="9"/>
      <c r="T4872" s="9"/>
      <c r="U4872" s="9"/>
      <c r="V4872" s="9"/>
      <c r="W4872" s="9"/>
      <c r="X4872" s="9"/>
      <c r="Y4872" s="9"/>
      <c r="Z4872" s="9"/>
      <c r="AA4872" s="9"/>
      <c r="AB4872" s="9"/>
      <c r="AC4872" s="9"/>
      <c r="AD4872" s="9"/>
      <c r="AE4872" s="9"/>
      <c r="AF4872" s="9"/>
      <c r="AG4872" s="9"/>
      <c r="AH4872" s="9"/>
      <c r="AI4872" s="9"/>
      <c r="AJ4872" s="9"/>
      <c r="AK4872" s="9"/>
      <c r="AL4872" s="9"/>
      <c r="AM4872" s="9"/>
      <c r="AN4872" s="9"/>
      <c r="AO4872" s="9"/>
      <c r="AP4872" s="9"/>
      <c r="AQ4872" s="9"/>
      <c r="AR4872" s="9"/>
    </row>
    <row r="4873" spans="1:44">
      <c r="A4873" s="9"/>
      <c r="B4873" s="9"/>
      <c r="C4873" s="9"/>
      <c r="D4873" s="9"/>
      <c r="E4873" s="9"/>
      <c r="F4873" s="9"/>
      <c r="G4873" s="439"/>
      <c r="H4873" s="439"/>
      <c r="I4873" s="9"/>
      <c r="J4873" s="9"/>
      <c r="K4873" s="9"/>
      <c r="L4873" s="9"/>
      <c r="M4873" s="9"/>
      <c r="N4873" s="9"/>
      <c r="O4873" s="9"/>
      <c r="P4873" s="9"/>
      <c r="Q4873" s="9"/>
      <c r="R4873" s="9"/>
      <c r="S4873" s="9"/>
      <c r="T4873" s="9"/>
      <c r="U4873" s="9"/>
      <c r="V4873" s="9"/>
      <c r="W4873" s="9"/>
      <c r="X4873" s="9"/>
      <c r="Y4873" s="9"/>
      <c r="Z4873" s="9"/>
      <c r="AA4873" s="9"/>
      <c r="AB4873" s="9"/>
      <c r="AC4873" s="9"/>
      <c r="AD4873" s="9"/>
      <c r="AE4873" s="9"/>
      <c r="AF4873" s="9"/>
      <c r="AG4873" s="9"/>
      <c r="AH4873" s="9"/>
      <c r="AI4873" s="9"/>
      <c r="AJ4873" s="9"/>
      <c r="AK4873" s="9"/>
      <c r="AL4873" s="9"/>
      <c r="AM4873" s="9"/>
      <c r="AN4873" s="9"/>
      <c r="AO4873" s="9"/>
      <c r="AP4873" s="9"/>
      <c r="AQ4873" s="9"/>
      <c r="AR4873" s="9"/>
    </row>
    <row r="4874" spans="1:44">
      <c r="A4874" s="9"/>
      <c r="B4874" s="9"/>
      <c r="C4874" s="9"/>
      <c r="D4874" s="9"/>
      <c r="E4874" s="9"/>
      <c r="F4874" s="9"/>
      <c r="G4874" s="439"/>
      <c r="H4874" s="439"/>
      <c r="I4874" s="9"/>
      <c r="J4874" s="9"/>
      <c r="K4874" s="9"/>
      <c r="L4874" s="9"/>
      <c r="M4874" s="9"/>
      <c r="N4874" s="9"/>
      <c r="O4874" s="9"/>
      <c r="P4874" s="9"/>
      <c r="Q4874" s="9"/>
      <c r="R4874" s="9"/>
      <c r="S4874" s="9"/>
      <c r="T4874" s="9"/>
      <c r="U4874" s="9"/>
      <c r="V4874" s="9"/>
      <c r="W4874" s="9"/>
      <c r="X4874" s="9"/>
      <c r="Y4874" s="9"/>
      <c r="Z4874" s="9"/>
      <c r="AA4874" s="9"/>
      <c r="AB4874" s="9"/>
      <c r="AC4874" s="9"/>
      <c r="AD4874" s="9"/>
      <c r="AE4874" s="9"/>
      <c r="AF4874" s="9"/>
      <c r="AG4874" s="9"/>
      <c r="AH4874" s="9"/>
      <c r="AI4874" s="9"/>
      <c r="AJ4874" s="9"/>
      <c r="AK4874" s="9"/>
      <c r="AL4874" s="9"/>
      <c r="AM4874" s="9"/>
      <c r="AN4874" s="9"/>
      <c r="AO4874" s="9"/>
      <c r="AP4874" s="9"/>
      <c r="AQ4874" s="9"/>
      <c r="AR4874" s="9"/>
    </row>
    <row r="4875" spans="1:44">
      <c r="A4875" s="9"/>
      <c r="B4875" s="9"/>
      <c r="C4875" s="9"/>
      <c r="D4875" s="9"/>
      <c r="E4875" s="9"/>
      <c r="F4875" s="9"/>
      <c r="G4875" s="439"/>
      <c r="H4875" s="439"/>
      <c r="I4875" s="9"/>
      <c r="J4875" s="9"/>
      <c r="K4875" s="9"/>
      <c r="L4875" s="9"/>
      <c r="M4875" s="9"/>
      <c r="N4875" s="9"/>
      <c r="O4875" s="9"/>
      <c r="P4875" s="9"/>
      <c r="Q4875" s="9"/>
      <c r="R4875" s="9"/>
      <c r="S4875" s="9"/>
      <c r="T4875" s="9"/>
      <c r="U4875" s="9"/>
      <c r="V4875" s="9"/>
      <c r="W4875" s="9"/>
      <c r="X4875" s="9"/>
      <c r="Y4875" s="9"/>
      <c r="Z4875" s="9"/>
      <c r="AA4875" s="9"/>
      <c r="AB4875" s="9"/>
      <c r="AC4875" s="9"/>
      <c r="AD4875" s="9"/>
      <c r="AE4875" s="9"/>
      <c r="AF4875" s="9"/>
      <c r="AG4875" s="9"/>
      <c r="AH4875" s="9"/>
      <c r="AI4875" s="9"/>
      <c r="AJ4875" s="9"/>
      <c r="AK4875" s="9"/>
      <c r="AL4875" s="9"/>
      <c r="AM4875" s="9"/>
      <c r="AN4875" s="9"/>
      <c r="AO4875" s="9"/>
      <c r="AP4875" s="9"/>
      <c r="AQ4875" s="9"/>
      <c r="AR4875" s="9"/>
    </row>
    <row r="4876" spans="1:44">
      <c r="A4876" s="9"/>
      <c r="B4876" s="9"/>
      <c r="C4876" s="9"/>
      <c r="D4876" s="9"/>
      <c r="E4876" s="9"/>
      <c r="F4876" s="9"/>
      <c r="G4876" s="439"/>
      <c r="H4876" s="439"/>
      <c r="I4876" s="9"/>
      <c r="J4876" s="9"/>
      <c r="K4876" s="9"/>
      <c r="L4876" s="9"/>
      <c r="M4876" s="9"/>
      <c r="N4876" s="9"/>
      <c r="O4876" s="9"/>
      <c r="P4876" s="9"/>
      <c r="Q4876" s="9"/>
      <c r="R4876" s="9"/>
      <c r="S4876" s="9"/>
      <c r="T4876" s="9"/>
      <c r="U4876" s="9"/>
      <c r="V4876" s="9"/>
      <c r="W4876" s="9"/>
      <c r="X4876" s="9"/>
      <c r="Y4876" s="9"/>
      <c r="Z4876" s="9"/>
      <c r="AA4876" s="9"/>
      <c r="AB4876" s="9"/>
      <c r="AC4876" s="9"/>
      <c r="AD4876" s="9"/>
      <c r="AE4876" s="9"/>
      <c r="AF4876" s="9"/>
      <c r="AG4876" s="9"/>
      <c r="AH4876" s="9"/>
      <c r="AI4876" s="9"/>
      <c r="AJ4876" s="9"/>
      <c r="AK4876" s="9"/>
      <c r="AL4876" s="9"/>
      <c r="AM4876" s="9"/>
      <c r="AN4876" s="9"/>
      <c r="AO4876" s="9"/>
      <c r="AP4876" s="9"/>
      <c r="AQ4876" s="9"/>
      <c r="AR4876" s="9"/>
    </row>
    <row r="4877" spans="1:44">
      <c r="A4877" s="9"/>
      <c r="B4877" s="9"/>
      <c r="C4877" s="9"/>
      <c r="D4877" s="9"/>
      <c r="E4877" s="9"/>
      <c r="F4877" s="9"/>
      <c r="G4877" s="439"/>
      <c r="H4877" s="439"/>
      <c r="I4877" s="9"/>
      <c r="J4877" s="9"/>
      <c r="K4877" s="9"/>
      <c r="L4877" s="9"/>
      <c r="M4877" s="9"/>
      <c r="N4877" s="9"/>
      <c r="O4877" s="9"/>
      <c r="P4877" s="9"/>
      <c r="Q4877" s="9"/>
      <c r="R4877" s="9"/>
      <c r="S4877" s="9"/>
      <c r="T4877" s="9"/>
      <c r="U4877" s="9"/>
      <c r="V4877" s="9"/>
      <c r="W4877" s="9"/>
      <c r="X4877" s="9"/>
      <c r="Y4877" s="9"/>
      <c r="Z4877" s="9"/>
      <c r="AA4877" s="9"/>
      <c r="AB4877" s="9"/>
      <c r="AC4877" s="9"/>
      <c r="AD4877" s="9"/>
      <c r="AE4877" s="9"/>
      <c r="AF4877" s="9"/>
      <c r="AG4877" s="9"/>
      <c r="AH4877" s="9"/>
      <c r="AI4877" s="9"/>
      <c r="AJ4877" s="9"/>
      <c r="AK4877" s="9"/>
      <c r="AL4877" s="9"/>
      <c r="AM4877" s="9"/>
      <c r="AN4877" s="9"/>
      <c r="AO4877" s="9"/>
      <c r="AP4877" s="9"/>
      <c r="AQ4877" s="9"/>
      <c r="AR4877" s="9"/>
    </row>
    <row r="4878" spans="1:44">
      <c r="A4878" s="9"/>
      <c r="B4878" s="9"/>
      <c r="C4878" s="9"/>
      <c r="D4878" s="9"/>
      <c r="E4878" s="9"/>
      <c r="F4878" s="9"/>
      <c r="G4878" s="439"/>
      <c r="H4878" s="439"/>
      <c r="I4878" s="9"/>
      <c r="J4878" s="9"/>
      <c r="K4878" s="9"/>
      <c r="L4878" s="9"/>
      <c r="M4878" s="9"/>
      <c r="N4878" s="9"/>
      <c r="O4878" s="9"/>
      <c r="P4878" s="9"/>
      <c r="Q4878" s="9"/>
      <c r="R4878" s="9"/>
      <c r="S4878" s="9"/>
      <c r="T4878" s="9"/>
      <c r="U4878" s="9"/>
      <c r="V4878" s="9"/>
      <c r="W4878" s="9"/>
      <c r="X4878" s="9"/>
      <c r="Y4878" s="9"/>
      <c r="Z4878" s="9"/>
      <c r="AA4878" s="9"/>
      <c r="AB4878" s="9"/>
      <c r="AC4878" s="9"/>
      <c r="AD4878" s="9"/>
      <c r="AE4878" s="9"/>
      <c r="AF4878" s="9"/>
      <c r="AG4878" s="9"/>
      <c r="AH4878" s="9"/>
      <c r="AI4878" s="9"/>
      <c r="AJ4878" s="9"/>
      <c r="AK4878" s="9"/>
      <c r="AL4878" s="9"/>
      <c r="AM4878" s="9"/>
      <c r="AN4878" s="9"/>
      <c r="AO4878" s="9"/>
      <c r="AP4878" s="9"/>
      <c r="AQ4878" s="9"/>
      <c r="AR4878" s="9"/>
    </row>
    <row r="4879" spans="1:44">
      <c r="A4879" s="9"/>
      <c r="B4879" s="9"/>
      <c r="C4879" s="9"/>
      <c r="D4879" s="9"/>
      <c r="E4879" s="9"/>
      <c r="F4879" s="9"/>
      <c r="G4879" s="439"/>
      <c r="H4879" s="439"/>
      <c r="I4879" s="9"/>
      <c r="J4879" s="9"/>
      <c r="K4879" s="9"/>
      <c r="L4879" s="9"/>
      <c r="M4879" s="9"/>
      <c r="N4879" s="9"/>
      <c r="O4879" s="9"/>
      <c r="P4879" s="9"/>
      <c r="Q4879" s="9"/>
      <c r="R4879" s="9"/>
      <c r="S4879" s="9"/>
      <c r="T4879" s="9"/>
      <c r="U4879" s="9"/>
      <c r="V4879" s="9"/>
      <c r="W4879" s="9"/>
      <c r="X4879" s="9"/>
      <c r="Y4879" s="9"/>
      <c r="Z4879" s="9"/>
      <c r="AA4879" s="9"/>
      <c r="AB4879" s="9"/>
      <c r="AC4879" s="9"/>
      <c r="AD4879" s="9"/>
      <c r="AE4879" s="9"/>
      <c r="AF4879" s="9"/>
      <c r="AG4879" s="9"/>
      <c r="AH4879" s="9"/>
      <c r="AI4879" s="9"/>
      <c r="AJ4879" s="9"/>
      <c r="AK4879" s="9"/>
      <c r="AL4879" s="9"/>
      <c r="AM4879" s="9"/>
      <c r="AN4879" s="9"/>
      <c r="AO4879" s="9"/>
      <c r="AP4879" s="9"/>
      <c r="AQ4879" s="9"/>
      <c r="AR4879" s="9"/>
    </row>
    <row r="4880" spans="1:44">
      <c r="A4880" s="9"/>
      <c r="B4880" s="9"/>
      <c r="C4880" s="9"/>
      <c r="D4880" s="9"/>
      <c r="E4880" s="9"/>
      <c r="F4880" s="9"/>
      <c r="G4880" s="439"/>
      <c r="H4880" s="439"/>
      <c r="I4880" s="9"/>
      <c r="J4880" s="9"/>
      <c r="K4880" s="9"/>
      <c r="L4880" s="9"/>
      <c r="M4880" s="9"/>
      <c r="N4880" s="9"/>
      <c r="O4880" s="9"/>
      <c r="P4880" s="9"/>
      <c r="Q4880" s="9"/>
      <c r="R4880" s="9"/>
      <c r="S4880" s="9"/>
      <c r="T4880" s="9"/>
      <c r="U4880" s="9"/>
      <c r="V4880" s="9"/>
      <c r="W4880" s="9"/>
      <c r="X4880" s="9"/>
      <c r="Y4880" s="9"/>
      <c r="Z4880" s="9"/>
      <c r="AA4880" s="9"/>
      <c r="AB4880" s="9"/>
      <c r="AC4880" s="9"/>
      <c r="AD4880" s="9"/>
      <c r="AE4880" s="9"/>
      <c r="AF4880" s="9"/>
      <c r="AG4880" s="9"/>
      <c r="AH4880" s="9"/>
      <c r="AI4880" s="9"/>
      <c r="AJ4880" s="9"/>
      <c r="AK4880" s="9"/>
      <c r="AL4880" s="9"/>
      <c r="AM4880" s="9"/>
      <c r="AN4880" s="9"/>
      <c r="AO4880" s="9"/>
      <c r="AP4880" s="9"/>
      <c r="AQ4880" s="9"/>
      <c r="AR4880" s="9"/>
    </row>
    <row r="4881" spans="1:44">
      <c r="A4881" s="9"/>
      <c r="B4881" s="9"/>
      <c r="C4881" s="9"/>
      <c r="D4881" s="9"/>
      <c r="E4881" s="9"/>
      <c r="F4881" s="9"/>
      <c r="G4881" s="439"/>
      <c r="H4881" s="439"/>
      <c r="I4881" s="9"/>
      <c r="J4881" s="9"/>
      <c r="K4881" s="9"/>
      <c r="L4881" s="9"/>
      <c r="M4881" s="9"/>
      <c r="N4881" s="9"/>
      <c r="O4881" s="9"/>
      <c r="P4881" s="9"/>
      <c r="Q4881" s="9"/>
      <c r="R4881" s="9"/>
      <c r="S4881" s="9"/>
      <c r="T4881" s="9"/>
      <c r="U4881" s="9"/>
      <c r="V4881" s="9"/>
      <c r="W4881" s="9"/>
      <c r="X4881" s="9"/>
      <c r="Y4881" s="9"/>
      <c r="Z4881" s="9"/>
      <c r="AA4881" s="9"/>
      <c r="AB4881" s="9"/>
      <c r="AC4881" s="9"/>
      <c r="AD4881" s="9"/>
      <c r="AE4881" s="9"/>
      <c r="AF4881" s="9"/>
      <c r="AG4881" s="9"/>
      <c r="AH4881" s="9"/>
      <c r="AI4881" s="9"/>
      <c r="AJ4881" s="9"/>
      <c r="AK4881" s="9"/>
      <c r="AL4881" s="9"/>
      <c r="AM4881" s="9"/>
      <c r="AN4881" s="9"/>
      <c r="AO4881" s="9"/>
      <c r="AP4881" s="9"/>
      <c r="AQ4881" s="9"/>
      <c r="AR4881" s="9"/>
    </row>
    <row r="4882" spans="1:44">
      <c r="A4882" s="9"/>
      <c r="B4882" s="9"/>
      <c r="C4882" s="9"/>
      <c r="D4882" s="9"/>
      <c r="E4882" s="9"/>
      <c r="F4882" s="9"/>
      <c r="G4882" s="439"/>
      <c r="H4882" s="439"/>
      <c r="I4882" s="9"/>
      <c r="J4882" s="9"/>
      <c r="K4882" s="9"/>
      <c r="L4882" s="9"/>
      <c r="M4882" s="9"/>
      <c r="N4882" s="9"/>
      <c r="O4882" s="9"/>
      <c r="P4882" s="9"/>
      <c r="Q4882" s="9"/>
      <c r="R4882" s="9"/>
      <c r="S4882" s="9"/>
      <c r="T4882" s="9"/>
      <c r="U4882" s="9"/>
      <c r="V4882" s="9"/>
      <c r="W4882" s="9"/>
      <c r="X4882" s="9"/>
      <c r="Y4882" s="9"/>
      <c r="Z4882" s="9"/>
      <c r="AA4882" s="9"/>
      <c r="AB4882" s="9"/>
      <c r="AC4882" s="9"/>
      <c r="AD4882" s="9"/>
      <c r="AE4882" s="9"/>
      <c r="AF4882" s="9"/>
      <c r="AG4882" s="9"/>
      <c r="AH4882" s="9"/>
      <c r="AI4882" s="9"/>
      <c r="AJ4882" s="9"/>
      <c r="AK4882" s="9"/>
      <c r="AL4882" s="9"/>
      <c r="AM4882" s="9"/>
      <c r="AN4882" s="9"/>
      <c r="AO4882" s="9"/>
      <c r="AP4882" s="9"/>
      <c r="AQ4882" s="9"/>
      <c r="AR4882" s="9"/>
    </row>
    <row r="4883" spans="1:44">
      <c r="A4883" s="9"/>
      <c r="B4883" s="9"/>
      <c r="C4883" s="9"/>
      <c r="D4883" s="9"/>
      <c r="E4883" s="9"/>
      <c r="F4883" s="9"/>
      <c r="G4883" s="439"/>
      <c r="H4883" s="439"/>
      <c r="I4883" s="9"/>
      <c r="J4883" s="9"/>
      <c r="K4883" s="9"/>
      <c r="L4883" s="9"/>
      <c r="M4883" s="9"/>
      <c r="N4883" s="9"/>
      <c r="O4883" s="9"/>
      <c r="P4883" s="9"/>
      <c r="Q4883" s="9"/>
      <c r="R4883" s="9"/>
      <c r="S4883" s="9"/>
      <c r="T4883" s="9"/>
      <c r="U4883" s="9"/>
      <c r="V4883" s="9"/>
      <c r="W4883" s="9"/>
      <c r="X4883" s="9"/>
      <c r="Y4883" s="9"/>
      <c r="Z4883" s="9"/>
      <c r="AA4883" s="9"/>
      <c r="AB4883" s="9"/>
      <c r="AC4883" s="9"/>
      <c r="AD4883" s="9"/>
      <c r="AE4883" s="9"/>
      <c r="AF4883" s="9"/>
      <c r="AG4883" s="9"/>
      <c r="AH4883" s="9"/>
      <c r="AI4883" s="9"/>
      <c r="AJ4883" s="9"/>
      <c r="AK4883" s="9"/>
      <c r="AL4883" s="9"/>
      <c r="AM4883" s="9"/>
      <c r="AN4883" s="9"/>
      <c r="AO4883" s="9"/>
      <c r="AP4883" s="9"/>
      <c r="AQ4883" s="9"/>
      <c r="AR4883" s="9"/>
    </row>
    <row r="4884" spans="1:44">
      <c r="A4884" s="9"/>
      <c r="B4884" s="9"/>
      <c r="C4884" s="9"/>
      <c r="D4884" s="9"/>
      <c r="E4884" s="9"/>
      <c r="F4884" s="9"/>
      <c r="G4884" s="439"/>
      <c r="H4884" s="439"/>
      <c r="I4884" s="9"/>
      <c r="J4884" s="9"/>
      <c r="K4884" s="9"/>
      <c r="L4884" s="9"/>
      <c r="M4884" s="9"/>
      <c r="N4884" s="9"/>
      <c r="O4884" s="9"/>
      <c r="P4884" s="9"/>
      <c r="Q4884" s="9"/>
      <c r="R4884" s="9"/>
      <c r="S4884" s="9"/>
      <c r="T4884" s="9"/>
      <c r="U4884" s="9"/>
      <c r="V4884" s="9"/>
      <c r="W4884" s="9"/>
      <c r="X4884" s="9"/>
      <c r="Y4884" s="9"/>
      <c r="Z4884" s="9"/>
      <c r="AA4884" s="9"/>
      <c r="AB4884" s="9"/>
      <c r="AC4884" s="9"/>
      <c r="AD4884" s="9"/>
      <c r="AE4884" s="9"/>
      <c r="AF4884" s="9"/>
      <c r="AG4884" s="9"/>
      <c r="AH4884" s="9"/>
      <c r="AI4884" s="9"/>
      <c r="AJ4884" s="9"/>
      <c r="AK4884" s="9"/>
      <c r="AL4884" s="9"/>
      <c r="AM4884" s="9"/>
      <c r="AN4884" s="9"/>
      <c r="AO4884" s="9"/>
      <c r="AP4884" s="9"/>
      <c r="AQ4884" s="9"/>
      <c r="AR4884" s="9"/>
    </row>
    <row r="4885" spans="1:44">
      <c r="A4885" s="9"/>
      <c r="B4885" s="9"/>
      <c r="C4885" s="9"/>
      <c r="D4885" s="9"/>
      <c r="E4885" s="9"/>
      <c r="F4885" s="9"/>
      <c r="G4885" s="439"/>
      <c r="H4885" s="439"/>
      <c r="I4885" s="9"/>
      <c r="J4885" s="9"/>
      <c r="K4885" s="9"/>
      <c r="L4885" s="9"/>
      <c r="M4885" s="9"/>
      <c r="N4885" s="9"/>
      <c r="O4885" s="9"/>
      <c r="P4885" s="9"/>
      <c r="Q4885" s="9"/>
      <c r="R4885" s="9"/>
      <c r="S4885" s="9"/>
      <c r="T4885" s="9"/>
      <c r="U4885" s="9"/>
      <c r="V4885" s="9"/>
      <c r="W4885" s="9"/>
      <c r="X4885" s="9"/>
      <c r="Y4885" s="9"/>
      <c r="Z4885" s="9"/>
      <c r="AA4885" s="9"/>
      <c r="AB4885" s="9"/>
      <c r="AC4885" s="9"/>
      <c r="AD4885" s="9"/>
      <c r="AE4885" s="9"/>
      <c r="AF4885" s="9"/>
      <c r="AG4885" s="9"/>
      <c r="AH4885" s="9"/>
      <c r="AI4885" s="9"/>
      <c r="AJ4885" s="9"/>
      <c r="AK4885" s="9"/>
      <c r="AL4885" s="9"/>
      <c r="AM4885" s="9"/>
      <c r="AN4885" s="9"/>
      <c r="AO4885" s="9"/>
      <c r="AP4885" s="9"/>
      <c r="AQ4885" s="9"/>
      <c r="AR4885" s="9"/>
    </row>
    <row r="4886" spans="1:44">
      <c r="A4886" s="9"/>
      <c r="B4886" s="9"/>
      <c r="C4886" s="9"/>
      <c r="D4886" s="9"/>
      <c r="E4886" s="9"/>
      <c r="F4886" s="9"/>
      <c r="G4886" s="439"/>
      <c r="H4886" s="439"/>
      <c r="I4886" s="9"/>
      <c r="J4886" s="9"/>
      <c r="K4886" s="9"/>
      <c r="L4886" s="9"/>
      <c r="M4886" s="9"/>
      <c r="N4886" s="9"/>
      <c r="O4886" s="9"/>
      <c r="P4886" s="9"/>
      <c r="Q4886" s="9"/>
      <c r="R4886" s="9"/>
      <c r="S4886" s="9"/>
      <c r="T4886" s="9"/>
      <c r="U4886" s="9"/>
      <c r="V4886" s="9"/>
      <c r="W4886" s="9"/>
      <c r="X4886" s="9"/>
      <c r="Y4886" s="9"/>
      <c r="Z4886" s="9"/>
      <c r="AA4886" s="9"/>
      <c r="AB4886" s="9"/>
      <c r="AC4886" s="9"/>
      <c r="AD4886" s="9"/>
      <c r="AE4886" s="9"/>
      <c r="AF4886" s="9"/>
      <c r="AG4886" s="9"/>
      <c r="AH4886" s="9"/>
      <c r="AI4886" s="9"/>
      <c r="AJ4886" s="9"/>
      <c r="AK4886" s="9"/>
      <c r="AL4886" s="9"/>
      <c r="AM4886" s="9"/>
      <c r="AN4886" s="9"/>
      <c r="AO4886" s="9"/>
      <c r="AP4886" s="9"/>
      <c r="AQ4886" s="9"/>
      <c r="AR4886" s="9"/>
    </row>
    <row r="4887" spans="1:44">
      <c r="A4887" s="9"/>
      <c r="B4887" s="9"/>
      <c r="C4887" s="9"/>
      <c r="D4887" s="9"/>
      <c r="E4887" s="9"/>
      <c r="F4887" s="9"/>
      <c r="G4887" s="439"/>
      <c r="H4887" s="439"/>
      <c r="I4887" s="9"/>
      <c r="J4887" s="9"/>
      <c r="K4887" s="9"/>
      <c r="L4887" s="9"/>
      <c r="M4887" s="9"/>
      <c r="N4887" s="9"/>
      <c r="O4887" s="9"/>
      <c r="P4887" s="9"/>
      <c r="Q4887" s="9"/>
      <c r="R4887" s="9"/>
      <c r="S4887" s="9"/>
      <c r="T4887" s="9"/>
      <c r="U4887" s="9"/>
      <c r="V4887" s="9"/>
      <c r="W4887" s="9"/>
      <c r="X4887" s="9"/>
      <c r="Y4887" s="9"/>
      <c r="Z4887" s="9"/>
      <c r="AA4887" s="9"/>
      <c r="AB4887" s="9"/>
      <c r="AC4887" s="9"/>
      <c r="AD4887" s="9"/>
      <c r="AE4887" s="9"/>
      <c r="AF4887" s="9"/>
      <c r="AG4887" s="9"/>
      <c r="AH4887" s="9"/>
      <c r="AI4887" s="9"/>
      <c r="AJ4887" s="9"/>
      <c r="AK4887" s="9"/>
      <c r="AL4887" s="9"/>
      <c r="AM4887" s="9"/>
      <c r="AN4887" s="9"/>
      <c r="AO4887" s="9"/>
      <c r="AP4887" s="9"/>
      <c r="AQ4887" s="9"/>
      <c r="AR4887" s="9"/>
    </row>
    <row r="4888" spans="1:44">
      <c r="A4888" s="9"/>
      <c r="B4888" s="9"/>
      <c r="C4888" s="9"/>
      <c r="D4888" s="9"/>
      <c r="E4888" s="9"/>
      <c r="F4888" s="9"/>
      <c r="G4888" s="439"/>
      <c r="H4888" s="439"/>
      <c r="I4888" s="9"/>
      <c r="J4888" s="9"/>
      <c r="K4888" s="9"/>
      <c r="L4888" s="9"/>
      <c r="M4888" s="9"/>
      <c r="N4888" s="9"/>
      <c r="O4888" s="9"/>
      <c r="P4888" s="9"/>
      <c r="Q4888" s="9"/>
      <c r="R4888" s="9"/>
      <c r="S4888" s="9"/>
      <c r="T4888" s="9"/>
      <c r="U4888" s="9"/>
      <c r="V4888" s="9"/>
      <c r="W4888" s="9"/>
      <c r="X4888" s="9"/>
      <c r="Y4888" s="9"/>
      <c r="Z4888" s="9"/>
      <c r="AA4888" s="9"/>
      <c r="AB4888" s="9"/>
      <c r="AC4888" s="9"/>
      <c r="AD4888" s="9"/>
      <c r="AE4888" s="9"/>
      <c r="AF4888" s="9"/>
      <c r="AG4888" s="9"/>
      <c r="AH4888" s="9"/>
      <c r="AI4888" s="9"/>
      <c r="AJ4888" s="9"/>
      <c r="AK4888" s="9"/>
      <c r="AL4888" s="9"/>
      <c r="AM4888" s="9"/>
      <c r="AN4888" s="9"/>
      <c r="AO4888" s="9"/>
      <c r="AP4888" s="9"/>
      <c r="AQ4888" s="9"/>
      <c r="AR4888" s="9"/>
    </row>
    <row r="4889" spans="1:44">
      <c r="A4889" s="9"/>
      <c r="B4889" s="9"/>
      <c r="C4889" s="9"/>
      <c r="D4889" s="9"/>
      <c r="E4889" s="9"/>
      <c r="F4889" s="9"/>
      <c r="G4889" s="439"/>
      <c r="H4889" s="439"/>
      <c r="I4889" s="9"/>
      <c r="J4889" s="9"/>
      <c r="K4889" s="9"/>
      <c r="L4889" s="9"/>
      <c r="M4889" s="9"/>
      <c r="N4889" s="9"/>
      <c r="O4889" s="9"/>
      <c r="P4889" s="9"/>
      <c r="Q4889" s="9"/>
      <c r="R4889" s="9"/>
      <c r="S4889" s="9"/>
      <c r="T4889" s="9"/>
      <c r="U4889" s="9"/>
      <c r="V4889" s="9"/>
      <c r="W4889" s="9"/>
      <c r="X4889" s="9"/>
      <c r="Y4889" s="9"/>
      <c r="Z4889" s="9"/>
      <c r="AA4889" s="9"/>
      <c r="AB4889" s="9"/>
      <c r="AC4889" s="9"/>
      <c r="AD4889" s="9"/>
      <c r="AE4889" s="9"/>
      <c r="AF4889" s="9"/>
      <c r="AG4889" s="9"/>
      <c r="AH4889" s="9"/>
      <c r="AI4889" s="9"/>
      <c r="AJ4889" s="9"/>
      <c r="AK4889" s="9"/>
      <c r="AL4889" s="9"/>
      <c r="AM4889" s="9"/>
      <c r="AN4889" s="9"/>
      <c r="AO4889" s="9"/>
      <c r="AP4889" s="9"/>
      <c r="AQ4889" s="9"/>
      <c r="AR4889" s="9"/>
    </row>
    <row r="4890" spans="1:44">
      <c r="A4890" s="9"/>
      <c r="B4890" s="9"/>
      <c r="C4890" s="9"/>
      <c r="D4890" s="9"/>
      <c r="E4890" s="9"/>
      <c r="F4890" s="9"/>
      <c r="G4890" s="439"/>
      <c r="H4890" s="439"/>
      <c r="I4890" s="9"/>
      <c r="J4890" s="9"/>
      <c r="K4890" s="9"/>
      <c r="L4890" s="9"/>
      <c r="M4890" s="9"/>
      <c r="N4890" s="9"/>
      <c r="O4890" s="9"/>
      <c r="P4890" s="9"/>
      <c r="Q4890" s="9"/>
      <c r="R4890" s="9"/>
      <c r="S4890" s="9"/>
      <c r="T4890" s="9"/>
      <c r="U4890" s="9"/>
      <c r="V4890" s="9"/>
      <c r="W4890" s="9"/>
      <c r="X4890" s="9"/>
      <c r="Y4890" s="9"/>
      <c r="Z4890" s="9"/>
      <c r="AA4890" s="9"/>
      <c r="AB4890" s="9"/>
      <c r="AC4890" s="9"/>
      <c r="AD4890" s="9"/>
      <c r="AE4890" s="9"/>
      <c r="AF4890" s="9"/>
      <c r="AG4890" s="9"/>
      <c r="AH4890" s="9"/>
      <c r="AI4890" s="9"/>
      <c r="AJ4890" s="9"/>
      <c r="AK4890" s="9"/>
      <c r="AL4890" s="9"/>
      <c r="AM4890" s="9"/>
      <c r="AN4890" s="9"/>
      <c r="AO4890" s="9"/>
      <c r="AP4890" s="9"/>
      <c r="AQ4890" s="9"/>
      <c r="AR4890" s="9"/>
    </row>
    <row r="4891" spans="1:44">
      <c r="A4891" s="9"/>
      <c r="B4891" s="9"/>
      <c r="C4891" s="9"/>
      <c r="D4891" s="9"/>
      <c r="E4891" s="9"/>
      <c r="F4891" s="9"/>
      <c r="G4891" s="439"/>
      <c r="H4891" s="439"/>
      <c r="I4891" s="9"/>
      <c r="J4891" s="9"/>
      <c r="K4891" s="9"/>
      <c r="L4891" s="9"/>
      <c r="M4891" s="9"/>
      <c r="N4891" s="9"/>
      <c r="O4891" s="9"/>
      <c r="P4891" s="9"/>
      <c r="Q4891" s="9"/>
      <c r="R4891" s="9"/>
      <c r="S4891" s="9"/>
      <c r="T4891" s="9"/>
      <c r="U4891" s="9"/>
      <c r="V4891" s="9"/>
      <c r="W4891" s="9"/>
      <c r="X4891" s="9"/>
      <c r="Y4891" s="9"/>
      <c r="Z4891" s="9"/>
      <c r="AA4891" s="9"/>
      <c r="AB4891" s="9"/>
      <c r="AC4891" s="9"/>
      <c r="AD4891" s="9"/>
      <c r="AE4891" s="9"/>
      <c r="AF4891" s="9"/>
      <c r="AG4891" s="9"/>
      <c r="AH4891" s="9"/>
      <c r="AI4891" s="9"/>
      <c r="AJ4891" s="9"/>
      <c r="AK4891" s="9"/>
      <c r="AL4891" s="9"/>
      <c r="AM4891" s="9"/>
      <c r="AN4891" s="9"/>
      <c r="AO4891" s="9"/>
      <c r="AP4891" s="9"/>
      <c r="AQ4891" s="9"/>
      <c r="AR4891" s="9"/>
    </row>
    <row r="4892" spans="1:44">
      <c r="A4892" s="9"/>
      <c r="B4892" s="9"/>
      <c r="C4892" s="9"/>
      <c r="D4892" s="9"/>
      <c r="E4892" s="9"/>
      <c r="F4892" s="9"/>
      <c r="G4892" s="439"/>
      <c r="H4892" s="439"/>
      <c r="I4892" s="9"/>
      <c r="J4892" s="9"/>
      <c r="K4892" s="9"/>
      <c r="L4892" s="9"/>
      <c r="M4892" s="9"/>
      <c r="N4892" s="9"/>
      <c r="O4892" s="9"/>
      <c r="P4892" s="9"/>
      <c r="Q4892" s="9"/>
      <c r="R4892" s="9"/>
      <c r="S4892" s="9"/>
      <c r="T4892" s="9"/>
      <c r="U4892" s="9"/>
      <c r="V4892" s="9"/>
      <c r="W4892" s="9"/>
      <c r="X4892" s="9"/>
      <c r="Y4892" s="9"/>
      <c r="Z4892" s="9"/>
      <c r="AA4892" s="9"/>
      <c r="AB4892" s="9"/>
      <c r="AC4892" s="9"/>
      <c r="AD4892" s="9"/>
      <c r="AE4892" s="9"/>
      <c r="AF4892" s="9"/>
      <c r="AG4892" s="9"/>
      <c r="AH4892" s="9"/>
      <c r="AI4892" s="9"/>
      <c r="AJ4892" s="9"/>
      <c r="AK4892" s="9"/>
      <c r="AL4892" s="9"/>
      <c r="AM4892" s="9"/>
      <c r="AN4892" s="9"/>
      <c r="AO4892" s="9"/>
      <c r="AP4892" s="9"/>
      <c r="AQ4892" s="9"/>
      <c r="AR4892" s="9"/>
    </row>
    <row r="4893" spans="1:44">
      <c r="A4893" s="9"/>
      <c r="B4893" s="9"/>
      <c r="C4893" s="9"/>
      <c r="D4893" s="9"/>
      <c r="E4893" s="9"/>
      <c r="F4893" s="9"/>
      <c r="G4893" s="439"/>
      <c r="H4893" s="439"/>
      <c r="I4893" s="9"/>
      <c r="J4893" s="9"/>
      <c r="K4893" s="9"/>
      <c r="L4893" s="9"/>
      <c r="M4893" s="9"/>
      <c r="N4893" s="9"/>
      <c r="O4893" s="9"/>
      <c r="P4893" s="9"/>
      <c r="Q4893" s="9"/>
      <c r="R4893" s="9"/>
      <c r="S4893" s="9"/>
      <c r="T4893" s="9"/>
      <c r="U4893" s="9"/>
      <c r="V4893" s="9"/>
      <c r="W4893" s="9"/>
      <c r="X4893" s="9"/>
      <c r="Y4893" s="9"/>
      <c r="Z4893" s="9"/>
      <c r="AA4893" s="9"/>
      <c r="AB4893" s="9"/>
      <c r="AC4893" s="9"/>
      <c r="AD4893" s="9"/>
      <c r="AE4893" s="9"/>
      <c r="AF4893" s="9"/>
      <c r="AG4893" s="9"/>
      <c r="AH4893" s="9"/>
      <c r="AI4893" s="9"/>
      <c r="AJ4893" s="9"/>
      <c r="AK4893" s="9"/>
      <c r="AL4893" s="9"/>
      <c r="AM4893" s="9"/>
      <c r="AN4893" s="9"/>
      <c r="AO4893" s="9"/>
      <c r="AP4893" s="9"/>
      <c r="AQ4893" s="9"/>
      <c r="AR4893" s="9"/>
    </row>
    <row r="4894" spans="1:44">
      <c r="A4894" s="9"/>
      <c r="B4894" s="9"/>
      <c r="C4894" s="9"/>
      <c r="D4894" s="9"/>
      <c r="E4894" s="9"/>
      <c r="F4894" s="9"/>
      <c r="G4894" s="439"/>
      <c r="H4894" s="439"/>
      <c r="I4894" s="9"/>
      <c r="J4894" s="9"/>
      <c r="K4894" s="9"/>
      <c r="L4894" s="9"/>
      <c r="M4894" s="9"/>
      <c r="N4894" s="9"/>
      <c r="O4894" s="9"/>
      <c r="P4894" s="9"/>
      <c r="Q4894" s="9"/>
      <c r="R4894" s="9"/>
      <c r="S4894" s="9"/>
      <c r="T4894" s="9"/>
      <c r="U4894" s="9"/>
      <c r="V4894" s="9"/>
      <c r="W4894" s="9"/>
      <c r="X4894" s="9"/>
      <c r="Y4894" s="9"/>
      <c r="Z4894" s="9"/>
      <c r="AA4894" s="9"/>
      <c r="AB4894" s="9"/>
      <c r="AC4894" s="9"/>
      <c r="AD4894" s="9"/>
      <c r="AE4894" s="9"/>
      <c r="AF4894" s="9"/>
      <c r="AG4894" s="9"/>
      <c r="AH4894" s="9"/>
      <c r="AI4894" s="9"/>
      <c r="AJ4894" s="9"/>
      <c r="AK4894" s="9"/>
      <c r="AL4894" s="9"/>
      <c r="AM4894" s="9"/>
      <c r="AN4894" s="9"/>
      <c r="AO4894" s="9"/>
      <c r="AP4894" s="9"/>
      <c r="AQ4894" s="9"/>
      <c r="AR4894" s="9"/>
    </row>
    <row r="4895" spans="1:44">
      <c r="A4895" s="9"/>
      <c r="B4895" s="9"/>
      <c r="C4895" s="9"/>
      <c r="D4895" s="9"/>
      <c r="E4895" s="9"/>
      <c r="F4895" s="9"/>
      <c r="G4895" s="439"/>
      <c r="H4895" s="439"/>
      <c r="I4895" s="9"/>
      <c r="J4895" s="9"/>
      <c r="K4895" s="9"/>
      <c r="L4895" s="9"/>
      <c r="M4895" s="9"/>
      <c r="N4895" s="9"/>
      <c r="O4895" s="9"/>
      <c r="P4895" s="9"/>
      <c r="Q4895" s="9"/>
      <c r="R4895" s="9"/>
      <c r="S4895" s="9"/>
      <c r="T4895" s="9"/>
      <c r="U4895" s="9"/>
      <c r="V4895" s="9"/>
      <c r="W4895" s="9"/>
      <c r="X4895" s="9"/>
      <c r="Y4895" s="9"/>
      <c r="Z4895" s="9"/>
      <c r="AA4895" s="9"/>
      <c r="AB4895" s="9"/>
      <c r="AC4895" s="9"/>
      <c r="AD4895" s="9"/>
      <c r="AE4895" s="9"/>
      <c r="AF4895" s="9"/>
      <c r="AG4895" s="9"/>
      <c r="AH4895" s="9"/>
      <c r="AI4895" s="9"/>
      <c r="AJ4895" s="9"/>
      <c r="AK4895" s="9"/>
      <c r="AL4895" s="9"/>
      <c r="AM4895" s="9"/>
      <c r="AN4895" s="9"/>
      <c r="AO4895" s="9"/>
      <c r="AP4895" s="9"/>
      <c r="AQ4895" s="9"/>
      <c r="AR4895" s="9"/>
    </row>
    <row r="4896" spans="1:44">
      <c r="A4896" s="9"/>
      <c r="B4896" s="9"/>
      <c r="C4896" s="9"/>
      <c r="D4896" s="9"/>
      <c r="E4896" s="9"/>
      <c r="F4896" s="9"/>
      <c r="G4896" s="439"/>
      <c r="H4896" s="439"/>
      <c r="I4896" s="9"/>
      <c r="J4896" s="9"/>
      <c r="K4896" s="9"/>
      <c r="L4896" s="9"/>
      <c r="M4896" s="9"/>
      <c r="N4896" s="9"/>
      <c r="O4896" s="9"/>
      <c r="P4896" s="9"/>
      <c r="Q4896" s="9"/>
      <c r="R4896" s="9"/>
      <c r="S4896" s="9"/>
      <c r="T4896" s="9"/>
      <c r="U4896" s="9"/>
      <c r="V4896" s="9"/>
      <c r="W4896" s="9"/>
      <c r="X4896" s="9"/>
      <c r="Y4896" s="9"/>
      <c r="Z4896" s="9"/>
      <c r="AA4896" s="9"/>
      <c r="AB4896" s="9"/>
      <c r="AC4896" s="9"/>
      <c r="AD4896" s="9"/>
      <c r="AE4896" s="9"/>
      <c r="AF4896" s="9"/>
      <c r="AG4896" s="9"/>
      <c r="AH4896" s="9"/>
      <c r="AI4896" s="9"/>
      <c r="AJ4896" s="9"/>
      <c r="AK4896" s="9"/>
      <c r="AL4896" s="9"/>
      <c r="AM4896" s="9"/>
      <c r="AN4896" s="9"/>
      <c r="AO4896" s="9"/>
      <c r="AP4896" s="9"/>
      <c r="AQ4896" s="9"/>
      <c r="AR4896" s="9"/>
    </row>
    <row r="4897" spans="1:44">
      <c r="A4897" s="9"/>
      <c r="B4897" s="9"/>
      <c r="C4897" s="9"/>
      <c r="D4897" s="9"/>
      <c r="E4897" s="9"/>
      <c r="F4897" s="9"/>
      <c r="G4897" s="439"/>
      <c r="H4897" s="439"/>
      <c r="I4897" s="9"/>
      <c r="J4897" s="9"/>
      <c r="K4897" s="9"/>
      <c r="L4897" s="9"/>
      <c r="M4897" s="9"/>
      <c r="N4897" s="9"/>
      <c r="O4897" s="9"/>
      <c r="P4897" s="9"/>
      <c r="Q4897" s="9"/>
      <c r="R4897" s="9"/>
      <c r="S4897" s="9"/>
      <c r="T4897" s="9"/>
      <c r="U4897" s="9"/>
      <c r="V4897" s="9"/>
      <c r="W4897" s="9"/>
      <c r="X4897" s="9"/>
      <c r="Y4897" s="9"/>
      <c r="Z4897" s="9"/>
      <c r="AA4897" s="9"/>
      <c r="AB4897" s="9"/>
      <c r="AC4897" s="9"/>
      <c r="AD4897" s="9"/>
      <c r="AE4897" s="9"/>
      <c r="AF4897" s="9"/>
      <c r="AG4897" s="9"/>
      <c r="AH4897" s="9"/>
      <c r="AI4897" s="9"/>
      <c r="AJ4897" s="9"/>
      <c r="AK4897" s="9"/>
      <c r="AL4897" s="9"/>
      <c r="AM4897" s="9"/>
      <c r="AN4897" s="9"/>
      <c r="AO4897" s="9"/>
      <c r="AP4897" s="9"/>
      <c r="AQ4897" s="9"/>
      <c r="AR4897" s="9"/>
    </row>
    <row r="4898" spans="1:44">
      <c r="A4898" s="9"/>
      <c r="B4898" s="9"/>
      <c r="C4898" s="9"/>
      <c r="D4898" s="9"/>
      <c r="E4898" s="9"/>
      <c r="F4898" s="9"/>
      <c r="G4898" s="439"/>
      <c r="H4898" s="439"/>
      <c r="I4898" s="9"/>
      <c r="J4898" s="9"/>
      <c r="K4898" s="9"/>
      <c r="L4898" s="9"/>
      <c r="M4898" s="9"/>
      <c r="N4898" s="9"/>
      <c r="O4898" s="9"/>
      <c r="P4898" s="9"/>
      <c r="Q4898" s="9"/>
      <c r="R4898" s="9"/>
      <c r="S4898" s="9"/>
      <c r="T4898" s="9"/>
      <c r="U4898" s="9"/>
      <c r="V4898" s="9"/>
      <c r="W4898" s="9"/>
      <c r="X4898" s="9"/>
      <c r="Y4898" s="9"/>
      <c r="Z4898" s="9"/>
      <c r="AA4898" s="9"/>
      <c r="AB4898" s="9"/>
      <c r="AC4898" s="9"/>
      <c r="AD4898" s="9"/>
      <c r="AE4898" s="9"/>
      <c r="AF4898" s="9"/>
      <c r="AG4898" s="9"/>
      <c r="AH4898" s="9"/>
      <c r="AI4898" s="9"/>
      <c r="AJ4898" s="9"/>
      <c r="AK4898" s="9"/>
      <c r="AL4898" s="9"/>
      <c r="AM4898" s="9"/>
      <c r="AN4898" s="9"/>
      <c r="AO4898" s="9"/>
      <c r="AP4898" s="9"/>
      <c r="AQ4898" s="9"/>
      <c r="AR4898" s="9"/>
    </row>
    <row r="4899" spans="1:44">
      <c r="A4899" s="9"/>
      <c r="B4899" s="9"/>
      <c r="C4899" s="9"/>
      <c r="D4899" s="9"/>
      <c r="E4899" s="9"/>
      <c r="F4899" s="9"/>
      <c r="G4899" s="439"/>
      <c r="H4899" s="439"/>
      <c r="I4899" s="9"/>
      <c r="J4899" s="9"/>
      <c r="K4899" s="9"/>
      <c r="L4899" s="9"/>
      <c r="M4899" s="9"/>
      <c r="N4899" s="9"/>
      <c r="O4899" s="9"/>
      <c r="P4899" s="9"/>
      <c r="Q4899" s="9"/>
      <c r="R4899" s="9"/>
      <c r="S4899" s="9"/>
      <c r="T4899" s="9"/>
      <c r="U4899" s="9"/>
      <c r="V4899" s="9"/>
      <c r="W4899" s="9"/>
      <c r="X4899" s="9"/>
      <c r="Y4899" s="9"/>
      <c r="Z4899" s="9"/>
      <c r="AA4899" s="9"/>
      <c r="AB4899" s="9"/>
      <c r="AC4899" s="9"/>
      <c r="AD4899" s="9"/>
      <c r="AE4899" s="9"/>
      <c r="AF4899" s="9"/>
      <c r="AG4899" s="9"/>
      <c r="AH4899" s="9"/>
      <c r="AI4899" s="9"/>
      <c r="AJ4899" s="9"/>
      <c r="AK4899" s="9"/>
      <c r="AL4899" s="9"/>
      <c r="AM4899" s="9"/>
      <c r="AN4899" s="9"/>
      <c r="AO4899" s="9"/>
      <c r="AP4899" s="9"/>
      <c r="AQ4899" s="9"/>
      <c r="AR4899" s="9"/>
    </row>
    <row r="4900" spans="1:44">
      <c r="A4900" s="9"/>
      <c r="B4900" s="9"/>
      <c r="C4900" s="9"/>
      <c r="D4900" s="9"/>
      <c r="E4900" s="9"/>
      <c r="F4900" s="9"/>
      <c r="G4900" s="439"/>
      <c r="H4900" s="439"/>
      <c r="I4900" s="9"/>
      <c r="J4900" s="9"/>
      <c r="K4900" s="9"/>
      <c r="L4900" s="9"/>
      <c r="M4900" s="9"/>
      <c r="N4900" s="9"/>
      <c r="O4900" s="9"/>
      <c r="P4900" s="9"/>
      <c r="Q4900" s="9"/>
      <c r="R4900" s="9"/>
      <c r="S4900" s="9"/>
      <c r="T4900" s="9"/>
      <c r="U4900" s="9"/>
      <c r="V4900" s="9"/>
      <c r="W4900" s="9"/>
      <c r="X4900" s="9"/>
      <c r="Y4900" s="9"/>
      <c r="Z4900" s="9"/>
      <c r="AA4900" s="9"/>
      <c r="AB4900" s="9"/>
      <c r="AC4900" s="9"/>
      <c r="AD4900" s="9"/>
      <c r="AE4900" s="9"/>
      <c r="AF4900" s="9"/>
      <c r="AG4900" s="9"/>
      <c r="AH4900" s="9"/>
      <c r="AI4900" s="9"/>
      <c r="AJ4900" s="9"/>
      <c r="AK4900" s="9"/>
      <c r="AL4900" s="9"/>
      <c r="AM4900" s="9"/>
      <c r="AN4900" s="9"/>
      <c r="AO4900" s="9"/>
      <c r="AP4900" s="9"/>
      <c r="AQ4900" s="9"/>
      <c r="AR4900" s="9"/>
    </row>
    <row r="4901" spans="1:44">
      <c r="A4901" s="9"/>
      <c r="B4901" s="9"/>
      <c r="C4901" s="9"/>
      <c r="D4901" s="9"/>
      <c r="E4901" s="9"/>
      <c r="F4901" s="9"/>
      <c r="G4901" s="439"/>
      <c r="H4901" s="439"/>
      <c r="I4901" s="9"/>
      <c r="J4901" s="9"/>
      <c r="K4901" s="9"/>
      <c r="L4901" s="9"/>
      <c r="M4901" s="9"/>
      <c r="N4901" s="9"/>
      <c r="O4901" s="9"/>
      <c r="P4901" s="9"/>
      <c r="Q4901" s="9"/>
      <c r="R4901" s="9"/>
      <c r="S4901" s="9"/>
      <c r="T4901" s="9"/>
      <c r="U4901" s="9"/>
      <c r="V4901" s="9"/>
      <c r="W4901" s="9"/>
      <c r="X4901" s="9"/>
      <c r="Y4901" s="9"/>
      <c r="Z4901" s="9"/>
      <c r="AA4901" s="9"/>
      <c r="AB4901" s="9"/>
      <c r="AC4901" s="9"/>
      <c r="AD4901" s="9"/>
      <c r="AE4901" s="9"/>
      <c r="AF4901" s="9"/>
      <c r="AG4901" s="9"/>
      <c r="AH4901" s="9"/>
      <c r="AI4901" s="9"/>
      <c r="AJ4901" s="9"/>
      <c r="AK4901" s="9"/>
      <c r="AL4901" s="9"/>
      <c r="AM4901" s="9"/>
      <c r="AN4901" s="9"/>
      <c r="AO4901" s="9"/>
      <c r="AP4901" s="9"/>
      <c r="AQ4901" s="9"/>
      <c r="AR4901" s="9"/>
    </row>
    <row r="4902" spans="1:44">
      <c r="A4902" s="9"/>
      <c r="B4902" s="9"/>
      <c r="C4902" s="9"/>
      <c r="D4902" s="9"/>
      <c r="E4902" s="9"/>
      <c r="F4902" s="9"/>
      <c r="G4902" s="439"/>
      <c r="H4902" s="439"/>
      <c r="I4902" s="9"/>
      <c r="J4902" s="9"/>
      <c r="K4902" s="9"/>
      <c r="L4902" s="9"/>
      <c r="M4902" s="9"/>
      <c r="N4902" s="9"/>
      <c r="O4902" s="9"/>
      <c r="P4902" s="9"/>
      <c r="Q4902" s="9"/>
      <c r="R4902" s="9"/>
      <c r="S4902" s="9"/>
      <c r="T4902" s="9"/>
      <c r="U4902" s="9"/>
      <c r="V4902" s="9"/>
      <c r="W4902" s="9"/>
      <c r="X4902" s="9"/>
      <c r="Y4902" s="9"/>
      <c r="Z4902" s="9"/>
      <c r="AA4902" s="9"/>
      <c r="AB4902" s="9"/>
      <c r="AC4902" s="9"/>
      <c r="AD4902" s="9"/>
      <c r="AE4902" s="9"/>
      <c r="AF4902" s="9"/>
      <c r="AG4902" s="9"/>
      <c r="AH4902" s="9"/>
      <c r="AI4902" s="9"/>
      <c r="AJ4902" s="9"/>
      <c r="AK4902" s="9"/>
      <c r="AL4902" s="9"/>
      <c r="AM4902" s="9"/>
      <c r="AN4902" s="9"/>
      <c r="AO4902" s="9"/>
      <c r="AP4902" s="9"/>
      <c r="AQ4902" s="9"/>
      <c r="AR4902" s="9"/>
    </row>
    <row r="4903" spans="1:44">
      <c r="A4903" s="9"/>
      <c r="B4903" s="9"/>
      <c r="C4903" s="9"/>
      <c r="D4903" s="9"/>
      <c r="E4903" s="9"/>
      <c r="F4903" s="9"/>
      <c r="G4903" s="439"/>
      <c r="H4903" s="439"/>
      <c r="I4903" s="9"/>
      <c r="J4903" s="9"/>
      <c r="K4903" s="9"/>
      <c r="L4903" s="9"/>
      <c r="M4903" s="9"/>
      <c r="N4903" s="9"/>
      <c r="O4903" s="9"/>
      <c r="P4903" s="9"/>
      <c r="Q4903" s="9"/>
      <c r="R4903" s="9"/>
      <c r="S4903" s="9"/>
      <c r="T4903" s="9"/>
      <c r="U4903" s="9"/>
      <c r="V4903" s="9"/>
      <c r="W4903" s="9"/>
      <c r="X4903" s="9"/>
      <c r="Y4903" s="9"/>
      <c r="Z4903" s="9"/>
      <c r="AA4903" s="9"/>
      <c r="AB4903" s="9"/>
      <c r="AC4903" s="9"/>
      <c r="AD4903" s="9"/>
      <c r="AE4903" s="9"/>
      <c r="AF4903" s="9"/>
      <c r="AG4903" s="9"/>
      <c r="AH4903" s="9"/>
      <c r="AI4903" s="9"/>
      <c r="AJ4903" s="9"/>
      <c r="AK4903" s="9"/>
      <c r="AL4903" s="9"/>
      <c r="AM4903" s="9"/>
      <c r="AN4903" s="9"/>
      <c r="AO4903" s="9"/>
      <c r="AP4903" s="9"/>
      <c r="AQ4903" s="9"/>
      <c r="AR4903" s="9"/>
    </row>
    <row r="4904" spans="1:44">
      <c r="A4904" s="9"/>
      <c r="B4904" s="9"/>
      <c r="C4904" s="9"/>
      <c r="D4904" s="9"/>
      <c r="E4904" s="9"/>
      <c r="F4904" s="9"/>
      <c r="G4904" s="439"/>
      <c r="H4904" s="439"/>
      <c r="I4904" s="9"/>
      <c r="J4904" s="9"/>
      <c r="K4904" s="9"/>
      <c r="L4904" s="9"/>
      <c r="M4904" s="9"/>
      <c r="N4904" s="9"/>
      <c r="O4904" s="9"/>
      <c r="P4904" s="9"/>
      <c r="Q4904" s="9"/>
      <c r="R4904" s="9"/>
      <c r="S4904" s="9"/>
      <c r="T4904" s="9"/>
      <c r="U4904" s="9"/>
      <c r="V4904" s="9"/>
      <c r="W4904" s="9"/>
      <c r="X4904" s="9"/>
      <c r="Y4904" s="9"/>
      <c r="Z4904" s="9"/>
      <c r="AA4904" s="9"/>
      <c r="AB4904" s="9"/>
      <c r="AC4904" s="9"/>
      <c r="AD4904" s="9"/>
      <c r="AE4904" s="9"/>
      <c r="AF4904" s="9"/>
      <c r="AG4904" s="9"/>
      <c r="AH4904" s="9"/>
      <c r="AI4904" s="9"/>
      <c r="AJ4904" s="9"/>
      <c r="AK4904" s="9"/>
      <c r="AL4904" s="9"/>
      <c r="AM4904" s="9"/>
      <c r="AN4904" s="9"/>
      <c r="AO4904" s="9"/>
      <c r="AP4904" s="9"/>
      <c r="AQ4904" s="9"/>
      <c r="AR4904" s="9"/>
    </row>
    <row r="4905" spans="1:44">
      <c r="A4905" s="9"/>
      <c r="B4905" s="9"/>
      <c r="C4905" s="9"/>
      <c r="D4905" s="9"/>
      <c r="E4905" s="9"/>
      <c r="F4905" s="9"/>
      <c r="G4905" s="439"/>
      <c r="H4905" s="439"/>
      <c r="I4905" s="9"/>
      <c r="J4905" s="9"/>
      <c r="K4905" s="9"/>
      <c r="L4905" s="9"/>
      <c r="M4905" s="9"/>
      <c r="N4905" s="9"/>
      <c r="O4905" s="9"/>
      <c r="P4905" s="9"/>
      <c r="Q4905" s="9"/>
      <c r="R4905" s="9"/>
      <c r="S4905" s="9"/>
      <c r="T4905" s="9"/>
      <c r="U4905" s="9"/>
      <c r="V4905" s="9"/>
      <c r="W4905" s="9"/>
      <c r="X4905" s="9"/>
      <c r="Y4905" s="9"/>
      <c r="Z4905" s="9"/>
      <c r="AA4905" s="9"/>
      <c r="AB4905" s="9"/>
      <c r="AC4905" s="9"/>
      <c r="AD4905" s="9"/>
      <c r="AE4905" s="9"/>
      <c r="AF4905" s="9"/>
      <c r="AG4905" s="9"/>
      <c r="AH4905" s="9"/>
      <c r="AI4905" s="9"/>
      <c r="AJ4905" s="9"/>
      <c r="AK4905" s="9"/>
      <c r="AL4905" s="9"/>
      <c r="AM4905" s="9"/>
      <c r="AN4905" s="9"/>
      <c r="AO4905" s="9"/>
      <c r="AP4905" s="9"/>
      <c r="AQ4905" s="9"/>
      <c r="AR4905" s="9"/>
    </row>
    <row r="4906" spans="1:44">
      <c r="A4906" s="9"/>
      <c r="B4906" s="9"/>
      <c r="C4906" s="9"/>
      <c r="D4906" s="9"/>
      <c r="E4906" s="9"/>
      <c r="F4906" s="9"/>
      <c r="G4906" s="439"/>
      <c r="H4906" s="439"/>
      <c r="I4906" s="9"/>
      <c r="J4906" s="9"/>
      <c r="K4906" s="9"/>
      <c r="L4906" s="9"/>
      <c r="M4906" s="9"/>
      <c r="N4906" s="9"/>
      <c r="O4906" s="9"/>
      <c r="P4906" s="9"/>
      <c r="Q4906" s="9"/>
      <c r="R4906" s="9"/>
      <c r="S4906" s="9"/>
      <c r="T4906" s="9"/>
      <c r="U4906" s="9"/>
      <c r="V4906" s="9"/>
      <c r="W4906" s="9"/>
      <c r="X4906" s="9"/>
      <c r="Y4906" s="9"/>
      <c r="Z4906" s="9"/>
      <c r="AA4906" s="9"/>
      <c r="AB4906" s="9"/>
      <c r="AC4906" s="9"/>
      <c r="AD4906" s="9"/>
      <c r="AE4906" s="9"/>
      <c r="AF4906" s="9"/>
      <c r="AG4906" s="9"/>
      <c r="AH4906" s="9"/>
      <c r="AI4906" s="9"/>
      <c r="AJ4906" s="9"/>
      <c r="AK4906" s="9"/>
      <c r="AL4906" s="9"/>
      <c r="AM4906" s="9"/>
      <c r="AN4906" s="9"/>
      <c r="AO4906" s="9"/>
      <c r="AP4906" s="9"/>
      <c r="AQ4906" s="9"/>
      <c r="AR4906" s="9"/>
    </row>
    <row r="4907" spans="1:44">
      <c r="A4907" s="9"/>
      <c r="B4907" s="9"/>
      <c r="C4907" s="9"/>
      <c r="D4907" s="9"/>
      <c r="E4907" s="9"/>
      <c r="F4907" s="9"/>
      <c r="G4907" s="439"/>
      <c r="H4907" s="439"/>
      <c r="I4907" s="9"/>
      <c r="J4907" s="9"/>
      <c r="K4907" s="9"/>
      <c r="L4907" s="9"/>
      <c r="M4907" s="9"/>
      <c r="N4907" s="9"/>
      <c r="O4907" s="9"/>
      <c r="P4907" s="9"/>
      <c r="Q4907" s="9"/>
      <c r="R4907" s="9"/>
      <c r="S4907" s="9"/>
      <c r="T4907" s="9"/>
      <c r="U4907" s="9"/>
      <c r="V4907" s="9"/>
      <c r="W4907" s="9"/>
      <c r="X4907" s="9"/>
      <c r="Y4907" s="9"/>
      <c r="Z4907" s="9"/>
      <c r="AA4907" s="9"/>
      <c r="AB4907" s="9"/>
      <c r="AC4907" s="9"/>
      <c r="AD4907" s="9"/>
      <c r="AE4907" s="9"/>
      <c r="AF4907" s="9"/>
      <c r="AG4907" s="9"/>
      <c r="AH4907" s="9"/>
      <c r="AI4907" s="9"/>
      <c r="AJ4907" s="9"/>
      <c r="AK4907" s="9"/>
      <c r="AL4907" s="9"/>
      <c r="AM4907" s="9"/>
      <c r="AN4907" s="9"/>
      <c r="AO4907" s="9"/>
      <c r="AP4907" s="9"/>
      <c r="AQ4907" s="9"/>
      <c r="AR4907" s="9"/>
    </row>
    <row r="4908" spans="1:44">
      <c r="A4908" s="9"/>
      <c r="B4908" s="9"/>
      <c r="C4908" s="9"/>
      <c r="D4908" s="9"/>
      <c r="E4908" s="9"/>
      <c r="F4908" s="9"/>
      <c r="G4908" s="439"/>
      <c r="H4908" s="439"/>
      <c r="I4908" s="9"/>
      <c r="J4908" s="9"/>
      <c r="K4908" s="9"/>
      <c r="L4908" s="9"/>
      <c r="M4908" s="9"/>
      <c r="N4908" s="9"/>
      <c r="O4908" s="9"/>
      <c r="P4908" s="9"/>
      <c r="Q4908" s="9"/>
      <c r="R4908" s="9"/>
      <c r="S4908" s="9"/>
      <c r="T4908" s="9"/>
      <c r="U4908" s="9"/>
      <c r="V4908" s="9"/>
      <c r="W4908" s="9"/>
      <c r="X4908" s="9"/>
      <c r="Y4908" s="9"/>
      <c r="Z4908" s="9"/>
      <c r="AA4908" s="9"/>
      <c r="AB4908" s="9"/>
      <c r="AC4908" s="9"/>
      <c r="AD4908" s="9"/>
      <c r="AE4908" s="9"/>
      <c r="AF4908" s="9"/>
      <c r="AG4908" s="9"/>
      <c r="AH4908" s="9"/>
      <c r="AI4908" s="9"/>
      <c r="AJ4908" s="9"/>
      <c r="AK4908" s="9"/>
      <c r="AL4908" s="9"/>
      <c r="AM4908" s="9"/>
      <c r="AN4908" s="9"/>
      <c r="AO4908" s="9"/>
      <c r="AP4908" s="9"/>
      <c r="AQ4908" s="9"/>
      <c r="AR4908" s="9"/>
    </row>
    <row r="4909" spans="1:44">
      <c r="A4909" s="9"/>
      <c r="B4909" s="9"/>
      <c r="C4909" s="9"/>
      <c r="D4909" s="9"/>
      <c r="E4909" s="9"/>
      <c r="F4909" s="9"/>
      <c r="G4909" s="439"/>
      <c r="H4909" s="439"/>
      <c r="I4909" s="9"/>
      <c r="J4909" s="9"/>
      <c r="K4909" s="9"/>
      <c r="L4909" s="9"/>
      <c r="M4909" s="9"/>
      <c r="N4909" s="9"/>
      <c r="O4909" s="9"/>
      <c r="P4909" s="9"/>
      <c r="Q4909" s="9"/>
      <c r="R4909" s="9"/>
      <c r="S4909" s="9"/>
      <c r="T4909" s="9"/>
      <c r="U4909" s="9"/>
      <c r="V4909" s="9"/>
      <c r="W4909" s="9"/>
      <c r="X4909" s="9"/>
      <c r="Y4909" s="9"/>
      <c r="Z4909" s="9"/>
      <c r="AA4909" s="9"/>
      <c r="AB4909" s="9"/>
      <c r="AC4909" s="9"/>
      <c r="AD4909" s="9"/>
      <c r="AE4909" s="9"/>
      <c r="AF4909" s="9"/>
      <c r="AG4909" s="9"/>
      <c r="AH4909" s="9"/>
      <c r="AI4909" s="9"/>
      <c r="AJ4909" s="9"/>
      <c r="AK4909" s="9"/>
      <c r="AL4909" s="9"/>
      <c r="AM4909" s="9"/>
      <c r="AN4909" s="9"/>
      <c r="AO4909" s="9"/>
      <c r="AP4909" s="9"/>
      <c r="AQ4909" s="9"/>
      <c r="AR4909" s="9"/>
    </row>
    <row r="4910" spans="1:44">
      <c r="A4910" s="9"/>
      <c r="B4910" s="9"/>
      <c r="C4910" s="9"/>
      <c r="D4910" s="9"/>
      <c r="E4910" s="9"/>
      <c r="F4910" s="9"/>
      <c r="G4910" s="439"/>
      <c r="H4910" s="439"/>
      <c r="I4910" s="9"/>
      <c r="J4910" s="9"/>
      <c r="K4910" s="9"/>
      <c r="L4910" s="9"/>
      <c r="M4910" s="9"/>
      <c r="N4910" s="9"/>
      <c r="O4910" s="9"/>
      <c r="P4910" s="9"/>
      <c r="Q4910" s="9"/>
      <c r="R4910" s="9"/>
      <c r="S4910" s="9"/>
      <c r="T4910" s="9"/>
      <c r="U4910" s="9"/>
      <c r="V4910" s="9"/>
      <c r="W4910" s="9"/>
      <c r="X4910" s="9"/>
      <c r="Y4910" s="9"/>
      <c r="Z4910" s="9"/>
      <c r="AA4910" s="9"/>
      <c r="AB4910" s="9"/>
      <c r="AC4910" s="9"/>
      <c r="AD4910" s="9"/>
      <c r="AE4910" s="9"/>
      <c r="AF4910" s="9"/>
      <c r="AG4910" s="9"/>
      <c r="AH4910" s="9"/>
      <c r="AI4910" s="9"/>
      <c r="AJ4910" s="9"/>
      <c r="AK4910" s="9"/>
      <c r="AL4910" s="9"/>
      <c r="AM4910" s="9"/>
      <c r="AN4910" s="9"/>
      <c r="AO4910" s="9"/>
      <c r="AP4910" s="9"/>
      <c r="AQ4910" s="9"/>
      <c r="AR4910" s="9"/>
    </row>
    <row r="4911" spans="1:44">
      <c r="A4911" s="9"/>
      <c r="B4911" s="9"/>
      <c r="C4911" s="9"/>
      <c r="D4911" s="9"/>
      <c r="E4911" s="9"/>
      <c r="F4911" s="9"/>
      <c r="G4911" s="439"/>
      <c r="H4911" s="439"/>
      <c r="I4911" s="9"/>
      <c r="J4911" s="9"/>
      <c r="K4911" s="9"/>
      <c r="L4911" s="9"/>
      <c r="M4911" s="9"/>
      <c r="N4911" s="9"/>
      <c r="O4911" s="9"/>
      <c r="P4911" s="9"/>
      <c r="Q4911" s="9"/>
      <c r="R4911" s="9"/>
      <c r="S4911" s="9"/>
      <c r="T4911" s="9"/>
      <c r="U4911" s="9"/>
      <c r="V4911" s="9"/>
      <c r="W4911" s="9"/>
      <c r="X4911" s="9"/>
      <c r="Y4911" s="9"/>
      <c r="Z4911" s="9"/>
      <c r="AA4911" s="9"/>
      <c r="AB4911" s="9"/>
      <c r="AC4911" s="9"/>
      <c r="AD4911" s="9"/>
      <c r="AE4911" s="9"/>
      <c r="AF4911" s="9"/>
      <c r="AG4911" s="9"/>
      <c r="AH4911" s="9"/>
      <c r="AI4911" s="9"/>
      <c r="AJ4911" s="9"/>
      <c r="AK4911" s="9"/>
      <c r="AL4911" s="9"/>
      <c r="AM4911" s="9"/>
      <c r="AN4911" s="9"/>
      <c r="AO4911" s="9"/>
      <c r="AP4911" s="9"/>
      <c r="AQ4911" s="9"/>
      <c r="AR4911" s="9"/>
    </row>
    <row r="4912" spans="1:44">
      <c r="A4912" s="9"/>
      <c r="B4912" s="9"/>
      <c r="C4912" s="9"/>
      <c r="D4912" s="9"/>
      <c r="E4912" s="9"/>
      <c r="F4912" s="9"/>
      <c r="G4912" s="439"/>
      <c r="H4912" s="439"/>
      <c r="I4912" s="9"/>
      <c r="J4912" s="9"/>
      <c r="K4912" s="9"/>
      <c r="L4912" s="9"/>
      <c r="M4912" s="9"/>
      <c r="N4912" s="9"/>
      <c r="O4912" s="9"/>
      <c r="P4912" s="9"/>
      <c r="Q4912" s="9"/>
      <c r="R4912" s="9"/>
      <c r="S4912" s="9"/>
      <c r="T4912" s="9"/>
      <c r="U4912" s="9"/>
      <c r="V4912" s="9"/>
      <c r="W4912" s="9"/>
      <c r="X4912" s="9"/>
      <c r="Y4912" s="9"/>
      <c r="Z4912" s="9"/>
      <c r="AA4912" s="9"/>
      <c r="AB4912" s="9"/>
      <c r="AC4912" s="9"/>
      <c r="AD4912" s="9"/>
      <c r="AE4912" s="9"/>
      <c r="AF4912" s="9"/>
      <c r="AG4912" s="9"/>
      <c r="AH4912" s="9"/>
      <c r="AI4912" s="9"/>
      <c r="AJ4912" s="9"/>
      <c r="AK4912" s="9"/>
      <c r="AL4912" s="9"/>
      <c r="AM4912" s="9"/>
      <c r="AN4912" s="9"/>
      <c r="AO4912" s="9"/>
      <c r="AP4912" s="9"/>
      <c r="AQ4912" s="9"/>
      <c r="AR4912" s="9"/>
    </row>
    <row r="4913" spans="1:44">
      <c r="A4913" s="9"/>
      <c r="B4913" s="9"/>
      <c r="C4913" s="9"/>
      <c r="D4913" s="9"/>
      <c r="E4913" s="9"/>
      <c r="F4913" s="9"/>
      <c r="G4913" s="439"/>
      <c r="H4913" s="439"/>
      <c r="I4913" s="9"/>
      <c r="J4913" s="9"/>
      <c r="K4913" s="9"/>
      <c r="L4913" s="9"/>
      <c r="M4913" s="9"/>
      <c r="N4913" s="9"/>
      <c r="O4913" s="9"/>
      <c r="P4913" s="9"/>
      <c r="Q4913" s="9"/>
      <c r="R4913" s="9"/>
      <c r="S4913" s="9"/>
      <c r="T4913" s="9"/>
      <c r="U4913" s="9"/>
      <c r="V4913" s="9"/>
      <c r="W4913" s="9"/>
      <c r="X4913" s="9"/>
      <c r="Y4913" s="9"/>
      <c r="Z4913" s="9"/>
      <c r="AA4913" s="9"/>
      <c r="AB4913" s="9"/>
      <c r="AC4913" s="9"/>
      <c r="AD4913" s="9"/>
      <c r="AE4913" s="9"/>
      <c r="AF4913" s="9"/>
      <c r="AG4913" s="9"/>
      <c r="AH4913" s="9"/>
      <c r="AI4913" s="9"/>
      <c r="AJ4913" s="9"/>
      <c r="AK4913" s="9"/>
      <c r="AL4913" s="9"/>
      <c r="AM4913" s="9"/>
      <c r="AN4913" s="9"/>
      <c r="AO4913" s="9"/>
      <c r="AP4913" s="9"/>
      <c r="AQ4913" s="9"/>
      <c r="AR4913" s="9"/>
    </row>
    <row r="4914" spans="1:44">
      <c r="A4914" s="9"/>
      <c r="B4914" s="9"/>
      <c r="C4914" s="9"/>
      <c r="D4914" s="9"/>
      <c r="E4914" s="9"/>
      <c r="F4914" s="9"/>
      <c r="G4914" s="439"/>
      <c r="H4914" s="439"/>
      <c r="I4914" s="9"/>
      <c r="J4914" s="9"/>
      <c r="K4914" s="9"/>
      <c r="L4914" s="9"/>
      <c r="M4914" s="9"/>
      <c r="N4914" s="9"/>
      <c r="O4914" s="9"/>
      <c r="P4914" s="9"/>
      <c r="Q4914" s="9"/>
      <c r="R4914" s="9"/>
      <c r="S4914" s="9"/>
      <c r="T4914" s="9"/>
      <c r="U4914" s="9"/>
      <c r="V4914" s="9"/>
      <c r="W4914" s="9"/>
      <c r="X4914" s="9"/>
      <c r="Y4914" s="9"/>
      <c r="Z4914" s="9"/>
      <c r="AA4914" s="9"/>
      <c r="AB4914" s="9"/>
      <c r="AC4914" s="9"/>
      <c r="AD4914" s="9"/>
      <c r="AE4914" s="9"/>
      <c r="AF4914" s="9"/>
      <c r="AG4914" s="9"/>
      <c r="AH4914" s="9"/>
      <c r="AI4914" s="9"/>
      <c r="AJ4914" s="9"/>
      <c r="AK4914" s="9"/>
      <c r="AL4914" s="9"/>
      <c r="AM4914" s="9"/>
      <c r="AN4914" s="9"/>
      <c r="AO4914" s="9"/>
      <c r="AP4914" s="9"/>
      <c r="AQ4914" s="9"/>
      <c r="AR4914" s="9"/>
    </row>
    <row r="4915" spans="1:44">
      <c r="A4915" s="9"/>
      <c r="B4915" s="9"/>
      <c r="C4915" s="9"/>
      <c r="D4915" s="9"/>
      <c r="E4915" s="9"/>
      <c r="F4915" s="9"/>
      <c r="G4915" s="439"/>
      <c r="H4915" s="439"/>
      <c r="I4915" s="9"/>
      <c r="J4915" s="9"/>
      <c r="K4915" s="9"/>
      <c r="L4915" s="9"/>
      <c r="M4915" s="9"/>
      <c r="N4915" s="9"/>
      <c r="O4915" s="9"/>
      <c r="P4915" s="9"/>
      <c r="Q4915" s="9"/>
      <c r="R4915" s="9"/>
      <c r="S4915" s="9"/>
      <c r="T4915" s="9"/>
      <c r="U4915" s="9"/>
      <c r="V4915" s="9"/>
      <c r="W4915" s="9"/>
      <c r="X4915" s="9"/>
      <c r="Y4915" s="9"/>
      <c r="Z4915" s="9"/>
      <c r="AA4915" s="9"/>
      <c r="AB4915" s="9"/>
      <c r="AC4915" s="9"/>
      <c r="AD4915" s="9"/>
      <c r="AE4915" s="9"/>
      <c r="AF4915" s="9"/>
      <c r="AG4915" s="9"/>
      <c r="AH4915" s="9"/>
      <c r="AI4915" s="9"/>
      <c r="AJ4915" s="9"/>
      <c r="AK4915" s="9"/>
      <c r="AL4915" s="9"/>
      <c r="AM4915" s="9"/>
      <c r="AN4915" s="9"/>
      <c r="AO4915" s="9"/>
      <c r="AP4915" s="9"/>
      <c r="AQ4915" s="9"/>
      <c r="AR4915" s="9"/>
    </row>
    <row r="4916" spans="1:44">
      <c r="A4916" s="9"/>
      <c r="B4916" s="9"/>
      <c r="C4916" s="9"/>
      <c r="D4916" s="9"/>
      <c r="E4916" s="9"/>
      <c r="F4916" s="9"/>
      <c r="G4916" s="439"/>
      <c r="H4916" s="439"/>
      <c r="I4916" s="9"/>
      <c r="J4916" s="9"/>
      <c r="K4916" s="9"/>
      <c r="L4916" s="9"/>
      <c r="M4916" s="9"/>
      <c r="N4916" s="9"/>
      <c r="O4916" s="9"/>
      <c r="P4916" s="9"/>
      <c r="Q4916" s="9"/>
      <c r="R4916" s="9"/>
      <c r="S4916" s="9"/>
      <c r="T4916" s="9"/>
      <c r="U4916" s="9"/>
      <c r="V4916" s="9"/>
      <c r="W4916" s="9"/>
      <c r="X4916" s="9"/>
      <c r="Y4916" s="9"/>
      <c r="Z4916" s="9"/>
      <c r="AA4916" s="9"/>
      <c r="AB4916" s="9"/>
      <c r="AC4916" s="9"/>
      <c r="AD4916" s="9"/>
      <c r="AE4916" s="9"/>
      <c r="AF4916" s="9"/>
      <c r="AG4916" s="9"/>
      <c r="AH4916" s="9"/>
      <c r="AI4916" s="9"/>
      <c r="AJ4916" s="9"/>
      <c r="AK4916" s="9"/>
      <c r="AL4916" s="9"/>
      <c r="AM4916" s="9"/>
      <c r="AN4916" s="9"/>
      <c r="AO4916" s="9"/>
      <c r="AP4916" s="9"/>
      <c r="AQ4916" s="9"/>
      <c r="AR4916" s="9"/>
    </row>
    <row r="4917" spans="1:44">
      <c r="A4917" s="9"/>
      <c r="B4917" s="9"/>
      <c r="C4917" s="9"/>
      <c r="D4917" s="9"/>
      <c r="E4917" s="9"/>
      <c r="F4917" s="9"/>
      <c r="G4917" s="439"/>
      <c r="H4917" s="439"/>
      <c r="I4917" s="9"/>
      <c r="J4917" s="9"/>
      <c r="K4917" s="9"/>
      <c r="L4917" s="9"/>
      <c r="M4917" s="9"/>
      <c r="N4917" s="9"/>
      <c r="O4917" s="9"/>
      <c r="P4917" s="9"/>
      <c r="Q4917" s="9"/>
      <c r="R4917" s="9"/>
      <c r="S4917" s="9"/>
      <c r="T4917" s="9"/>
      <c r="U4917" s="9"/>
      <c r="V4917" s="9"/>
      <c r="W4917" s="9"/>
      <c r="X4917" s="9"/>
      <c r="Y4917" s="9"/>
      <c r="Z4917" s="9"/>
      <c r="AA4917" s="9"/>
      <c r="AB4917" s="9"/>
      <c r="AC4917" s="9"/>
      <c r="AD4917" s="9"/>
      <c r="AE4917" s="9"/>
      <c r="AF4917" s="9"/>
      <c r="AG4917" s="9"/>
      <c r="AH4917" s="9"/>
      <c r="AI4917" s="9"/>
      <c r="AJ4917" s="9"/>
      <c r="AK4917" s="9"/>
      <c r="AL4917" s="9"/>
      <c r="AM4917" s="9"/>
      <c r="AN4917" s="9"/>
      <c r="AO4917" s="9"/>
      <c r="AP4917" s="9"/>
      <c r="AQ4917" s="9"/>
      <c r="AR4917" s="9"/>
    </row>
    <row r="4918" spans="1:44">
      <c r="A4918" s="9"/>
      <c r="B4918" s="9"/>
      <c r="C4918" s="9"/>
      <c r="D4918" s="9"/>
      <c r="E4918" s="9"/>
      <c r="F4918" s="9"/>
      <c r="G4918" s="439"/>
      <c r="H4918" s="439"/>
      <c r="I4918" s="9"/>
      <c r="J4918" s="9"/>
      <c r="K4918" s="9"/>
      <c r="L4918" s="9"/>
      <c r="M4918" s="9"/>
      <c r="N4918" s="9"/>
      <c r="O4918" s="9"/>
      <c r="P4918" s="9"/>
      <c r="Q4918" s="9"/>
      <c r="R4918" s="9"/>
      <c r="S4918" s="9"/>
      <c r="T4918" s="9"/>
      <c r="U4918" s="9"/>
      <c r="V4918" s="9"/>
      <c r="W4918" s="9"/>
      <c r="X4918" s="9"/>
      <c r="Y4918" s="9"/>
      <c r="Z4918" s="9"/>
      <c r="AA4918" s="9"/>
      <c r="AB4918" s="9"/>
      <c r="AC4918" s="9"/>
      <c r="AD4918" s="9"/>
      <c r="AE4918" s="9"/>
      <c r="AF4918" s="9"/>
      <c r="AG4918" s="9"/>
      <c r="AH4918" s="9"/>
      <c r="AI4918" s="9"/>
      <c r="AJ4918" s="9"/>
      <c r="AK4918" s="9"/>
      <c r="AL4918" s="9"/>
      <c r="AM4918" s="9"/>
      <c r="AN4918" s="9"/>
      <c r="AO4918" s="9"/>
      <c r="AP4918" s="9"/>
      <c r="AQ4918" s="9"/>
      <c r="AR4918" s="9"/>
    </row>
    <row r="4919" spans="1:44">
      <c r="A4919" s="9"/>
      <c r="B4919" s="9"/>
      <c r="C4919" s="9"/>
      <c r="D4919" s="9"/>
      <c r="E4919" s="9"/>
      <c r="F4919" s="9"/>
      <c r="G4919" s="439"/>
      <c r="H4919" s="439"/>
      <c r="I4919" s="9"/>
      <c r="J4919" s="9"/>
      <c r="K4919" s="9"/>
      <c r="L4919" s="9"/>
      <c r="M4919" s="9"/>
      <c r="N4919" s="9"/>
      <c r="O4919" s="9"/>
      <c r="P4919" s="9"/>
      <c r="Q4919" s="9"/>
      <c r="R4919" s="9"/>
      <c r="S4919" s="9"/>
      <c r="T4919" s="9"/>
      <c r="U4919" s="9"/>
      <c r="V4919" s="9"/>
      <c r="W4919" s="9"/>
      <c r="X4919" s="9"/>
      <c r="Y4919" s="9"/>
      <c r="Z4919" s="9"/>
      <c r="AA4919" s="9"/>
      <c r="AB4919" s="9"/>
      <c r="AC4919" s="9"/>
      <c r="AD4919" s="9"/>
      <c r="AE4919" s="9"/>
      <c r="AF4919" s="9"/>
      <c r="AG4919" s="9"/>
      <c r="AH4919" s="9"/>
      <c r="AI4919" s="9"/>
      <c r="AJ4919" s="9"/>
      <c r="AK4919" s="9"/>
      <c r="AL4919" s="9"/>
      <c r="AM4919" s="9"/>
      <c r="AN4919" s="9"/>
      <c r="AO4919" s="9"/>
      <c r="AP4919" s="9"/>
      <c r="AQ4919" s="9"/>
      <c r="AR4919" s="9"/>
    </row>
    <row r="4920" spans="1:44">
      <c r="A4920" s="9"/>
      <c r="B4920" s="9"/>
      <c r="C4920" s="9"/>
      <c r="D4920" s="9"/>
      <c r="E4920" s="9"/>
      <c r="F4920" s="9"/>
      <c r="G4920" s="439"/>
      <c r="H4920" s="439"/>
      <c r="I4920" s="9"/>
      <c r="J4920" s="9"/>
      <c r="K4920" s="9"/>
      <c r="L4920" s="9"/>
      <c r="M4920" s="9"/>
      <c r="N4920" s="9"/>
      <c r="O4920" s="9"/>
      <c r="P4920" s="9"/>
      <c r="Q4920" s="9"/>
      <c r="R4920" s="9"/>
      <c r="S4920" s="9"/>
      <c r="T4920" s="9"/>
      <c r="U4920" s="9"/>
      <c r="V4920" s="9"/>
      <c r="W4920" s="9"/>
      <c r="X4920" s="9"/>
      <c r="Y4920" s="9"/>
      <c r="Z4920" s="9"/>
      <c r="AA4920" s="9"/>
      <c r="AB4920" s="9"/>
      <c r="AC4920" s="9"/>
      <c r="AD4920" s="9"/>
      <c r="AE4920" s="9"/>
      <c r="AF4920" s="9"/>
      <c r="AG4920" s="9"/>
      <c r="AH4920" s="9"/>
      <c r="AI4920" s="9"/>
      <c r="AJ4920" s="9"/>
      <c r="AK4920" s="9"/>
      <c r="AL4920" s="9"/>
      <c r="AM4920" s="9"/>
      <c r="AN4920" s="9"/>
      <c r="AO4920" s="9"/>
      <c r="AP4920" s="9"/>
      <c r="AQ4920" s="9"/>
      <c r="AR4920" s="9"/>
    </row>
    <row r="4921" spans="1:44">
      <c r="A4921" s="9"/>
      <c r="B4921" s="9"/>
      <c r="C4921" s="9"/>
      <c r="D4921" s="9"/>
      <c r="E4921" s="9"/>
      <c r="F4921" s="9"/>
      <c r="G4921" s="439"/>
      <c r="H4921" s="439"/>
      <c r="I4921" s="9"/>
      <c r="J4921" s="9"/>
      <c r="K4921" s="9"/>
      <c r="L4921" s="9"/>
      <c r="M4921" s="9"/>
      <c r="N4921" s="9"/>
      <c r="O4921" s="9"/>
      <c r="P4921" s="9"/>
      <c r="Q4921" s="9"/>
      <c r="R4921" s="9"/>
      <c r="S4921" s="9"/>
      <c r="T4921" s="9"/>
      <c r="U4921" s="9"/>
      <c r="V4921" s="9"/>
      <c r="W4921" s="9"/>
      <c r="X4921" s="9"/>
      <c r="Y4921" s="9"/>
      <c r="Z4921" s="9"/>
      <c r="AA4921" s="9"/>
      <c r="AB4921" s="9"/>
      <c r="AC4921" s="9"/>
      <c r="AD4921" s="9"/>
      <c r="AE4921" s="9"/>
      <c r="AF4921" s="9"/>
      <c r="AG4921" s="9"/>
      <c r="AH4921" s="9"/>
      <c r="AI4921" s="9"/>
      <c r="AJ4921" s="9"/>
      <c r="AK4921" s="9"/>
      <c r="AL4921" s="9"/>
      <c r="AM4921" s="9"/>
      <c r="AN4921" s="9"/>
      <c r="AO4921" s="9"/>
      <c r="AP4921" s="9"/>
      <c r="AQ4921" s="9"/>
      <c r="AR4921" s="9"/>
    </row>
    <row r="4922" spans="1:44">
      <c r="A4922" s="9"/>
      <c r="B4922" s="9"/>
      <c r="C4922" s="9"/>
      <c r="D4922" s="9"/>
      <c r="E4922" s="9"/>
      <c r="F4922" s="9"/>
      <c r="G4922" s="439"/>
      <c r="H4922" s="439"/>
      <c r="I4922" s="9"/>
      <c r="J4922" s="9"/>
      <c r="K4922" s="9"/>
      <c r="L4922" s="9"/>
      <c r="M4922" s="9"/>
      <c r="N4922" s="9"/>
      <c r="O4922" s="9"/>
      <c r="P4922" s="9"/>
      <c r="Q4922" s="9"/>
      <c r="R4922" s="9"/>
      <c r="S4922" s="9"/>
      <c r="T4922" s="9"/>
      <c r="U4922" s="9"/>
      <c r="V4922" s="9"/>
      <c r="W4922" s="9"/>
      <c r="X4922" s="9"/>
      <c r="Y4922" s="9"/>
      <c r="Z4922" s="9"/>
      <c r="AA4922" s="9"/>
      <c r="AB4922" s="9"/>
      <c r="AC4922" s="9"/>
      <c r="AD4922" s="9"/>
      <c r="AE4922" s="9"/>
      <c r="AF4922" s="9"/>
      <c r="AG4922" s="9"/>
      <c r="AH4922" s="9"/>
      <c r="AI4922" s="9"/>
      <c r="AJ4922" s="9"/>
      <c r="AK4922" s="9"/>
      <c r="AL4922" s="9"/>
      <c r="AM4922" s="9"/>
      <c r="AN4922" s="9"/>
      <c r="AO4922" s="9"/>
      <c r="AP4922" s="9"/>
      <c r="AQ4922" s="9"/>
      <c r="AR4922" s="9"/>
    </row>
    <row r="4923" spans="1:44">
      <c r="A4923" s="9"/>
      <c r="B4923" s="9"/>
      <c r="C4923" s="9"/>
      <c r="D4923" s="9"/>
      <c r="E4923" s="9"/>
      <c r="F4923" s="9"/>
      <c r="G4923" s="439"/>
      <c r="H4923" s="439"/>
      <c r="I4923" s="9"/>
      <c r="J4923" s="9"/>
      <c r="K4923" s="9"/>
      <c r="L4923" s="9"/>
      <c r="M4923" s="9"/>
      <c r="N4923" s="9"/>
      <c r="O4923" s="9"/>
      <c r="P4923" s="9"/>
      <c r="Q4923" s="9"/>
      <c r="R4923" s="9"/>
      <c r="S4923" s="9"/>
      <c r="T4923" s="9"/>
      <c r="U4923" s="9"/>
      <c r="V4923" s="9"/>
      <c r="W4923" s="9"/>
      <c r="X4923" s="9"/>
      <c r="Y4923" s="9"/>
      <c r="Z4923" s="9"/>
      <c r="AA4923" s="9"/>
      <c r="AB4923" s="9"/>
      <c r="AC4923" s="9"/>
      <c r="AD4923" s="9"/>
      <c r="AE4923" s="9"/>
      <c r="AF4923" s="9"/>
      <c r="AG4923" s="9"/>
      <c r="AH4923" s="9"/>
      <c r="AI4923" s="9"/>
      <c r="AJ4923" s="9"/>
      <c r="AK4923" s="9"/>
      <c r="AL4923" s="9"/>
      <c r="AM4923" s="9"/>
      <c r="AN4923" s="9"/>
      <c r="AO4923" s="9"/>
      <c r="AP4923" s="9"/>
      <c r="AQ4923" s="9"/>
      <c r="AR4923" s="9"/>
    </row>
    <row r="4924" spans="1:44">
      <c r="A4924" s="9"/>
      <c r="B4924" s="9"/>
      <c r="C4924" s="9"/>
      <c r="D4924" s="9"/>
      <c r="E4924" s="9"/>
      <c r="F4924" s="9"/>
      <c r="G4924" s="439"/>
      <c r="H4924" s="439"/>
      <c r="I4924" s="9"/>
      <c r="J4924" s="9"/>
      <c r="K4924" s="9"/>
      <c r="L4924" s="9"/>
      <c r="M4924" s="9"/>
      <c r="N4924" s="9"/>
      <c r="O4924" s="9"/>
      <c r="P4924" s="9"/>
      <c r="Q4924" s="9"/>
      <c r="R4924" s="9"/>
      <c r="S4924" s="9"/>
      <c r="T4924" s="9"/>
      <c r="U4924" s="9"/>
      <c r="V4924" s="9"/>
      <c r="W4924" s="9"/>
      <c r="X4924" s="9"/>
      <c r="Y4924" s="9"/>
      <c r="Z4924" s="9"/>
      <c r="AA4924" s="9"/>
      <c r="AB4924" s="9"/>
      <c r="AC4924" s="9"/>
      <c r="AD4924" s="9"/>
      <c r="AE4924" s="9"/>
      <c r="AF4924" s="9"/>
      <c r="AG4924" s="9"/>
      <c r="AH4924" s="9"/>
      <c r="AI4924" s="9"/>
      <c r="AJ4924" s="9"/>
      <c r="AK4924" s="9"/>
      <c r="AL4924" s="9"/>
      <c r="AM4924" s="9"/>
      <c r="AN4924" s="9"/>
      <c r="AO4924" s="9"/>
      <c r="AP4924" s="9"/>
      <c r="AQ4924" s="9"/>
      <c r="AR4924" s="9"/>
    </row>
    <row r="4925" spans="1:44">
      <c r="A4925" s="9"/>
      <c r="B4925" s="9"/>
      <c r="C4925" s="9"/>
      <c r="D4925" s="9"/>
      <c r="E4925" s="9"/>
      <c r="F4925" s="9"/>
      <c r="G4925" s="439"/>
      <c r="H4925" s="439"/>
      <c r="I4925" s="9"/>
      <c r="J4925" s="9"/>
      <c r="K4925" s="9"/>
      <c r="L4925" s="9"/>
      <c r="M4925" s="9"/>
      <c r="N4925" s="9"/>
      <c r="O4925" s="9"/>
      <c r="P4925" s="9"/>
      <c r="Q4925" s="9"/>
      <c r="R4925" s="9"/>
      <c r="S4925" s="9"/>
      <c r="T4925" s="9"/>
      <c r="U4925" s="9"/>
      <c r="V4925" s="9"/>
      <c r="W4925" s="9"/>
      <c r="X4925" s="9"/>
      <c r="Y4925" s="9"/>
      <c r="Z4925" s="9"/>
      <c r="AA4925" s="9"/>
      <c r="AB4925" s="9"/>
      <c r="AC4925" s="9"/>
      <c r="AD4925" s="9"/>
      <c r="AE4925" s="9"/>
      <c r="AF4925" s="9"/>
      <c r="AG4925" s="9"/>
      <c r="AH4925" s="9"/>
      <c r="AI4925" s="9"/>
      <c r="AJ4925" s="9"/>
      <c r="AK4925" s="9"/>
      <c r="AL4925" s="9"/>
      <c r="AM4925" s="9"/>
      <c r="AN4925" s="9"/>
      <c r="AO4925" s="9"/>
      <c r="AP4925" s="9"/>
      <c r="AQ4925" s="9"/>
      <c r="AR4925" s="9"/>
    </row>
    <row r="4926" spans="1:44">
      <c r="A4926" s="9"/>
      <c r="B4926" s="9"/>
      <c r="C4926" s="9"/>
      <c r="D4926" s="9"/>
      <c r="E4926" s="9"/>
      <c r="F4926" s="9"/>
      <c r="G4926" s="439"/>
      <c r="H4926" s="439"/>
      <c r="I4926" s="9"/>
      <c r="J4926" s="9"/>
      <c r="K4926" s="9"/>
      <c r="L4926" s="9"/>
      <c r="M4926" s="9"/>
      <c r="N4926" s="9"/>
      <c r="O4926" s="9"/>
      <c r="P4926" s="9"/>
      <c r="Q4926" s="9"/>
      <c r="R4926" s="9"/>
      <c r="S4926" s="9"/>
      <c r="T4926" s="9"/>
      <c r="U4926" s="9"/>
      <c r="V4926" s="9"/>
      <c r="W4926" s="9"/>
      <c r="X4926" s="9"/>
      <c r="Y4926" s="9"/>
      <c r="Z4926" s="9"/>
      <c r="AA4926" s="9"/>
      <c r="AB4926" s="9"/>
      <c r="AC4926" s="9"/>
      <c r="AD4926" s="9"/>
      <c r="AE4926" s="9"/>
      <c r="AF4926" s="9"/>
      <c r="AG4926" s="9"/>
      <c r="AH4926" s="9"/>
      <c r="AI4926" s="9"/>
      <c r="AJ4926" s="9"/>
      <c r="AK4926" s="9"/>
      <c r="AL4926" s="9"/>
      <c r="AM4926" s="9"/>
      <c r="AN4926" s="9"/>
      <c r="AO4926" s="9"/>
      <c r="AP4926" s="9"/>
      <c r="AQ4926" s="9"/>
      <c r="AR4926" s="9"/>
    </row>
    <row r="4927" spans="1:44">
      <c r="A4927" s="9"/>
      <c r="B4927" s="9"/>
      <c r="C4927" s="9"/>
      <c r="D4927" s="9"/>
      <c r="E4927" s="9"/>
      <c r="F4927" s="9"/>
      <c r="G4927" s="439"/>
      <c r="H4927" s="439"/>
      <c r="I4927" s="9"/>
      <c r="J4927" s="9"/>
      <c r="K4927" s="9"/>
      <c r="L4927" s="9"/>
      <c r="M4927" s="9"/>
      <c r="N4927" s="9"/>
      <c r="O4927" s="9"/>
      <c r="P4927" s="9"/>
      <c r="Q4927" s="9"/>
      <c r="R4927" s="9"/>
      <c r="S4927" s="9"/>
      <c r="T4927" s="9"/>
      <c r="U4927" s="9"/>
      <c r="V4927" s="9"/>
      <c r="W4927" s="9"/>
      <c r="X4927" s="9"/>
      <c r="Y4927" s="9"/>
      <c r="Z4927" s="9"/>
      <c r="AA4927" s="9"/>
      <c r="AB4927" s="9"/>
      <c r="AC4927" s="9"/>
      <c r="AD4927" s="9"/>
      <c r="AE4927" s="9"/>
      <c r="AF4927" s="9"/>
      <c r="AG4927" s="9"/>
      <c r="AH4927" s="9"/>
      <c r="AI4927" s="9"/>
      <c r="AJ4927" s="9"/>
      <c r="AK4927" s="9"/>
      <c r="AL4927" s="9"/>
      <c r="AM4927" s="9"/>
      <c r="AN4927" s="9"/>
      <c r="AO4927" s="9"/>
      <c r="AP4927" s="9"/>
      <c r="AQ4927" s="9"/>
      <c r="AR4927" s="9"/>
    </row>
    <row r="4928" spans="1:44">
      <c r="A4928" s="9"/>
      <c r="B4928" s="9"/>
      <c r="C4928" s="9"/>
      <c r="D4928" s="9"/>
      <c r="E4928" s="9"/>
      <c r="F4928" s="9"/>
      <c r="G4928" s="439"/>
      <c r="H4928" s="439"/>
      <c r="I4928" s="9"/>
      <c r="J4928" s="9"/>
      <c r="K4928" s="9"/>
      <c r="L4928" s="9"/>
      <c r="M4928" s="9"/>
      <c r="N4928" s="9"/>
      <c r="O4928" s="9"/>
      <c r="P4928" s="9"/>
      <c r="Q4928" s="9"/>
      <c r="R4928" s="9"/>
      <c r="S4928" s="9"/>
      <c r="T4928" s="9"/>
      <c r="U4928" s="9"/>
      <c r="V4928" s="9"/>
      <c r="W4928" s="9"/>
      <c r="X4928" s="9"/>
      <c r="Y4928" s="9"/>
      <c r="Z4928" s="9"/>
      <c r="AA4928" s="9"/>
      <c r="AB4928" s="9"/>
      <c r="AC4928" s="9"/>
      <c r="AD4928" s="9"/>
      <c r="AE4928" s="9"/>
      <c r="AF4928" s="9"/>
      <c r="AG4928" s="9"/>
      <c r="AH4928" s="9"/>
      <c r="AI4928" s="9"/>
      <c r="AJ4928" s="9"/>
      <c r="AK4928" s="9"/>
      <c r="AL4928" s="9"/>
      <c r="AM4928" s="9"/>
      <c r="AN4928" s="9"/>
      <c r="AO4928" s="9"/>
      <c r="AP4928" s="9"/>
      <c r="AQ4928" s="9"/>
      <c r="AR4928" s="9"/>
    </row>
    <row r="4929" spans="1:44">
      <c r="A4929" s="9"/>
      <c r="B4929" s="9"/>
      <c r="C4929" s="9"/>
      <c r="D4929" s="9"/>
      <c r="E4929" s="9"/>
      <c r="F4929" s="9"/>
      <c r="G4929" s="439"/>
      <c r="H4929" s="439"/>
      <c r="I4929" s="9"/>
      <c r="J4929" s="9"/>
      <c r="K4929" s="9"/>
      <c r="L4929" s="9"/>
      <c r="M4929" s="9"/>
      <c r="N4929" s="9"/>
      <c r="O4929" s="9"/>
      <c r="P4929" s="9"/>
      <c r="Q4929" s="9"/>
      <c r="R4929" s="9"/>
      <c r="S4929" s="9"/>
      <c r="T4929" s="9"/>
      <c r="U4929" s="9"/>
      <c r="V4929" s="9"/>
      <c r="W4929" s="9"/>
      <c r="X4929" s="9"/>
      <c r="Y4929" s="9"/>
      <c r="Z4929" s="9"/>
      <c r="AA4929" s="9"/>
      <c r="AB4929" s="9"/>
      <c r="AC4929" s="9"/>
      <c r="AD4929" s="9"/>
      <c r="AE4929" s="9"/>
      <c r="AF4929" s="9"/>
      <c r="AG4929" s="9"/>
      <c r="AH4929" s="9"/>
      <c r="AI4929" s="9"/>
      <c r="AJ4929" s="9"/>
      <c r="AK4929" s="9"/>
      <c r="AL4929" s="9"/>
      <c r="AM4929" s="9"/>
      <c r="AN4929" s="9"/>
      <c r="AO4929" s="9"/>
      <c r="AP4929" s="9"/>
      <c r="AQ4929" s="9"/>
      <c r="AR4929" s="9"/>
    </row>
    <row r="4930" spans="1:44">
      <c r="A4930" s="9"/>
      <c r="B4930" s="9"/>
      <c r="C4930" s="9"/>
      <c r="D4930" s="9"/>
      <c r="E4930" s="9"/>
      <c r="F4930" s="9"/>
      <c r="G4930" s="439"/>
      <c r="H4930" s="439"/>
      <c r="I4930" s="9"/>
      <c r="J4930" s="9"/>
      <c r="K4930" s="9"/>
      <c r="L4930" s="9"/>
      <c r="M4930" s="9"/>
      <c r="N4930" s="9"/>
      <c r="O4930" s="9"/>
      <c r="P4930" s="9"/>
      <c r="Q4930" s="9"/>
      <c r="R4930" s="9"/>
      <c r="S4930" s="9"/>
      <c r="T4930" s="9"/>
      <c r="U4930" s="9"/>
      <c r="V4930" s="9"/>
      <c r="W4930" s="9"/>
      <c r="X4930" s="9"/>
      <c r="Y4930" s="9"/>
      <c r="Z4930" s="9"/>
      <c r="AA4930" s="9"/>
      <c r="AB4930" s="9"/>
      <c r="AC4930" s="9"/>
      <c r="AD4930" s="9"/>
      <c r="AE4930" s="9"/>
      <c r="AF4930" s="9"/>
      <c r="AG4930" s="9"/>
      <c r="AH4930" s="9"/>
      <c r="AI4930" s="9"/>
      <c r="AJ4930" s="9"/>
      <c r="AK4930" s="9"/>
      <c r="AL4930" s="9"/>
      <c r="AM4930" s="9"/>
      <c r="AN4930" s="9"/>
      <c r="AO4930" s="9"/>
      <c r="AP4930" s="9"/>
      <c r="AQ4930" s="9"/>
      <c r="AR4930" s="9"/>
    </row>
    <row r="4931" spans="1:44">
      <c r="A4931" s="9"/>
      <c r="B4931" s="9"/>
      <c r="C4931" s="9"/>
      <c r="D4931" s="9"/>
      <c r="E4931" s="9"/>
      <c r="F4931" s="9"/>
      <c r="G4931" s="439"/>
      <c r="H4931" s="439"/>
      <c r="I4931" s="9"/>
      <c r="J4931" s="9"/>
      <c r="K4931" s="9"/>
      <c r="L4931" s="9"/>
      <c r="M4931" s="9"/>
      <c r="N4931" s="9"/>
      <c r="O4931" s="9"/>
      <c r="P4931" s="9"/>
      <c r="Q4931" s="9"/>
      <c r="R4931" s="9"/>
      <c r="S4931" s="9"/>
      <c r="T4931" s="9"/>
      <c r="U4931" s="9"/>
      <c r="V4931" s="9"/>
      <c r="W4931" s="9"/>
      <c r="X4931" s="9"/>
      <c r="Y4931" s="9"/>
      <c r="Z4931" s="9"/>
      <c r="AA4931" s="9"/>
      <c r="AB4931" s="9"/>
      <c r="AC4931" s="9"/>
      <c r="AD4931" s="9"/>
      <c r="AE4931" s="9"/>
      <c r="AF4931" s="9"/>
      <c r="AG4931" s="9"/>
      <c r="AH4931" s="9"/>
      <c r="AI4931" s="9"/>
      <c r="AJ4931" s="9"/>
      <c r="AK4931" s="9"/>
      <c r="AL4931" s="9"/>
      <c r="AM4931" s="9"/>
      <c r="AN4931" s="9"/>
      <c r="AO4931" s="9"/>
      <c r="AP4931" s="9"/>
      <c r="AQ4931" s="9"/>
      <c r="AR4931" s="9"/>
    </row>
    <row r="4932" spans="1:44">
      <c r="A4932" s="9"/>
      <c r="B4932" s="9"/>
      <c r="C4932" s="9"/>
      <c r="D4932" s="9"/>
      <c r="E4932" s="9"/>
      <c r="F4932" s="9"/>
      <c r="G4932" s="439"/>
      <c r="H4932" s="439"/>
      <c r="I4932" s="9"/>
      <c r="J4932" s="9"/>
      <c r="K4932" s="9"/>
      <c r="L4932" s="9"/>
      <c r="M4932" s="9"/>
      <c r="N4932" s="9"/>
      <c r="O4932" s="9"/>
      <c r="P4932" s="9"/>
      <c r="Q4932" s="9"/>
      <c r="R4932" s="9"/>
      <c r="S4932" s="9"/>
      <c r="T4932" s="9"/>
      <c r="U4932" s="9"/>
      <c r="V4932" s="9"/>
      <c r="W4932" s="9"/>
      <c r="X4932" s="9"/>
      <c r="Y4932" s="9"/>
      <c r="Z4932" s="9"/>
      <c r="AA4932" s="9"/>
      <c r="AB4932" s="9"/>
      <c r="AC4932" s="9"/>
      <c r="AD4932" s="9"/>
      <c r="AE4932" s="9"/>
      <c r="AF4932" s="9"/>
      <c r="AG4932" s="9"/>
      <c r="AH4932" s="9"/>
      <c r="AI4932" s="9"/>
      <c r="AJ4932" s="9"/>
      <c r="AK4932" s="9"/>
      <c r="AL4932" s="9"/>
      <c r="AM4932" s="9"/>
      <c r="AN4932" s="9"/>
      <c r="AO4932" s="9"/>
      <c r="AP4932" s="9"/>
      <c r="AQ4932" s="9"/>
      <c r="AR4932" s="9"/>
    </row>
    <row r="4933" spans="1:44">
      <c r="A4933" s="9"/>
      <c r="B4933" s="9"/>
      <c r="C4933" s="9"/>
      <c r="D4933" s="9"/>
      <c r="E4933" s="9"/>
      <c r="F4933" s="9"/>
      <c r="G4933" s="439"/>
      <c r="H4933" s="439"/>
      <c r="I4933" s="9"/>
      <c r="J4933" s="9"/>
      <c r="K4933" s="9"/>
      <c r="L4933" s="9"/>
      <c r="M4933" s="9"/>
      <c r="N4933" s="9"/>
      <c r="O4933" s="9"/>
      <c r="P4933" s="9"/>
      <c r="Q4933" s="9"/>
      <c r="R4933" s="9"/>
      <c r="S4933" s="9"/>
      <c r="T4933" s="9"/>
      <c r="U4933" s="9"/>
      <c r="V4933" s="9"/>
      <c r="W4933" s="9"/>
      <c r="X4933" s="9"/>
      <c r="Y4933" s="9"/>
      <c r="Z4933" s="9"/>
      <c r="AA4933" s="9"/>
      <c r="AB4933" s="9"/>
      <c r="AC4933" s="9"/>
      <c r="AD4933" s="9"/>
      <c r="AE4933" s="9"/>
      <c r="AF4933" s="9"/>
      <c r="AG4933" s="9"/>
      <c r="AH4933" s="9"/>
      <c r="AI4933" s="9"/>
      <c r="AJ4933" s="9"/>
      <c r="AK4933" s="9"/>
      <c r="AL4933" s="9"/>
      <c r="AM4933" s="9"/>
      <c r="AN4933" s="9"/>
      <c r="AO4933" s="9"/>
      <c r="AP4933" s="9"/>
      <c r="AQ4933" s="9"/>
      <c r="AR4933" s="9"/>
    </row>
    <row r="4934" spans="1:44">
      <c r="A4934" s="9"/>
      <c r="B4934" s="9"/>
      <c r="C4934" s="9"/>
      <c r="D4934" s="9"/>
      <c r="E4934" s="9"/>
      <c r="F4934" s="9"/>
      <c r="G4934" s="439"/>
      <c r="H4934" s="439"/>
      <c r="I4934" s="9"/>
      <c r="J4934" s="9"/>
      <c r="K4934" s="9"/>
      <c r="L4934" s="9"/>
      <c r="M4934" s="9"/>
      <c r="N4934" s="9"/>
      <c r="O4934" s="9"/>
      <c r="P4934" s="9"/>
      <c r="Q4934" s="9"/>
      <c r="R4934" s="9"/>
      <c r="S4934" s="9"/>
      <c r="T4934" s="9"/>
      <c r="U4934" s="9"/>
      <c r="V4934" s="9"/>
      <c r="W4934" s="9"/>
      <c r="X4934" s="9"/>
      <c r="Y4934" s="9"/>
      <c r="Z4934" s="9"/>
      <c r="AA4934" s="9"/>
      <c r="AB4934" s="9"/>
      <c r="AC4934" s="9"/>
      <c r="AD4934" s="9"/>
      <c r="AE4934" s="9"/>
      <c r="AF4934" s="9"/>
      <c r="AG4934" s="9"/>
      <c r="AH4934" s="9"/>
      <c r="AI4934" s="9"/>
      <c r="AJ4934" s="9"/>
      <c r="AK4934" s="9"/>
      <c r="AL4934" s="9"/>
      <c r="AM4934" s="9"/>
      <c r="AN4934" s="9"/>
      <c r="AO4934" s="9"/>
      <c r="AP4934" s="9"/>
      <c r="AQ4934" s="9"/>
      <c r="AR4934" s="9"/>
    </row>
    <row r="4935" spans="1:44">
      <c r="A4935" s="9"/>
      <c r="B4935" s="9"/>
      <c r="C4935" s="9"/>
      <c r="D4935" s="9"/>
      <c r="E4935" s="9"/>
      <c r="F4935" s="9"/>
      <c r="G4935" s="439"/>
      <c r="H4935" s="439"/>
      <c r="I4935" s="9"/>
      <c r="J4935" s="9"/>
      <c r="K4935" s="9"/>
      <c r="L4935" s="9"/>
      <c r="M4935" s="9"/>
      <c r="N4935" s="9"/>
      <c r="O4935" s="9"/>
      <c r="P4935" s="9"/>
      <c r="Q4935" s="9"/>
      <c r="R4935" s="9"/>
      <c r="S4935" s="9"/>
      <c r="T4935" s="9"/>
      <c r="U4935" s="9"/>
      <c r="V4935" s="9"/>
      <c r="W4935" s="9"/>
      <c r="X4935" s="9"/>
      <c r="Y4935" s="9"/>
      <c r="Z4935" s="9"/>
      <c r="AA4935" s="9"/>
      <c r="AB4935" s="9"/>
      <c r="AC4935" s="9"/>
      <c r="AD4935" s="9"/>
      <c r="AE4935" s="9"/>
      <c r="AF4935" s="9"/>
      <c r="AG4935" s="9"/>
      <c r="AH4935" s="9"/>
      <c r="AI4935" s="9"/>
      <c r="AJ4935" s="9"/>
      <c r="AK4935" s="9"/>
      <c r="AL4935" s="9"/>
      <c r="AM4935" s="9"/>
      <c r="AN4935" s="9"/>
      <c r="AO4935" s="9"/>
      <c r="AP4935" s="9"/>
      <c r="AQ4935" s="9"/>
      <c r="AR4935" s="9"/>
    </row>
    <row r="4936" spans="1:44">
      <c r="A4936" s="9"/>
      <c r="B4936" s="9"/>
      <c r="C4936" s="9"/>
      <c r="D4936" s="9"/>
      <c r="E4936" s="9"/>
      <c r="F4936" s="9"/>
      <c r="G4936" s="439"/>
      <c r="H4936" s="439"/>
      <c r="I4936" s="9"/>
      <c r="J4936" s="9"/>
      <c r="K4936" s="9"/>
      <c r="L4936" s="9"/>
      <c r="M4936" s="9"/>
      <c r="N4936" s="9"/>
      <c r="O4936" s="9"/>
      <c r="P4936" s="9"/>
      <c r="Q4936" s="9"/>
      <c r="R4936" s="9"/>
      <c r="S4936" s="9"/>
      <c r="T4936" s="9"/>
      <c r="U4936" s="9"/>
      <c r="V4936" s="9"/>
      <c r="W4936" s="9"/>
      <c r="X4936" s="9"/>
      <c r="Y4936" s="9"/>
      <c r="Z4936" s="9"/>
      <c r="AA4936" s="9"/>
      <c r="AB4936" s="9"/>
      <c r="AC4936" s="9"/>
      <c r="AD4936" s="9"/>
      <c r="AE4936" s="9"/>
      <c r="AF4936" s="9"/>
      <c r="AG4936" s="9"/>
      <c r="AH4936" s="9"/>
      <c r="AI4936" s="9"/>
      <c r="AJ4936" s="9"/>
      <c r="AK4936" s="9"/>
      <c r="AL4936" s="9"/>
      <c r="AM4936" s="9"/>
      <c r="AN4936" s="9"/>
      <c r="AO4936" s="9"/>
      <c r="AP4936" s="9"/>
      <c r="AQ4936" s="9"/>
      <c r="AR4936" s="9"/>
    </row>
    <row r="4937" spans="1:44">
      <c r="A4937" s="9"/>
      <c r="B4937" s="9"/>
      <c r="C4937" s="9"/>
      <c r="D4937" s="9"/>
      <c r="E4937" s="9"/>
      <c r="F4937" s="9"/>
      <c r="G4937" s="439"/>
      <c r="H4937" s="439"/>
      <c r="I4937" s="9"/>
      <c r="J4937" s="9"/>
      <c r="K4937" s="9"/>
      <c r="L4937" s="9"/>
      <c r="M4937" s="9"/>
      <c r="N4937" s="9"/>
      <c r="O4937" s="9"/>
      <c r="P4937" s="9"/>
      <c r="Q4937" s="9"/>
      <c r="R4937" s="9"/>
      <c r="S4937" s="9"/>
      <c r="T4937" s="9"/>
      <c r="U4937" s="9"/>
      <c r="V4937" s="9"/>
      <c r="W4937" s="9"/>
      <c r="X4937" s="9"/>
      <c r="Y4937" s="9"/>
      <c r="Z4937" s="9"/>
      <c r="AA4937" s="9"/>
      <c r="AB4937" s="9"/>
      <c r="AC4937" s="9"/>
      <c r="AD4937" s="9"/>
      <c r="AE4937" s="9"/>
      <c r="AF4937" s="9"/>
      <c r="AG4937" s="9"/>
      <c r="AH4937" s="9"/>
      <c r="AI4937" s="9"/>
      <c r="AJ4937" s="9"/>
      <c r="AK4937" s="9"/>
      <c r="AL4937" s="9"/>
      <c r="AM4937" s="9"/>
      <c r="AN4937" s="9"/>
      <c r="AO4937" s="9"/>
      <c r="AP4937" s="9"/>
      <c r="AQ4937" s="9"/>
      <c r="AR4937" s="9"/>
    </row>
    <row r="4938" spans="1:44">
      <c r="A4938" s="9"/>
      <c r="B4938" s="9"/>
      <c r="C4938" s="9"/>
      <c r="D4938" s="9"/>
      <c r="E4938" s="9"/>
      <c r="F4938" s="9"/>
      <c r="G4938" s="439"/>
      <c r="H4938" s="439"/>
      <c r="I4938" s="9"/>
      <c r="J4938" s="9"/>
      <c r="K4938" s="9"/>
      <c r="L4938" s="9"/>
      <c r="M4938" s="9"/>
      <c r="N4938" s="9"/>
      <c r="O4938" s="9"/>
      <c r="P4938" s="9"/>
      <c r="Q4938" s="9"/>
      <c r="R4938" s="9"/>
      <c r="S4938" s="9"/>
      <c r="T4938" s="9"/>
      <c r="U4938" s="9"/>
      <c r="V4938" s="9"/>
      <c r="W4938" s="9"/>
      <c r="X4938" s="9"/>
      <c r="Y4938" s="9"/>
      <c r="Z4938" s="9"/>
      <c r="AA4938" s="9"/>
      <c r="AB4938" s="9"/>
      <c r="AC4938" s="9"/>
      <c r="AD4938" s="9"/>
      <c r="AE4938" s="9"/>
      <c r="AF4938" s="9"/>
      <c r="AG4938" s="9"/>
      <c r="AH4938" s="9"/>
      <c r="AI4938" s="9"/>
      <c r="AJ4938" s="9"/>
      <c r="AK4938" s="9"/>
      <c r="AL4938" s="9"/>
      <c r="AM4938" s="9"/>
      <c r="AN4938" s="9"/>
      <c r="AO4938" s="9"/>
      <c r="AP4938" s="9"/>
      <c r="AQ4938" s="9"/>
      <c r="AR4938" s="9"/>
    </row>
    <row r="4939" spans="1:44">
      <c r="A4939" s="9"/>
      <c r="B4939" s="9"/>
      <c r="C4939" s="9"/>
      <c r="D4939" s="9"/>
      <c r="E4939" s="9"/>
      <c r="F4939" s="9"/>
      <c r="G4939" s="439"/>
      <c r="H4939" s="439"/>
      <c r="I4939" s="9"/>
      <c r="J4939" s="9"/>
      <c r="K4939" s="9"/>
      <c r="L4939" s="9"/>
      <c r="M4939" s="9"/>
      <c r="N4939" s="9"/>
      <c r="O4939" s="9"/>
      <c r="P4939" s="9"/>
      <c r="Q4939" s="9"/>
      <c r="R4939" s="9"/>
      <c r="S4939" s="9"/>
      <c r="T4939" s="9"/>
      <c r="U4939" s="9"/>
      <c r="V4939" s="9"/>
      <c r="W4939" s="9"/>
      <c r="X4939" s="9"/>
      <c r="Y4939" s="9"/>
      <c r="Z4939" s="9"/>
      <c r="AA4939" s="9"/>
      <c r="AB4939" s="9"/>
      <c r="AC4939" s="9"/>
      <c r="AD4939" s="9"/>
      <c r="AE4939" s="9"/>
      <c r="AF4939" s="9"/>
      <c r="AG4939" s="9"/>
      <c r="AH4939" s="9"/>
      <c r="AI4939" s="9"/>
      <c r="AJ4939" s="9"/>
      <c r="AK4939" s="9"/>
      <c r="AL4939" s="9"/>
      <c r="AM4939" s="9"/>
      <c r="AN4939" s="9"/>
      <c r="AO4939" s="9"/>
      <c r="AP4939" s="9"/>
      <c r="AQ4939" s="9"/>
      <c r="AR4939" s="9"/>
    </row>
    <row r="4940" spans="1:44">
      <c r="A4940" s="9"/>
      <c r="B4940" s="9"/>
      <c r="C4940" s="9"/>
      <c r="D4940" s="9"/>
      <c r="E4940" s="9"/>
      <c r="F4940" s="9"/>
      <c r="G4940" s="439"/>
      <c r="H4940" s="439"/>
      <c r="I4940" s="9"/>
      <c r="J4940" s="9"/>
      <c r="K4940" s="9"/>
      <c r="L4940" s="9"/>
      <c r="M4940" s="9"/>
      <c r="N4940" s="9"/>
      <c r="O4940" s="9"/>
      <c r="P4940" s="9"/>
      <c r="Q4940" s="9"/>
      <c r="R4940" s="9"/>
      <c r="S4940" s="9"/>
      <c r="T4940" s="9"/>
      <c r="U4940" s="9"/>
      <c r="V4940" s="9"/>
      <c r="W4940" s="9"/>
      <c r="X4940" s="9"/>
      <c r="Y4940" s="9"/>
      <c r="Z4940" s="9"/>
      <c r="AA4940" s="9"/>
      <c r="AB4940" s="9"/>
      <c r="AC4940" s="9"/>
      <c r="AD4940" s="9"/>
      <c r="AE4940" s="9"/>
      <c r="AF4940" s="9"/>
      <c r="AG4940" s="9"/>
      <c r="AH4940" s="9"/>
      <c r="AI4940" s="9"/>
      <c r="AJ4940" s="9"/>
      <c r="AK4940" s="9"/>
      <c r="AL4940" s="9"/>
      <c r="AM4940" s="9"/>
      <c r="AN4940" s="9"/>
      <c r="AO4940" s="9"/>
      <c r="AP4940" s="9"/>
      <c r="AQ4940" s="9"/>
      <c r="AR4940" s="9"/>
    </row>
    <row r="4941" spans="1:44">
      <c r="A4941" s="9"/>
      <c r="B4941" s="9"/>
      <c r="C4941" s="9"/>
      <c r="D4941" s="9"/>
      <c r="E4941" s="9"/>
      <c r="F4941" s="9"/>
      <c r="G4941" s="439"/>
      <c r="H4941" s="439"/>
      <c r="I4941" s="9"/>
      <c r="J4941" s="9"/>
      <c r="K4941" s="9"/>
      <c r="L4941" s="9"/>
      <c r="M4941" s="9"/>
      <c r="N4941" s="9"/>
      <c r="O4941" s="9"/>
      <c r="P4941" s="9"/>
      <c r="Q4941" s="9"/>
      <c r="R4941" s="9"/>
      <c r="S4941" s="9"/>
      <c r="T4941" s="9"/>
      <c r="U4941" s="9"/>
      <c r="V4941" s="9"/>
      <c r="W4941" s="9"/>
      <c r="X4941" s="9"/>
      <c r="Y4941" s="9"/>
      <c r="Z4941" s="9"/>
      <c r="AA4941" s="9"/>
      <c r="AB4941" s="9"/>
      <c r="AC4941" s="9"/>
      <c r="AD4941" s="9"/>
      <c r="AE4941" s="9"/>
      <c r="AF4941" s="9"/>
      <c r="AG4941" s="9"/>
      <c r="AH4941" s="9"/>
      <c r="AI4941" s="9"/>
      <c r="AJ4941" s="9"/>
      <c r="AK4941" s="9"/>
      <c r="AL4941" s="9"/>
      <c r="AM4941" s="9"/>
      <c r="AN4941" s="9"/>
      <c r="AO4941" s="9"/>
      <c r="AP4941" s="9"/>
      <c r="AQ4941" s="9"/>
      <c r="AR4941" s="9"/>
    </row>
    <row r="4942" spans="1:44">
      <c r="A4942" s="9"/>
      <c r="B4942" s="9"/>
      <c r="C4942" s="9"/>
      <c r="D4942" s="9"/>
      <c r="E4942" s="9"/>
      <c r="F4942" s="9"/>
      <c r="G4942" s="439"/>
      <c r="H4942" s="439"/>
      <c r="I4942" s="9"/>
      <c r="J4942" s="9"/>
      <c r="K4942" s="9"/>
      <c r="L4942" s="9"/>
      <c r="M4942" s="9"/>
      <c r="N4942" s="9"/>
      <c r="O4942" s="9"/>
      <c r="P4942" s="9"/>
      <c r="Q4942" s="9"/>
      <c r="R4942" s="9"/>
      <c r="S4942" s="9"/>
      <c r="T4942" s="9"/>
      <c r="U4942" s="9"/>
      <c r="V4942" s="9"/>
      <c r="W4942" s="9"/>
      <c r="X4942" s="9"/>
      <c r="Y4942" s="9"/>
      <c r="Z4942" s="9"/>
      <c r="AA4942" s="9"/>
      <c r="AB4942" s="9"/>
      <c r="AC4942" s="9"/>
      <c r="AD4942" s="9"/>
      <c r="AE4942" s="9"/>
      <c r="AF4942" s="9"/>
      <c r="AG4942" s="9"/>
      <c r="AH4942" s="9"/>
      <c r="AI4942" s="9"/>
      <c r="AJ4942" s="9"/>
      <c r="AK4942" s="9"/>
      <c r="AL4942" s="9"/>
      <c r="AM4942" s="9"/>
      <c r="AN4942" s="9"/>
      <c r="AO4942" s="9"/>
      <c r="AP4942" s="9"/>
      <c r="AQ4942" s="9"/>
      <c r="AR4942" s="9"/>
    </row>
    <row r="4943" spans="1:44">
      <c r="A4943" s="9"/>
      <c r="B4943" s="9"/>
      <c r="C4943" s="9"/>
      <c r="D4943" s="9"/>
      <c r="E4943" s="9"/>
      <c r="F4943" s="9"/>
      <c r="G4943" s="439"/>
      <c r="H4943" s="439"/>
      <c r="I4943" s="9"/>
      <c r="J4943" s="9"/>
      <c r="K4943" s="9"/>
      <c r="L4943" s="9"/>
      <c r="M4943" s="9"/>
      <c r="N4943" s="9"/>
      <c r="O4943" s="9"/>
      <c r="P4943" s="9"/>
      <c r="Q4943" s="9"/>
      <c r="R4943" s="9"/>
      <c r="S4943" s="9"/>
      <c r="T4943" s="9"/>
      <c r="U4943" s="9"/>
      <c r="V4943" s="9"/>
      <c r="W4943" s="9"/>
      <c r="X4943" s="9"/>
      <c r="Y4943" s="9"/>
      <c r="Z4943" s="9"/>
      <c r="AA4943" s="9"/>
      <c r="AB4943" s="9"/>
      <c r="AC4943" s="9"/>
      <c r="AD4943" s="9"/>
      <c r="AE4943" s="9"/>
      <c r="AF4943" s="9"/>
      <c r="AG4943" s="9"/>
      <c r="AH4943" s="9"/>
      <c r="AI4943" s="9"/>
      <c r="AJ4943" s="9"/>
      <c r="AK4943" s="9"/>
      <c r="AL4943" s="9"/>
      <c r="AM4943" s="9"/>
      <c r="AN4943" s="9"/>
      <c r="AO4943" s="9"/>
      <c r="AP4943" s="9"/>
      <c r="AQ4943" s="9"/>
      <c r="AR4943" s="9"/>
    </row>
    <row r="4944" spans="1:44">
      <c r="A4944" s="9"/>
      <c r="B4944" s="9"/>
      <c r="C4944" s="9"/>
      <c r="D4944" s="9"/>
      <c r="E4944" s="9"/>
      <c r="F4944" s="9"/>
      <c r="G4944" s="439"/>
      <c r="H4944" s="439"/>
      <c r="I4944" s="9"/>
      <c r="J4944" s="9"/>
      <c r="K4944" s="9"/>
      <c r="L4944" s="9"/>
      <c r="M4944" s="9"/>
      <c r="N4944" s="9"/>
      <c r="O4944" s="9"/>
      <c r="P4944" s="9"/>
      <c r="Q4944" s="9"/>
      <c r="R4944" s="9"/>
      <c r="S4944" s="9"/>
      <c r="T4944" s="9"/>
      <c r="U4944" s="9"/>
      <c r="V4944" s="9"/>
      <c r="W4944" s="9"/>
      <c r="X4944" s="9"/>
      <c r="Y4944" s="9"/>
      <c r="Z4944" s="9"/>
      <c r="AA4944" s="9"/>
      <c r="AB4944" s="9"/>
      <c r="AC4944" s="9"/>
      <c r="AD4944" s="9"/>
      <c r="AE4944" s="9"/>
      <c r="AF4944" s="9"/>
      <c r="AG4944" s="9"/>
      <c r="AH4944" s="9"/>
      <c r="AI4944" s="9"/>
      <c r="AJ4944" s="9"/>
      <c r="AK4944" s="9"/>
      <c r="AL4944" s="9"/>
      <c r="AM4944" s="9"/>
      <c r="AN4944" s="9"/>
      <c r="AO4944" s="9"/>
      <c r="AP4944" s="9"/>
      <c r="AQ4944" s="9"/>
      <c r="AR4944" s="9"/>
    </row>
    <row r="4945" spans="1:44">
      <c r="A4945" s="9"/>
      <c r="B4945" s="9"/>
      <c r="C4945" s="9"/>
      <c r="D4945" s="9"/>
      <c r="E4945" s="9"/>
      <c r="F4945" s="9"/>
      <c r="G4945" s="439"/>
      <c r="H4945" s="439"/>
      <c r="I4945" s="9"/>
      <c r="J4945" s="9"/>
      <c r="K4945" s="9"/>
      <c r="L4945" s="9"/>
      <c r="M4945" s="9"/>
      <c r="N4945" s="9"/>
      <c r="O4945" s="9"/>
      <c r="P4945" s="9"/>
      <c r="Q4945" s="9"/>
      <c r="R4945" s="9"/>
      <c r="S4945" s="9"/>
      <c r="T4945" s="9"/>
      <c r="U4945" s="9"/>
      <c r="V4945" s="9"/>
      <c r="W4945" s="9"/>
      <c r="X4945" s="9"/>
      <c r="Y4945" s="9"/>
      <c r="Z4945" s="9"/>
      <c r="AA4945" s="9"/>
      <c r="AB4945" s="9"/>
      <c r="AC4945" s="9"/>
      <c r="AD4945" s="9"/>
      <c r="AE4945" s="9"/>
      <c r="AF4945" s="9"/>
      <c r="AG4945" s="9"/>
      <c r="AH4945" s="9"/>
      <c r="AI4945" s="9"/>
      <c r="AJ4945" s="9"/>
      <c r="AK4945" s="9"/>
      <c r="AL4945" s="9"/>
      <c r="AM4945" s="9"/>
      <c r="AN4945" s="9"/>
      <c r="AO4945" s="9"/>
      <c r="AP4945" s="9"/>
      <c r="AQ4945" s="9"/>
      <c r="AR4945" s="9"/>
    </row>
    <row r="4946" spans="1:44">
      <c r="A4946" s="9"/>
      <c r="B4946" s="9"/>
      <c r="C4946" s="9"/>
      <c r="D4946" s="9"/>
      <c r="E4946" s="9"/>
      <c r="F4946" s="9"/>
      <c r="G4946" s="439"/>
      <c r="H4946" s="439"/>
      <c r="I4946" s="9"/>
      <c r="J4946" s="9"/>
      <c r="K4946" s="9"/>
      <c r="L4946" s="9"/>
      <c r="M4946" s="9"/>
      <c r="N4946" s="9"/>
      <c r="O4946" s="9"/>
      <c r="P4946" s="9"/>
      <c r="Q4946" s="9"/>
      <c r="R4946" s="9"/>
      <c r="S4946" s="9"/>
      <c r="T4946" s="9"/>
      <c r="U4946" s="9"/>
      <c r="V4946" s="9"/>
      <c r="W4946" s="9"/>
      <c r="X4946" s="9"/>
      <c r="Y4946" s="9"/>
      <c r="Z4946" s="9"/>
      <c r="AA4946" s="9"/>
      <c r="AB4946" s="9"/>
      <c r="AC4946" s="9"/>
      <c r="AD4946" s="9"/>
      <c r="AE4946" s="9"/>
      <c r="AF4946" s="9"/>
      <c r="AG4946" s="9"/>
      <c r="AH4946" s="9"/>
      <c r="AI4946" s="9"/>
      <c r="AJ4946" s="9"/>
      <c r="AK4946" s="9"/>
      <c r="AL4946" s="9"/>
      <c r="AM4946" s="9"/>
      <c r="AN4946" s="9"/>
      <c r="AO4946" s="9"/>
      <c r="AP4946" s="9"/>
      <c r="AQ4946" s="9"/>
      <c r="AR4946" s="9"/>
    </row>
    <row r="4947" spans="1:44">
      <c r="A4947" s="9"/>
      <c r="B4947" s="9"/>
      <c r="C4947" s="9"/>
      <c r="D4947" s="9"/>
      <c r="E4947" s="9"/>
      <c r="F4947" s="9"/>
      <c r="G4947" s="439"/>
      <c r="H4947" s="439"/>
      <c r="I4947" s="9"/>
      <c r="J4947" s="9"/>
      <c r="K4947" s="9"/>
      <c r="L4947" s="9"/>
      <c r="M4947" s="9"/>
      <c r="N4947" s="9"/>
      <c r="O4947" s="9"/>
      <c r="P4947" s="9"/>
      <c r="Q4947" s="9"/>
      <c r="R4947" s="9"/>
      <c r="S4947" s="9"/>
      <c r="T4947" s="9"/>
      <c r="U4947" s="9"/>
      <c r="V4947" s="9"/>
      <c r="W4947" s="9"/>
      <c r="X4947" s="9"/>
      <c r="Y4947" s="9"/>
      <c r="Z4947" s="9"/>
      <c r="AA4947" s="9"/>
      <c r="AB4947" s="9"/>
      <c r="AC4947" s="9"/>
      <c r="AD4947" s="9"/>
      <c r="AE4947" s="9"/>
      <c r="AF4947" s="9"/>
      <c r="AG4947" s="9"/>
      <c r="AH4947" s="9"/>
      <c r="AI4947" s="9"/>
      <c r="AJ4947" s="9"/>
      <c r="AK4947" s="9"/>
      <c r="AL4947" s="9"/>
      <c r="AM4947" s="9"/>
      <c r="AN4947" s="9"/>
      <c r="AO4947" s="9"/>
      <c r="AP4947" s="9"/>
      <c r="AQ4947" s="9"/>
      <c r="AR4947" s="9"/>
    </row>
    <row r="4948" spans="1:44">
      <c r="A4948" s="9"/>
      <c r="B4948" s="9"/>
      <c r="C4948" s="9"/>
      <c r="D4948" s="9"/>
      <c r="E4948" s="9"/>
      <c r="F4948" s="9"/>
      <c r="G4948" s="439"/>
      <c r="H4948" s="439"/>
      <c r="I4948" s="9"/>
      <c r="J4948" s="9"/>
      <c r="K4948" s="9"/>
      <c r="L4948" s="9"/>
      <c r="M4948" s="9"/>
      <c r="N4948" s="9"/>
      <c r="O4948" s="9"/>
      <c r="P4948" s="9"/>
      <c r="Q4948" s="9"/>
      <c r="R4948" s="9"/>
      <c r="S4948" s="9"/>
      <c r="T4948" s="9"/>
      <c r="U4948" s="9"/>
      <c r="V4948" s="9"/>
      <c r="W4948" s="9"/>
      <c r="X4948" s="9"/>
      <c r="Y4948" s="9"/>
      <c r="Z4948" s="9"/>
      <c r="AA4948" s="9"/>
      <c r="AB4948" s="9"/>
      <c r="AC4948" s="9"/>
      <c r="AD4948" s="9"/>
      <c r="AE4948" s="9"/>
      <c r="AF4948" s="9"/>
      <c r="AG4948" s="9"/>
      <c r="AH4948" s="9"/>
      <c r="AI4948" s="9"/>
      <c r="AJ4948" s="9"/>
      <c r="AK4948" s="9"/>
      <c r="AL4948" s="9"/>
      <c r="AM4948" s="9"/>
      <c r="AN4948" s="9"/>
      <c r="AO4948" s="9"/>
      <c r="AP4948" s="9"/>
      <c r="AQ4948" s="9"/>
      <c r="AR4948" s="9"/>
    </row>
    <row r="4949" spans="1:44">
      <c r="A4949" s="9"/>
      <c r="B4949" s="9"/>
      <c r="C4949" s="9"/>
      <c r="D4949" s="9"/>
      <c r="E4949" s="9"/>
      <c r="F4949" s="9"/>
      <c r="G4949" s="439"/>
      <c r="H4949" s="439"/>
      <c r="I4949" s="9"/>
      <c r="J4949" s="9"/>
      <c r="K4949" s="9"/>
      <c r="L4949" s="9"/>
      <c r="M4949" s="9"/>
      <c r="N4949" s="9"/>
      <c r="O4949" s="9"/>
      <c r="P4949" s="9"/>
      <c r="Q4949" s="9"/>
      <c r="R4949" s="9"/>
      <c r="S4949" s="9"/>
      <c r="T4949" s="9"/>
      <c r="U4949" s="9"/>
      <c r="V4949" s="9"/>
      <c r="W4949" s="9"/>
      <c r="X4949" s="9"/>
      <c r="Y4949" s="9"/>
      <c r="Z4949" s="9"/>
      <c r="AA4949" s="9"/>
      <c r="AB4949" s="9"/>
      <c r="AC4949" s="9"/>
      <c r="AD4949" s="9"/>
      <c r="AE4949" s="9"/>
      <c r="AF4949" s="9"/>
      <c r="AG4949" s="9"/>
      <c r="AH4949" s="9"/>
      <c r="AI4949" s="9"/>
      <c r="AJ4949" s="9"/>
      <c r="AK4949" s="9"/>
      <c r="AL4949" s="9"/>
      <c r="AM4949" s="9"/>
      <c r="AN4949" s="9"/>
      <c r="AO4949" s="9"/>
      <c r="AP4949" s="9"/>
      <c r="AQ4949" s="9"/>
      <c r="AR4949" s="9"/>
    </row>
    <row r="4950" spans="1:44">
      <c r="A4950" s="9"/>
      <c r="B4950" s="9"/>
      <c r="C4950" s="9"/>
      <c r="D4950" s="9"/>
      <c r="E4950" s="9"/>
      <c r="F4950" s="9"/>
      <c r="G4950" s="439"/>
      <c r="H4950" s="439"/>
      <c r="I4950" s="9"/>
      <c r="J4950" s="9"/>
      <c r="K4950" s="9"/>
      <c r="L4950" s="9"/>
      <c r="M4950" s="9"/>
      <c r="N4950" s="9"/>
      <c r="O4950" s="9"/>
      <c r="P4950" s="9"/>
      <c r="Q4950" s="9"/>
      <c r="R4950" s="9"/>
      <c r="S4950" s="9"/>
      <c r="T4950" s="9"/>
      <c r="U4950" s="9"/>
      <c r="V4950" s="9"/>
      <c r="W4950" s="9"/>
      <c r="X4950" s="9"/>
      <c r="Y4950" s="9"/>
      <c r="Z4950" s="9"/>
      <c r="AA4950" s="9"/>
      <c r="AB4950" s="9"/>
      <c r="AC4950" s="9"/>
      <c r="AD4950" s="9"/>
      <c r="AE4950" s="9"/>
      <c r="AF4950" s="9"/>
      <c r="AG4950" s="9"/>
      <c r="AH4950" s="9"/>
      <c r="AI4950" s="9"/>
      <c r="AJ4950" s="9"/>
      <c r="AK4950" s="9"/>
      <c r="AL4950" s="9"/>
      <c r="AM4950" s="9"/>
      <c r="AN4950" s="9"/>
      <c r="AO4950" s="9"/>
      <c r="AP4950" s="9"/>
      <c r="AQ4950" s="9"/>
      <c r="AR4950" s="9"/>
    </row>
    <row r="4951" spans="1:44">
      <c r="A4951" s="9"/>
      <c r="B4951" s="9"/>
      <c r="C4951" s="9"/>
      <c r="D4951" s="9"/>
      <c r="E4951" s="9"/>
      <c r="F4951" s="9"/>
      <c r="G4951" s="439"/>
      <c r="H4951" s="439"/>
      <c r="I4951" s="9"/>
      <c r="J4951" s="9"/>
      <c r="K4951" s="9"/>
      <c r="L4951" s="9"/>
      <c r="M4951" s="9"/>
      <c r="N4951" s="9"/>
      <c r="O4951" s="9"/>
      <c r="P4951" s="9"/>
      <c r="Q4951" s="9"/>
      <c r="R4951" s="9"/>
      <c r="S4951" s="9"/>
      <c r="T4951" s="9"/>
      <c r="U4951" s="9"/>
      <c r="V4951" s="9"/>
      <c r="W4951" s="9"/>
      <c r="X4951" s="9"/>
      <c r="Y4951" s="9"/>
      <c r="Z4951" s="9"/>
      <c r="AA4951" s="9"/>
      <c r="AB4951" s="9"/>
      <c r="AC4951" s="9"/>
      <c r="AD4951" s="9"/>
      <c r="AE4951" s="9"/>
      <c r="AF4951" s="9"/>
      <c r="AG4951" s="9"/>
      <c r="AH4951" s="9"/>
      <c r="AI4951" s="9"/>
      <c r="AJ4951" s="9"/>
      <c r="AK4951" s="9"/>
      <c r="AL4951" s="9"/>
      <c r="AM4951" s="9"/>
      <c r="AN4951" s="9"/>
      <c r="AO4951" s="9"/>
      <c r="AP4951" s="9"/>
      <c r="AQ4951" s="9"/>
      <c r="AR4951" s="9"/>
    </row>
    <row r="4952" spans="1:44">
      <c r="A4952" s="9"/>
      <c r="B4952" s="9"/>
      <c r="C4952" s="9"/>
      <c r="D4952" s="9"/>
      <c r="E4952" s="9"/>
      <c r="F4952" s="9"/>
      <c r="G4952" s="439"/>
      <c r="H4952" s="439"/>
      <c r="I4952" s="9"/>
      <c r="J4952" s="9"/>
      <c r="K4952" s="9"/>
      <c r="L4952" s="9"/>
      <c r="M4952" s="9"/>
      <c r="N4952" s="9"/>
      <c r="O4952" s="9"/>
      <c r="P4952" s="9"/>
      <c r="Q4952" s="9"/>
      <c r="R4952" s="9"/>
      <c r="S4952" s="9"/>
      <c r="T4952" s="9"/>
      <c r="U4952" s="9"/>
      <c r="V4952" s="9"/>
      <c r="W4952" s="9"/>
      <c r="X4952" s="9"/>
      <c r="Y4952" s="9"/>
      <c r="Z4952" s="9"/>
      <c r="AA4952" s="9"/>
      <c r="AB4952" s="9"/>
      <c r="AC4952" s="9"/>
      <c r="AD4952" s="9"/>
      <c r="AE4952" s="9"/>
      <c r="AF4952" s="9"/>
      <c r="AG4952" s="9"/>
      <c r="AH4952" s="9"/>
      <c r="AI4952" s="9"/>
      <c r="AJ4952" s="9"/>
      <c r="AK4952" s="9"/>
      <c r="AL4952" s="9"/>
      <c r="AM4952" s="9"/>
      <c r="AN4952" s="9"/>
      <c r="AO4952" s="9"/>
      <c r="AP4952" s="9"/>
      <c r="AQ4952" s="9"/>
      <c r="AR4952" s="9"/>
    </row>
    <row r="4953" spans="1:44">
      <c r="A4953" s="9"/>
      <c r="B4953" s="9"/>
      <c r="C4953" s="9"/>
      <c r="D4953" s="9"/>
      <c r="E4953" s="9"/>
      <c r="F4953" s="9"/>
      <c r="G4953" s="439"/>
      <c r="H4953" s="439"/>
      <c r="I4953" s="9"/>
      <c r="J4953" s="9"/>
      <c r="K4953" s="9"/>
      <c r="L4953" s="9"/>
      <c r="M4953" s="9"/>
      <c r="N4953" s="9"/>
      <c r="O4953" s="9"/>
      <c r="P4953" s="9"/>
      <c r="Q4953" s="9"/>
      <c r="R4953" s="9"/>
      <c r="S4953" s="9"/>
      <c r="T4953" s="9"/>
      <c r="U4953" s="9"/>
      <c r="V4953" s="9"/>
      <c r="W4953" s="9"/>
      <c r="X4953" s="9"/>
      <c r="Y4953" s="9"/>
      <c r="Z4953" s="9"/>
      <c r="AA4953" s="9"/>
      <c r="AB4953" s="9"/>
      <c r="AC4953" s="9"/>
      <c r="AD4953" s="9"/>
      <c r="AE4953" s="9"/>
      <c r="AF4953" s="9"/>
      <c r="AG4953" s="9"/>
      <c r="AH4953" s="9"/>
      <c r="AI4953" s="9"/>
      <c r="AJ4953" s="9"/>
      <c r="AK4953" s="9"/>
      <c r="AL4953" s="9"/>
      <c r="AM4953" s="9"/>
      <c r="AN4953" s="9"/>
      <c r="AO4953" s="9"/>
      <c r="AP4953" s="9"/>
      <c r="AQ4953" s="9"/>
      <c r="AR4953" s="9"/>
    </row>
    <row r="4954" spans="1:44">
      <c r="A4954" s="9"/>
      <c r="B4954" s="9"/>
      <c r="C4954" s="9"/>
      <c r="D4954" s="9"/>
      <c r="E4954" s="9"/>
      <c r="F4954" s="9"/>
      <c r="G4954" s="439"/>
      <c r="H4954" s="439"/>
      <c r="I4954" s="9"/>
      <c r="J4954" s="9"/>
      <c r="K4954" s="9"/>
      <c r="L4954" s="9"/>
      <c r="M4954" s="9"/>
      <c r="N4954" s="9"/>
      <c r="O4954" s="9"/>
      <c r="P4954" s="9"/>
      <c r="Q4954" s="9"/>
      <c r="R4954" s="9"/>
      <c r="S4954" s="9"/>
      <c r="T4954" s="9"/>
      <c r="U4954" s="9"/>
      <c r="V4954" s="9"/>
      <c r="W4954" s="9"/>
      <c r="X4954" s="9"/>
      <c r="Y4954" s="9"/>
      <c r="Z4954" s="9"/>
      <c r="AA4954" s="9"/>
      <c r="AB4954" s="9"/>
      <c r="AC4954" s="9"/>
      <c r="AD4954" s="9"/>
      <c r="AE4954" s="9"/>
      <c r="AF4954" s="9"/>
      <c r="AG4954" s="9"/>
      <c r="AH4954" s="9"/>
      <c r="AI4954" s="9"/>
      <c r="AJ4954" s="9"/>
      <c r="AK4954" s="9"/>
      <c r="AL4954" s="9"/>
      <c r="AM4954" s="9"/>
      <c r="AN4954" s="9"/>
      <c r="AO4954" s="9"/>
      <c r="AP4954" s="9"/>
      <c r="AQ4954" s="9"/>
      <c r="AR4954" s="9"/>
    </row>
    <row r="4955" spans="1:44">
      <c r="A4955" s="9"/>
      <c r="B4955" s="9"/>
      <c r="C4955" s="9"/>
      <c r="D4955" s="9"/>
      <c r="E4955" s="9"/>
      <c r="F4955" s="9"/>
      <c r="G4955" s="439"/>
      <c r="H4955" s="439"/>
      <c r="I4955" s="9"/>
      <c r="J4955" s="9"/>
      <c r="K4955" s="9"/>
      <c r="L4955" s="9"/>
      <c r="M4955" s="9"/>
      <c r="N4955" s="9"/>
      <c r="O4955" s="9"/>
      <c r="P4955" s="9"/>
      <c r="Q4955" s="9"/>
      <c r="R4955" s="9"/>
      <c r="S4955" s="9"/>
      <c r="T4955" s="9"/>
      <c r="U4955" s="9"/>
      <c r="V4955" s="9"/>
      <c r="W4955" s="9"/>
      <c r="X4955" s="9"/>
      <c r="Y4955" s="9"/>
      <c r="Z4955" s="9"/>
      <c r="AA4955" s="9"/>
      <c r="AB4955" s="9"/>
      <c r="AC4955" s="9"/>
      <c r="AD4955" s="9"/>
      <c r="AE4955" s="9"/>
      <c r="AF4955" s="9"/>
      <c r="AG4955" s="9"/>
      <c r="AH4955" s="9"/>
      <c r="AI4955" s="9"/>
      <c r="AJ4955" s="9"/>
      <c r="AK4955" s="9"/>
      <c r="AL4955" s="9"/>
      <c r="AM4955" s="9"/>
      <c r="AN4955" s="9"/>
      <c r="AO4955" s="9"/>
      <c r="AP4955" s="9"/>
      <c r="AQ4955" s="9"/>
      <c r="AR4955" s="9"/>
    </row>
    <row r="4956" spans="1:44">
      <c r="A4956" s="9"/>
      <c r="B4956" s="9"/>
      <c r="C4956" s="9"/>
      <c r="D4956" s="9"/>
      <c r="E4956" s="9"/>
      <c r="F4956" s="9"/>
      <c r="G4956" s="439"/>
      <c r="H4956" s="439"/>
      <c r="I4956" s="9"/>
      <c r="J4956" s="9"/>
      <c r="K4956" s="9"/>
      <c r="L4956" s="9"/>
      <c r="M4956" s="9"/>
      <c r="N4956" s="9"/>
      <c r="O4956" s="9"/>
      <c r="P4956" s="9"/>
      <c r="Q4956" s="9"/>
      <c r="R4956" s="9"/>
      <c r="S4956" s="9"/>
      <c r="T4956" s="9"/>
      <c r="U4956" s="9"/>
      <c r="V4956" s="9"/>
      <c r="W4956" s="9"/>
      <c r="X4956" s="9"/>
      <c r="Y4956" s="9"/>
      <c r="Z4956" s="9"/>
      <c r="AA4956" s="9"/>
      <c r="AB4956" s="9"/>
      <c r="AC4956" s="9"/>
      <c r="AD4956" s="9"/>
      <c r="AE4956" s="9"/>
      <c r="AF4956" s="9"/>
      <c r="AG4956" s="9"/>
      <c r="AH4956" s="9"/>
      <c r="AI4956" s="9"/>
      <c r="AJ4956" s="9"/>
      <c r="AK4956" s="9"/>
      <c r="AL4956" s="9"/>
      <c r="AM4956" s="9"/>
      <c r="AN4956" s="9"/>
      <c r="AO4956" s="9"/>
      <c r="AP4956" s="9"/>
      <c r="AQ4956" s="9"/>
      <c r="AR4956" s="9"/>
    </row>
    <row r="4957" spans="1:44">
      <c r="A4957" s="9"/>
      <c r="B4957" s="9"/>
      <c r="C4957" s="9"/>
      <c r="D4957" s="9"/>
      <c r="E4957" s="9"/>
      <c r="F4957" s="9"/>
      <c r="G4957" s="439"/>
      <c r="H4957" s="439"/>
      <c r="I4957" s="9"/>
      <c r="J4957" s="9"/>
      <c r="K4957" s="9"/>
      <c r="L4957" s="9"/>
      <c r="M4957" s="9"/>
      <c r="N4957" s="9"/>
      <c r="O4957" s="9"/>
      <c r="P4957" s="9"/>
      <c r="Q4957" s="9"/>
      <c r="R4957" s="9"/>
      <c r="S4957" s="9"/>
      <c r="T4957" s="9"/>
      <c r="U4957" s="9"/>
      <c r="V4957" s="9"/>
      <c r="W4957" s="9"/>
      <c r="X4957" s="9"/>
      <c r="Y4957" s="9"/>
      <c r="Z4957" s="9"/>
      <c r="AA4957" s="9"/>
      <c r="AB4957" s="9"/>
      <c r="AC4957" s="9"/>
      <c r="AD4957" s="9"/>
      <c r="AE4957" s="9"/>
      <c r="AF4957" s="9"/>
      <c r="AG4957" s="9"/>
      <c r="AH4957" s="9"/>
      <c r="AI4957" s="9"/>
      <c r="AJ4957" s="9"/>
      <c r="AK4957" s="9"/>
      <c r="AL4957" s="9"/>
      <c r="AM4957" s="9"/>
      <c r="AN4957" s="9"/>
      <c r="AO4957" s="9"/>
      <c r="AP4957" s="9"/>
      <c r="AQ4957" s="9"/>
      <c r="AR4957" s="9"/>
    </row>
    <row r="4958" spans="1:44">
      <c r="A4958" s="9"/>
      <c r="B4958" s="9"/>
      <c r="C4958" s="9"/>
      <c r="D4958" s="9"/>
      <c r="E4958" s="9"/>
      <c r="F4958" s="9"/>
      <c r="G4958" s="439"/>
      <c r="H4958" s="439"/>
      <c r="I4958" s="9"/>
      <c r="J4958" s="9"/>
      <c r="K4958" s="9"/>
      <c r="L4958" s="9"/>
      <c r="M4958" s="9"/>
      <c r="N4958" s="9"/>
      <c r="O4958" s="9"/>
      <c r="P4958" s="9"/>
      <c r="Q4958" s="9"/>
      <c r="R4958" s="9"/>
      <c r="S4958" s="9"/>
      <c r="T4958" s="9"/>
      <c r="U4958" s="9"/>
      <c r="V4958" s="9"/>
      <c r="W4958" s="9"/>
      <c r="X4958" s="9"/>
      <c r="Y4958" s="9"/>
      <c r="Z4958" s="9"/>
      <c r="AA4958" s="9"/>
      <c r="AB4958" s="9"/>
      <c r="AC4958" s="9"/>
      <c r="AD4958" s="9"/>
      <c r="AE4958" s="9"/>
      <c r="AF4958" s="9"/>
      <c r="AG4958" s="9"/>
      <c r="AH4958" s="9"/>
      <c r="AI4958" s="9"/>
      <c r="AJ4958" s="9"/>
      <c r="AK4958" s="9"/>
      <c r="AL4958" s="9"/>
      <c r="AM4958" s="9"/>
      <c r="AN4958" s="9"/>
      <c r="AO4958" s="9"/>
      <c r="AP4958" s="9"/>
      <c r="AQ4958" s="9"/>
      <c r="AR4958" s="9"/>
    </row>
    <row r="4959" spans="1:44">
      <c r="A4959" s="9"/>
      <c r="B4959" s="9"/>
      <c r="C4959" s="9"/>
      <c r="D4959" s="9"/>
      <c r="E4959" s="9"/>
      <c r="F4959" s="9"/>
      <c r="G4959" s="439"/>
      <c r="H4959" s="439"/>
      <c r="I4959" s="9"/>
      <c r="J4959" s="9"/>
      <c r="K4959" s="9"/>
      <c r="L4959" s="9"/>
      <c r="M4959" s="9"/>
      <c r="N4959" s="9"/>
      <c r="O4959" s="9"/>
      <c r="P4959" s="9"/>
      <c r="Q4959" s="9"/>
      <c r="R4959" s="9"/>
      <c r="S4959" s="9"/>
      <c r="T4959" s="9"/>
      <c r="U4959" s="9"/>
      <c r="V4959" s="9"/>
      <c r="W4959" s="9"/>
      <c r="X4959" s="9"/>
      <c r="Y4959" s="9"/>
      <c r="Z4959" s="9"/>
      <c r="AA4959" s="9"/>
      <c r="AB4959" s="9"/>
      <c r="AC4959" s="9"/>
      <c r="AD4959" s="9"/>
      <c r="AE4959" s="9"/>
      <c r="AF4959" s="9"/>
      <c r="AG4959" s="9"/>
      <c r="AH4959" s="9"/>
      <c r="AI4959" s="9"/>
      <c r="AJ4959" s="9"/>
      <c r="AK4959" s="9"/>
      <c r="AL4959" s="9"/>
      <c r="AM4959" s="9"/>
      <c r="AN4959" s="9"/>
      <c r="AO4959" s="9"/>
      <c r="AP4959" s="9"/>
      <c r="AQ4959" s="9"/>
      <c r="AR4959" s="9"/>
    </row>
    <row r="4960" spans="1:44">
      <c r="A4960" s="9"/>
      <c r="B4960" s="9"/>
      <c r="C4960" s="9"/>
      <c r="D4960" s="9"/>
      <c r="E4960" s="9"/>
      <c r="F4960" s="9"/>
      <c r="G4960" s="439"/>
      <c r="H4960" s="439"/>
      <c r="I4960" s="9"/>
      <c r="J4960" s="9"/>
      <c r="K4960" s="9"/>
      <c r="L4960" s="9"/>
      <c r="M4960" s="9"/>
      <c r="N4960" s="9"/>
      <c r="O4960" s="9"/>
      <c r="P4960" s="9"/>
      <c r="Q4960" s="9"/>
      <c r="R4960" s="9"/>
      <c r="S4960" s="9"/>
      <c r="T4960" s="9"/>
      <c r="U4960" s="9"/>
      <c r="V4960" s="9"/>
      <c r="W4960" s="9"/>
      <c r="X4960" s="9"/>
      <c r="Y4960" s="9"/>
      <c r="Z4960" s="9"/>
      <c r="AA4960" s="9"/>
      <c r="AB4960" s="9"/>
      <c r="AC4960" s="9"/>
      <c r="AD4960" s="9"/>
      <c r="AE4960" s="9"/>
      <c r="AF4960" s="9"/>
      <c r="AG4960" s="9"/>
      <c r="AH4960" s="9"/>
      <c r="AI4960" s="9"/>
      <c r="AJ4960" s="9"/>
      <c r="AK4960" s="9"/>
      <c r="AL4960" s="9"/>
      <c r="AM4960" s="9"/>
      <c r="AN4960" s="9"/>
      <c r="AO4960" s="9"/>
      <c r="AP4960" s="9"/>
      <c r="AQ4960" s="9"/>
      <c r="AR4960" s="9"/>
    </row>
    <row r="4961" spans="1:44">
      <c r="A4961" s="9"/>
      <c r="B4961" s="9"/>
      <c r="C4961" s="9"/>
      <c r="D4961" s="9"/>
      <c r="E4961" s="9"/>
      <c r="F4961" s="9"/>
      <c r="G4961" s="439"/>
      <c r="H4961" s="439"/>
      <c r="I4961" s="9"/>
      <c r="J4961" s="9"/>
      <c r="K4961" s="9"/>
      <c r="L4961" s="9"/>
      <c r="M4961" s="9"/>
      <c r="N4961" s="9"/>
      <c r="O4961" s="9"/>
      <c r="P4961" s="9"/>
      <c r="Q4961" s="9"/>
      <c r="R4961" s="9"/>
      <c r="S4961" s="9"/>
      <c r="T4961" s="9"/>
      <c r="U4961" s="9"/>
      <c r="V4961" s="9"/>
      <c r="W4961" s="9"/>
      <c r="X4961" s="9"/>
      <c r="Y4961" s="9"/>
      <c r="Z4961" s="9"/>
      <c r="AA4961" s="9"/>
      <c r="AB4961" s="9"/>
      <c r="AC4961" s="9"/>
      <c r="AD4961" s="9"/>
      <c r="AE4961" s="9"/>
      <c r="AF4961" s="9"/>
      <c r="AG4961" s="9"/>
      <c r="AH4961" s="9"/>
      <c r="AI4961" s="9"/>
      <c r="AJ4961" s="9"/>
      <c r="AK4961" s="9"/>
      <c r="AL4961" s="9"/>
      <c r="AM4961" s="9"/>
      <c r="AN4961" s="9"/>
      <c r="AO4961" s="9"/>
      <c r="AP4961" s="9"/>
      <c r="AQ4961" s="9"/>
      <c r="AR4961" s="9"/>
    </row>
    <row r="4962" spans="1:44">
      <c r="A4962" s="9"/>
      <c r="B4962" s="9"/>
      <c r="C4962" s="9"/>
      <c r="D4962" s="9"/>
      <c r="E4962" s="9"/>
      <c r="F4962" s="9"/>
      <c r="G4962" s="439"/>
      <c r="H4962" s="439"/>
      <c r="I4962" s="9"/>
      <c r="J4962" s="9"/>
      <c r="K4962" s="9"/>
      <c r="L4962" s="9"/>
      <c r="M4962" s="9"/>
      <c r="N4962" s="9"/>
      <c r="O4962" s="9"/>
      <c r="P4962" s="9"/>
      <c r="Q4962" s="9"/>
      <c r="R4962" s="9"/>
      <c r="S4962" s="9"/>
      <c r="T4962" s="9"/>
      <c r="U4962" s="9"/>
      <c r="V4962" s="9"/>
      <c r="W4962" s="9"/>
      <c r="X4962" s="9"/>
      <c r="Y4962" s="9"/>
      <c r="Z4962" s="9"/>
      <c r="AA4962" s="9"/>
      <c r="AB4962" s="9"/>
      <c r="AC4962" s="9"/>
      <c r="AD4962" s="9"/>
      <c r="AE4962" s="9"/>
      <c r="AF4962" s="9"/>
      <c r="AG4962" s="9"/>
      <c r="AH4962" s="9"/>
      <c r="AI4962" s="9"/>
      <c r="AJ4962" s="9"/>
      <c r="AK4962" s="9"/>
      <c r="AL4962" s="9"/>
      <c r="AM4962" s="9"/>
      <c r="AN4962" s="9"/>
      <c r="AO4962" s="9"/>
      <c r="AP4962" s="9"/>
      <c r="AQ4962" s="9"/>
      <c r="AR4962" s="9"/>
    </row>
    <row r="4963" spans="1:44">
      <c r="A4963" s="9"/>
      <c r="B4963" s="9"/>
      <c r="C4963" s="9"/>
      <c r="D4963" s="9"/>
      <c r="E4963" s="9"/>
      <c r="F4963" s="9"/>
      <c r="G4963" s="439"/>
      <c r="H4963" s="439"/>
      <c r="I4963" s="9"/>
      <c r="J4963" s="9"/>
      <c r="K4963" s="9"/>
      <c r="L4963" s="9"/>
      <c r="M4963" s="9"/>
      <c r="N4963" s="9"/>
      <c r="O4963" s="9"/>
      <c r="P4963" s="9"/>
      <c r="Q4963" s="9"/>
      <c r="R4963" s="9"/>
      <c r="S4963" s="9"/>
      <c r="T4963" s="9"/>
      <c r="U4963" s="9"/>
      <c r="V4963" s="9"/>
      <c r="W4963" s="9"/>
      <c r="X4963" s="9"/>
      <c r="Y4963" s="9"/>
      <c r="Z4963" s="9"/>
      <c r="AA4963" s="9"/>
      <c r="AB4963" s="9"/>
      <c r="AC4963" s="9"/>
      <c r="AD4963" s="9"/>
      <c r="AE4963" s="9"/>
      <c r="AF4963" s="9"/>
      <c r="AG4963" s="9"/>
      <c r="AH4963" s="9"/>
      <c r="AI4963" s="9"/>
      <c r="AJ4963" s="9"/>
      <c r="AK4963" s="9"/>
      <c r="AL4963" s="9"/>
      <c r="AM4963" s="9"/>
      <c r="AN4963" s="9"/>
      <c r="AO4963" s="9"/>
      <c r="AP4963" s="9"/>
      <c r="AQ4963" s="9"/>
      <c r="AR4963" s="9"/>
    </row>
    <row r="4964" spans="1:44">
      <c r="A4964" s="9"/>
      <c r="B4964" s="9"/>
      <c r="C4964" s="9"/>
      <c r="D4964" s="9"/>
      <c r="E4964" s="9"/>
      <c r="F4964" s="9"/>
      <c r="G4964" s="439"/>
      <c r="H4964" s="439"/>
      <c r="I4964" s="9"/>
      <c r="J4964" s="9"/>
      <c r="K4964" s="9"/>
      <c r="L4964" s="9"/>
      <c r="M4964" s="9"/>
      <c r="N4964" s="9"/>
      <c r="O4964" s="9"/>
      <c r="P4964" s="9"/>
      <c r="Q4964" s="9"/>
      <c r="R4964" s="9"/>
      <c r="S4964" s="9"/>
      <c r="T4964" s="9"/>
      <c r="U4964" s="9"/>
      <c r="V4964" s="9"/>
      <c r="W4964" s="9"/>
      <c r="X4964" s="9"/>
      <c r="Y4964" s="9"/>
      <c r="Z4964" s="9"/>
      <c r="AA4964" s="9"/>
      <c r="AB4964" s="9"/>
      <c r="AC4964" s="9"/>
      <c r="AD4964" s="9"/>
      <c r="AE4964" s="9"/>
      <c r="AF4964" s="9"/>
      <c r="AG4964" s="9"/>
      <c r="AH4964" s="9"/>
      <c r="AI4964" s="9"/>
      <c r="AJ4964" s="9"/>
      <c r="AK4964" s="9"/>
      <c r="AL4964" s="9"/>
      <c r="AM4964" s="9"/>
      <c r="AN4964" s="9"/>
      <c r="AO4964" s="9"/>
      <c r="AP4964" s="9"/>
      <c r="AQ4964" s="9"/>
      <c r="AR4964" s="9"/>
    </row>
    <row r="4965" spans="1:44">
      <c r="A4965" s="9"/>
      <c r="B4965" s="9"/>
      <c r="C4965" s="9"/>
      <c r="D4965" s="9"/>
      <c r="E4965" s="9"/>
      <c r="F4965" s="9"/>
      <c r="G4965" s="439"/>
      <c r="H4965" s="439"/>
      <c r="I4965" s="9"/>
      <c r="J4965" s="9"/>
      <c r="K4965" s="9"/>
      <c r="L4965" s="9"/>
      <c r="M4965" s="9"/>
      <c r="N4965" s="9"/>
      <c r="O4965" s="9"/>
      <c r="P4965" s="9"/>
      <c r="Q4965" s="9"/>
      <c r="R4965" s="9"/>
      <c r="S4965" s="9"/>
      <c r="T4965" s="9"/>
      <c r="U4965" s="9"/>
      <c r="V4965" s="9"/>
      <c r="W4965" s="9"/>
      <c r="X4965" s="9"/>
      <c r="Y4965" s="9"/>
      <c r="Z4965" s="9"/>
      <c r="AA4965" s="9"/>
      <c r="AB4965" s="9"/>
      <c r="AC4965" s="9"/>
      <c r="AD4965" s="9"/>
      <c r="AE4965" s="9"/>
      <c r="AF4965" s="9"/>
      <c r="AG4965" s="9"/>
      <c r="AH4965" s="9"/>
      <c r="AI4965" s="9"/>
      <c r="AJ4965" s="9"/>
      <c r="AK4965" s="9"/>
      <c r="AL4965" s="9"/>
      <c r="AM4965" s="9"/>
      <c r="AN4965" s="9"/>
      <c r="AO4965" s="9"/>
      <c r="AP4965" s="9"/>
      <c r="AQ4965" s="9"/>
      <c r="AR4965" s="9"/>
    </row>
    <row r="4966" spans="1:44">
      <c r="A4966" s="9"/>
      <c r="B4966" s="9"/>
      <c r="C4966" s="9"/>
      <c r="D4966" s="9"/>
      <c r="E4966" s="9"/>
      <c r="F4966" s="9"/>
      <c r="G4966" s="439"/>
      <c r="H4966" s="439"/>
      <c r="I4966" s="9"/>
      <c r="J4966" s="9"/>
      <c r="K4966" s="9"/>
      <c r="L4966" s="9"/>
      <c r="M4966" s="9"/>
      <c r="N4966" s="9"/>
      <c r="O4966" s="9"/>
      <c r="P4966" s="9"/>
      <c r="Q4966" s="9"/>
      <c r="R4966" s="9"/>
      <c r="S4966" s="9"/>
      <c r="T4966" s="9"/>
      <c r="U4966" s="9"/>
      <c r="V4966" s="9"/>
      <c r="W4966" s="9"/>
      <c r="X4966" s="9"/>
      <c r="Y4966" s="9"/>
      <c r="Z4966" s="9"/>
      <c r="AA4966" s="9"/>
      <c r="AB4966" s="9"/>
      <c r="AC4966" s="9"/>
      <c r="AD4966" s="9"/>
      <c r="AE4966" s="9"/>
      <c r="AF4966" s="9"/>
      <c r="AG4966" s="9"/>
      <c r="AH4966" s="9"/>
      <c r="AI4966" s="9"/>
      <c r="AJ4966" s="9"/>
      <c r="AK4966" s="9"/>
      <c r="AL4966" s="9"/>
      <c r="AM4966" s="9"/>
      <c r="AN4966" s="9"/>
      <c r="AO4966" s="9"/>
      <c r="AP4966" s="9"/>
      <c r="AQ4966" s="9"/>
      <c r="AR4966" s="9"/>
    </row>
    <row r="4967" spans="1:44">
      <c r="A4967" s="9"/>
      <c r="B4967" s="9"/>
      <c r="C4967" s="9"/>
      <c r="D4967" s="9"/>
      <c r="E4967" s="9"/>
      <c r="F4967" s="9"/>
      <c r="G4967" s="439"/>
      <c r="H4967" s="439"/>
      <c r="I4967" s="9"/>
      <c r="J4967" s="9"/>
      <c r="K4967" s="9"/>
      <c r="L4967" s="9"/>
      <c r="M4967" s="9"/>
      <c r="N4967" s="9"/>
      <c r="O4967" s="9"/>
      <c r="P4967" s="9"/>
      <c r="Q4967" s="9"/>
      <c r="R4967" s="9"/>
      <c r="S4967" s="9"/>
      <c r="T4967" s="9"/>
      <c r="U4967" s="9"/>
      <c r="V4967" s="9"/>
      <c r="W4967" s="9"/>
      <c r="X4967" s="9"/>
      <c r="Y4967" s="9"/>
      <c r="Z4967" s="9"/>
      <c r="AA4967" s="9"/>
      <c r="AB4967" s="9"/>
      <c r="AC4967" s="9"/>
      <c r="AD4967" s="9"/>
      <c r="AE4967" s="9"/>
      <c r="AF4967" s="9"/>
      <c r="AG4967" s="9"/>
      <c r="AH4967" s="9"/>
      <c r="AI4967" s="9"/>
      <c r="AJ4967" s="9"/>
      <c r="AK4967" s="9"/>
      <c r="AL4967" s="9"/>
      <c r="AM4967" s="9"/>
      <c r="AN4967" s="9"/>
      <c r="AO4967" s="9"/>
      <c r="AP4967" s="9"/>
      <c r="AQ4967" s="9"/>
      <c r="AR4967" s="9"/>
    </row>
    <row r="4968" spans="1:44">
      <c r="A4968" s="9"/>
      <c r="B4968" s="9"/>
      <c r="C4968" s="9"/>
      <c r="D4968" s="9"/>
      <c r="E4968" s="9"/>
      <c r="F4968" s="9"/>
      <c r="G4968" s="439"/>
      <c r="H4968" s="439"/>
      <c r="I4968" s="9"/>
      <c r="J4968" s="9"/>
      <c r="K4968" s="9"/>
      <c r="L4968" s="9"/>
      <c r="M4968" s="9"/>
      <c r="N4968" s="9"/>
      <c r="O4968" s="9"/>
      <c r="P4968" s="9"/>
      <c r="Q4968" s="9"/>
      <c r="R4968" s="9"/>
      <c r="S4968" s="9"/>
      <c r="T4968" s="9"/>
      <c r="U4968" s="9"/>
      <c r="V4968" s="9"/>
      <c r="W4968" s="9"/>
      <c r="X4968" s="9"/>
      <c r="Y4968" s="9"/>
      <c r="Z4968" s="9"/>
      <c r="AA4968" s="9"/>
      <c r="AB4968" s="9"/>
      <c r="AC4968" s="9"/>
      <c r="AD4968" s="9"/>
      <c r="AE4968" s="9"/>
      <c r="AF4968" s="9"/>
      <c r="AG4968" s="9"/>
      <c r="AH4968" s="9"/>
      <c r="AI4968" s="9"/>
      <c r="AJ4968" s="9"/>
      <c r="AK4968" s="9"/>
      <c r="AL4968" s="9"/>
      <c r="AM4968" s="9"/>
      <c r="AN4968" s="9"/>
      <c r="AO4968" s="9"/>
      <c r="AP4968" s="9"/>
      <c r="AQ4968" s="9"/>
      <c r="AR4968" s="9"/>
    </row>
    <row r="4969" spans="1:44">
      <c r="A4969" s="9"/>
      <c r="B4969" s="9"/>
      <c r="C4969" s="9"/>
      <c r="D4969" s="9"/>
      <c r="E4969" s="9"/>
      <c r="F4969" s="9"/>
      <c r="G4969" s="439"/>
      <c r="H4969" s="439"/>
      <c r="I4969" s="9"/>
      <c r="J4969" s="9"/>
      <c r="K4969" s="9"/>
      <c r="L4969" s="9"/>
      <c r="M4969" s="9"/>
      <c r="N4969" s="9"/>
      <c r="O4969" s="9"/>
      <c r="P4969" s="9"/>
      <c r="Q4969" s="9"/>
      <c r="R4969" s="9"/>
      <c r="S4969" s="9"/>
      <c r="T4969" s="9"/>
      <c r="U4969" s="9"/>
      <c r="V4969" s="9"/>
      <c r="W4969" s="9"/>
      <c r="X4969" s="9"/>
      <c r="Y4969" s="9"/>
      <c r="Z4969" s="9"/>
      <c r="AA4969" s="9"/>
      <c r="AB4969" s="9"/>
      <c r="AC4969" s="9"/>
      <c r="AD4969" s="9"/>
      <c r="AE4969" s="9"/>
      <c r="AF4969" s="9"/>
      <c r="AG4969" s="9"/>
      <c r="AH4969" s="9"/>
      <c r="AI4969" s="9"/>
      <c r="AJ4969" s="9"/>
      <c r="AK4969" s="9"/>
      <c r="AL4969" s="9"/>
      <c r="AM4969" s="9"/>
      <c r="AN4969" s="9"/>
      <c r="AO4969" s="9"/>
      <c r="AP4969" s="9"/>
      <c r="AQ4969" s="9"/>
      <c r="AR4969" s="9"/>
    </row>
    <row r="4970" spans="1:44">
      <c r="A4970" s="9"/>
      <c r="B4970" s="9"/>
      <c r="C4970" s="9"/>
      <c r="D4970" s="9"/>
      <c r="E4970" s="9"/>
      <c r="F4970" s="9"/>
      <c r="G4970" s="439"/>
      <c r="H4970" s="439"/>
      <c r="I4970" s="9"/>
      <c r="J4970" s="9"/>
      <c r="K4970" s="9"/>
      <c r="L4970" s="9"/>
      <c r="M4970" s="9"/>
      <c r="N4970" s="9"/>
      <c r="O4970" s="9"/>
      <c r="P4970" s="9"/>
      <c r="Q4970" s="9"/>
      <c r="R4970" s="9"/>
      <c r="S4970" s="9"/>
      <c r="T4970" s="9"/>
      <c r="U4970" s="9"/>
      <c r="V4970" s="9"/>
      <c r="W4970" s="9"/>
      <c r="X4970" s="9"/>
      <c r="Y4970" s="9"/>
      <c r="Z4970" s="9"/>
      <c r="AA4970" s="9"/>
      <c r="AB4970" s="9"/>
      <c r="AC4970" s="9"/>
      <c r="AD4970" s="9"/>
      <c r="AE4970" s="9"/>
      <c r="AF4970" s="9"/>
      <c r="AG4970" s="9"/>
      <c r="AH4970" s="9"/>
      <c r="AI4970" s="9"/>
      <c r="AJ4970" s="9"/>
      <c r="AK4970" s="9"/>
      <c r="AL4970" s="9"/>
      <c r="AM4970" s="9"/>
      <c r="AN4970" s="9"/>
      <c r="AO4970" s="9"/>
      <c r="AP4970" s="9"/>
      <c r="AQ4970" s="9"/>
      <c r="AR4970" s="9"/>
    </row>
    <row r="4971" spans="1:44">
      <c r="A4971" s="9"/>
      <c r="B4971" s="9"/>
      <c r="C4971" s="9"/>
      <c r="D4971" s="9"/>
      <c r="E4971" s="9"/>
      <c r="F4971" s="9"/>
      <c r="G4971" s="439"/>
      <c r="H4971" s="439"/>
      <c r="I4971" s="9"/>
      <c r="J4971" s="9"/>
      <c r="K4971" s="9"/>
      <c r="L4971" s="9"/>
      <c r="M4971" s="9"/>
      <c r="N4971" s="9"/>
      <c r="O4971" s="9"/>
      <c r="P4971" s="9"/>
      <c r="Q4971" s="9"/>
      <c r="R4971" s="9"/>
      <c r="S4971" s="9"/>
      <c r="T4971" s="9"/>
      <c r="U4971" s="9"/>
      <c r="V4971" s="9"/>
      <c r="W4971" s="9"/>
      <c r="X4971" s="9"/>
      <c r="Y4971" s="9"/>
      <c r="Z4971" s="9"/>
      <c r="AA4971" s="9"/>
      <c r="AB4971" s="9"/>
      <c r="AC4971" s="9"/>
      <c r="AD4971" s="9"/>
      <c r="AE4971" s="9"/>
      <c r="AF4971" s="9"/>
      <c r="AG4971" s="9"/>
      <c r="AH4971" s="9"/>
      <c r="AI4971" s="9"/>
      <c r="AJ4971" s="9"/>
      <c r="AK4971" s="9"/>
      <c r="AL4971" s="9"/>
      <c r="AM4971" s="9"/>
      <c r="AN4971" s="9"/>
      <c r="AO4971" s="9"/>
      <c r="AP4971" s="9"/>
      <c r="AQ4971" s="9"/>
      <c r="AR4971" s="9"/>
    </row>
    <row r="4972" spans="1:44">
      <c r="A4972" s="9"/>
      <c r="B4972" s="9"/>
      <c r="C4972" s="9"/>
      <c r="D4972" s="9"/>
      <c r="E4972" s="9"/>
      <c r="F4972" s="9"/>
      <c r="G4972" s="439"/>
      <c r="H4972" s="439"/>
      <c r="I4972" s="9"/>
      <c r="J4972" s="9"/>
      <c r="K4972" s="9"/>
      <c r="L4972" s="9"/>
      <c r="M4972" s="9"/>
      <c r="N4972" s="9"/>
      <c r="O4972" s="9"/>
      <c r="P4972" s="9"/>
      <c r="Q4972" s="9"/>
      <c r="R4972" s="9"/>
      <c r="S4972" s="9"/>
      <c r="T4972" s="9"/>
      <c r="U4972" s="9"/>
      <c r="V4972" s="9"/>
      <c r="W4972" s="9"/>
      <c r="X4972" s="9"/>
      <c r="Y4972" s="9"/>
      <c r="Z4972" s="9"/>
      <c r="AA4972" s="9"/>
      <c r="AB4972" s="9"/>
      <c r="AC4972" s="9"/>
      <c r="AD4972" s="9"/>
      <c r="AE4972" s="9"/>
      <c r="AF4972" s="9"/>
      <c r="AG4972" s="9"/>
      <c r="AH4972" s="9"/>
      <c r="AI4972" s="9"/>
      <c r="AJ4972" s="9"/>
      <c r="AK4972" s="9"/>
      <c r="AL4972" s="9"/>
      <c r="AM4972" s="9"/>
      <c r="AN4972" s="9"/>
      <c r="AO4972" s="9"/>
      <c r="AP4972" s="9"/>
      <c r="AQ4972" s="9"/>
      <c r="AR4972" s="9"/>
    </row>
    <row r="4973" spans="1:44">
      <c r="A4973" s="9"/>
      <c r="B4973" s="9"/>
      <c r="C4973" s="9"/>
      <c r="D4973" s="9"/>
      <c r="E4973" s="9"/>
      <c r="F4973" s="9"/>
      <c r="G4973" s="439"/>
      <c r="H4973" s="439"/>
      <c r="I4973" s="9"/>
      <c r="J4973" s="9"/>
      <c r="K4973" s="9"/>
      <c r="L4973" s="9"/>
      <c r="M4973" s="9"/>
      <c r="N4973" s="9"/>
      <c r="O4973" s="9"/>
      <c r="P4973" s="9"/>
      <c r="Q4973" s="9"/>
      <c r="R4973" s="9"/>
      <c r="S4973" s="9"/>
      <c r="T4973" s="9"/>
      <c r="U4973" s="9"/>
      <c r="V4973" s="9"/>
      <c r="W4973" s="9"/>
      <c r="X4973" s="9"/>
      <c r="Y4973" s="9"/>
      <c r="Z4973" s="9"/>
      <c r="AA4973" s="9"/>
      <c r="AB4973" s="9"/>
      <c r="AC4973" s="9"/>
      <c r="AD4973" s="9"/>
      <c r="AE4973" s="9"/>
      <c r="AF4973" s="9"/>
      <c r="AG4973" s="9"/>
      <c r="AH4973" s="9"/>
      <c r="AI4973" s="9"/>
      <c r="AJ4973" s="9"/>
      <c r="AK4973" s="9"/>
      <c r="AL4973" s="9"/>
      <c r="AM4973" s="9"/>
      <c r="AN4973" s="9"/>
      <c r="AO4973" s="9"/>
      <c r="AP4973" s="9"/>
      <c r="AQ4973" s="9"/>
      <c r="AR4973" s="9"/>
    </row>
    <row r="4974" spans="1:44">
      <c r="A4974" s="9"/>
      <c r="B4974" s="9"/>
      <c r="C4974" s="9"/>
      <c r="D4974" s="9"/>
      <c r="E4974" s="9"/>
      <c r="F4974" s="9"/>
      <c r="G4974" s="439"/>
      <c r="H4974" s="439"/>
      <c r="I4974" s="9"/>
      <c r="J4974" s="9"/>
      <c r="K4974" s="9"/>
      <c r="L4974" s="9"/>
      <c r="M4974" s="9"/>
      <c r="N4974" s="9"/>
      <c r="O4974" s="9"/>
      <c r="P4974" s="9"/>
      <c r="Q4974" s="9"/>
      <c r="R4974" s="9"/>
      <c r="S4974" s="9"/>
      <c r="T4974" s="9"/>
      <c r="U4974" s="9"/>
      <c r="V4974" s="9"/>
      <c r="W4974" s="9"/>
      <c r="X4974" s="9"/>
      <c r="Y4974" s="9"/>
      <c r="Z4974" s="9"/>
      <c r="AA4974" s="9"/>
      <c r="AB4974" s="9"/>
      <c r="AC4974" s="9"/>
      <c r="AD4974" s="9"/>
      <c r="AE4974" s="9"/>
      <c r="AF4974" s="9"/>
      <c r="AG4974" s="9"/>
      <c r="AH4974" s="9"/>
      <c r="AI4974" s="9"/>
      <c r="AJ4974" s="9"/>
      <c r="AK4974" s="9"/>
      <c r="AL4974" s="9"/>
      <c r="AM4974" s="9"/>
      <c r="AN4974" s="9"/>
      <c r="AO4974" s="9"/>
      <c r="AP4974" s="9"/>
      <c r="AQ4974" s="9"/>
      <c r="AR4974" s="9"/>
    </row>
    <row r="4975" spans="1:44">
      <c r="A4975" s="9"/>
      <c r="B4975" s="9"/>
      <c r="C4975" s="9"/>
      <c r="D4975" s="9"/>
      <c r="E4975" s="9"/>
      <c r="F4975" s="9"/>
      <c r="G4975" s="439"/>
      <c r="H4975" s="439"/>
      <c r="I4975" s="9"/>
      <c r="J4975" s="9"/>
      <c r="K4975" s="9"/>
      <c r="L4975" s="9"/>
      <c r="M4975" s="9"/>
      <c r="N4975" s="9"/>
      <c r="O4975" s="9"/>
      <c r="P4975" s="9"/>
      <c r="Q4975" s="9"/>
      <c r="R4975" s="9"/>
      <c r="S4975" s="9"/>
      <c r="T4975" s="9"/>
      <c r="U4975" s="9"/>
      <c r="V4975" s="9"/>
      <c r="W4975" s="9"/>
      <c r="X4975" s="9"/>
      <c r="Y4975" s="9"/>
      <c r="Z4975" s="9"/>
      <c r="AA4975" s="9"/>
      <c r="AB4975" s="9"/>
      <c r="AC4975" s="9"/>
      <c r="AD4975" s="9"/>
      <c r="AE4975" s="9"/>
      <c r="AF4975" s="9"/>
      <c r="AG4975" s="9"/>
      <c r="AH4975" s="9"/>
      <c r="AI4975" s="9"/>
      <c r="AJ4975" s="9"/>
      <c r="AK4975" s="9"/>
      <c r="AL4975" s="9"/>
      <c r="AM4975" s="9"/>
      <c r="AN4975" s="9"/>
      <c r="AO4975" s="9"/>
      <c r="AP4975" s="9"/>
      <c r="AQ4975" s="9"/>
      <c r="AR4975" s="9"/>
    </row>
    <row r="4976" spans="1:44">
      <c r="A4976" s="9"/>
      <c r="B4976" s="9"/>
      <c r="C4976" s="9"/>
      <c r="D4976" s="9"/>
      <c r="E4976" s="9"/>
      <c r="F4976" s="9"/>
      <c r="G4976" s="439"/>
      <c r="H4976" s="439"/>
      <c r="I4976" s="9"/>
      <c r="J4976" s="9"/>
      <c r="K4976" s="9"/>
      <c r="L4976" s="9"/>
      <c r="M4976" s="9"/>
      <c r="N4976" s="9"/>
      <c r="O4976" s="9"/>
      <c r="P4976" s="9"/>
      <c r="Q4976" s="9"/>
      <c r="R4976" s="9"/>
      <c r="S4976" s="9"/>
      <c r="T4976" s="9"/>
      <c r="U4976" s="9"/>
      <c r="V4976" s="9"/>
      <c r="W4976" s="9"/>
      <c r="X4976" s="9"/>
      <c r="Y4976" s="9"/>
      <c r="Z4976" s="9"/>
      <c r="AA4976" s="9"/>
      <c r="AB4976" s="9"/>
      <c r="AC4976" s="9"/>
      <c r="AD4976" s="9"/>
      <c r="AE4976" s="9"/>
      <c r="AF4976" s="9"/>
      <c r="AG4976" s="9"/>
      <c r="AH4976" s="9"/>
      <c r="AI4976" s="9"/>
      <c r="AJ4976" s="9"/>
      <c r="AK4976" s="9"/>
      <c r="AL4976" s="9"/>
      <c r="AM4976" s="9"/>
      <c r="AN4976" s="9"/>
      <c r="AO4976" s="9"/>
      <c r="AP4976" s="9"/>
      <c r="AQ4976" s="9"/>
      <c r="AR4976" s="9"/>
    </row>
    <row r="4977" spans="1:44">
      <c r="A4977" s="9"/>
      <c r="B4977" s="9"/>
      <c r="C4977" s="9"/>
      <c r="D4977" s="9"/>
      <c r="E4977" s="9"/>
      <c r="F4977" s="9"/>
      <c r="G4977" s="439"/>
      <c r="H4977" s="439"/>
      <c r="I4977" s="9"/>
      <c r="J4977" s="9"/>
      <c r="K4977" s="9"/>
      <c r="L4977" s="9"/>
      <c r="M4977" s="9"/>
      <c r="N4977" s="9"/>
      <c r="O4977" s="9"/>
      <c r="P4977" s="9"/>
      <c r="Q4977" s="9"/>
      <c r="R4977" s="9"/>
      <c r="S4977" s="9"/>
      <c r="T4977" s="9"/>
      <c r="U4977" s="9"/>
      <c r="V4977" s="9"/>
      <c r="W4977" s="9"/>
      <c r="X4977" s="9"/>
      <c r="Y4977" s="9"/>
      <c r="Z4977" s="9"/>
      <c r="AA4977" s="9"/>
      <c r="AB4977" s="9"/>
      <c r="AC4977" s="9"/>
      <c r="AD4977" s="9"/>
      <c r="AE4977" s="9"/>
      <c r="AF4977" s="9"/>
      <c r="AG4977" s="9"/>
      <c r="AH4977" s="9"/>
      <c r="AI4977" s="9"/>
      <c r="AJ4977" s="9"/>
      <c r="AK4977" s="9"/>
      <c r="AL4977" s="9"/>
      <c r="AM4977" s="9"/>
      <c r="AN4977" s="9"/>
      <c r="AO4977" s="9"/>
      <c r="AP4977" s="9"/>
      <c r="AQ4977" s="9"/>
      <c r="AR4977" s="9"/>
    </row>
    <row r="4978" spans="1:44">
      <c r="A4978" s="9"/>
      <c r="B4978" s="9"/>
      <c r="C4978" s="9"/>
      <c r="D4978" s="9"/>
      <c r="E4978" s="9"/>
      <c r="F4978" s="9"/>
      <c r="G4978" s="439"/>
      <c r="H4978" s="439"/>
      <c r="I4978" s="9"/>
      <c r="J4978" s="9"/>
      <c r="K4978" s="9"/>
      <c r="L4978" s="9"/>
      <c r="M4978" s="9"/>
      <c r="N4978" s="9"/>
      <c r="O4978" s="9"/>
      <c r="P4978" s="9"/>
      <c r="Q4978" s="9"/>
      <c r="R4978" s="9"/>
      <c r="S4978" s="9"/>
      <c r="T4978" s="9"/>
      <c r="U4978" s="9"/>
      <c r="V4978" s="9"/>
      <c r="W4978" s="9"/>
      <c r="X4978" s="9"/>
      <c r="Y4978" s="9"/>
      <c r="Z4978" s="9"/>
      <c r="AA4978" s="9"/>
      <c r="AB4978" s="9"/>
      <c r="AC4978" s="9"/>
      <c r="AD4978" s="9"/>
      <c r="AE4978" s="9"/>
      <c r="AF4978" s="9"/>
      <c r="AG4978" s="9"/>
      <c r="AH4978" s="9"/>
      <c r="AI4978" s="9"/>
      <c r="AJ4978" s="9"/>
      <c r="AK4978" s="9"/>
      <c r="AL4978" s="9"/>
      <c r="AM4978" s="9"/>
      <c r="AN4978" s="9"/>
      <c r="AO4978" s="9"/>
      <c r="AP4978" s="9"/>
      <c r="AQ4978" s="9"/>
      <c r="AR4978" s="9"/>
    </row>
    <row r="4979" spans="1:44">
      <c r="A4979" s="9"/>
      <c r="B4979" s="9"/>
      <c r="C4979" s="9"/>
      <c r="D4979" s="9"/>
      <c r="E4979" s="9"/>
      <c r="F4979" s="9"/>
      <c r="G4979" s="439"/>
      <c r="H4979" s="439"/>
      <c r="I4979" s="9"/>
      <c r="J4979" s="9"/>
      <c r="K4979" s="9"/>
      <c r="L4979" s="9"/>
      <c r="M4979" s="9"/>
      <c r="N4979" s="9"/>
      <c r="O4979" s="9"/>
      <c r="P4979" s="9"/>
      <c r="Q4979" s="9"/>
      <c r="R4979" s="9"/>
      <c r="S4979" s="9"/>
      <c r="T4979" s="9"/>
      <c r="U4979" s="9"/>
      <c r="V4979" s="9"/>
      <c r="W4979" s="9"/>
      <c r="X4979" s="9"/>
      <c r="Y4979" s="9"/>
      <c r="Z4979" s="9"/>
      <c r="AA4979" s="9"/>
      <c r="AB4979" s="9"/>
      <c r="AC4979" s="9"/>
      <c r="AD4979" s="9"/>
      <c r="AE4979" s="9"/>
      <c r="AF4979" s="9"/>
      <c r="AG4979" s="9"/>
      <c r="AH4979" s="9"/>
      <c r="AI4979" s="9"/>
      <c r="AJ4979" s="9"/>
      <c r="AK4979" s="9"/>
      <c r="AL4979" s="9"/>
      <c r="AM4979" s="9"/>
      <c r="AN4979" s="9"/>
      <c r="AO4979" s="9"/>
      <c r="AP4979" s="9"/>
      <c r="AQ4979" s="9"/>
      <c r="AR4979" s="9"/>
    </row>
    <row r="4980" spans="1:44">
      <c r="A4980" s="9"/>
      <c r="B4980" s="9"/>
      <c r="C4980" s="9"/>
      <c r="D4980" s="9"/>
      <c r="E4980" s="9"/>
      <c r="F4980" s="9"/>
      <c r="G4980" s="439"/>
      <c r="H4980" s="439"/>
      <c r="I4980" s="9"/>
      <c r="J4980" s="9"/>
      <c r="K4980" s="9"/>
      <c r="L4980" s="9"/>
      <c r="M4980" s="9"/>
      <c r="N4980" s="9"/>
      <c r="O4980" s="9"/>
      <c r="P4980" s="9"/>
      <c r="Q4980" s="9"/>
      <c r="R4980" s="9"/>
      <c r="S4980" s="9"/>
      <c r="T4980" s="9"/>
      <c r="U4980" s="9"/>
      <c r="V4980" s="9"/>
      <c r="W4980" s="9"/>
      <c r="X4980" s="9"/>
      <c r="Y4980" s="9"/>
      <c r="Z4980" s="9"/>
      <c r="AA4980" s="9"/>
      <c r="AB4980" s="9"/>
      <c r="AC4980" s="9"/>
      <c r="AD4980" s="9"/>
      <c r="AE4980" s="9"/>
      <c r="AF4980" s="9"/>
      <c r="AG4980" s="9"/>
      <c r="AH4980" s="9"/>
      <c r="AI4980" s="9"/>
      <c r="AJ4980" s="9"/>
      <c r="AK4980" s="9"/>
      <c r="AL4980" s="9"/>
      <c r="AM4980" s="9"/>
      <c r="AN4980" s="9"/>
      <c r="AO4980" s="9"/>
      <c r="AP4980" s="9"/>
      <c r="AQ4980" s="9"/>
      <c r="AR4980" s="9"/>
    </row>
    <row r="4981" spans="1:44">
      <c r="A4981" s="9"/>
      <c r="B4981" s="9"/>
      <c r="C4981" s="9"/>
      <c r="D4981" s="9"/>
      <c r="E4981" s="9"/>
      <c r="F4981" s="9"/>
      <c r="G4981" s="439"/>
      <c r="H4981" s="439"/>
      <c r="I4981" s="9"/>
      <c r="J4981" s="9"/>
      <c r="K4981" s="9"/>
      <c r="L4981" s="9"/>
      <c r="M4981" s="9"/>
      <c r="N4981" s="9"/>
      <c r="O4981" s="9"/>
      <c r="P4981" s="9"/>
      <c r="Q4981" s="9"/>
      <c r="R4981" s="9"/>
      <c r="S4981" s="9"/>
      <c r="T4981" s="9"/>
      <c r="U4981" s="9"/>
      <c r="V4981" s="9"/>
      <c r="W4981" s="9"/>
      <c r="X4981" s="9"/>
      <c r="Y4981" s="9"/>
      <c r="Z4981" s="9"/>
      <c r="AA4981" s="9"/>
      <c r="AB4981" s="9"/>
      <c r="AC4981" s="9"/>
      <c r="AD4981" s="9"/>
      <c r="AE4981" s="9"/>
      <c r="AF4981" s="9"/>
      <c r="AG4981" s="9"/>
      <c r="AH4981" s="9"/>
      <c r="AI4981" s="9"/>
      <c r="AJ4981" s="9"/>
      <c r="AK4981" s="9"/>
      <c r="AL4981" s="9"/>
      <c r="AM4981" s="9"/>
      <c r="AN4981" s="9"/>
      <c r="AO4981" s="9"/>
      <c r="AP4981" s="9"/>
      <c r="AQ4981" s="9"/>
      <c r="AR4981" s="9"/>
    </row>
    <row r="4982" spans="1:44">
      <c r="A4982" s="9"/>
      <c r="B4982" s="9"/>
      <c r="C4982" s="9"/>
      <c r="D4982" s="9"/>
      <c r="E4982" s="9"/>
      <c r="F4982" s="9"/>
      <c r="G4982" s="439"/>
      <c r="H4982" s="439"/>
      <c r="I4982" s="9"/>
      <c r="J4982" s="9"/>
      <c r="K4982" s="9"/>
      <c r="L4982" s="9"/>
      <c r="M4982" s="9"/>
      <c r="N4982" s="9"/>
      <c r="O4982" s="9"/>
      <c r="P4982" s="9"/>
      <c r="Q4982" s="9"/>
      <c r="R4982" s="9"/>
      <c r="S4982" s="9"/>
      <c r="T4982" s="9"/>
      <c r="U4982" s="9"/>
      <c r="V4982" s="9"/>
      <c r="W4982" s="9"/>
      <c r="X4982" s="9"/>
      <c r="Y4982" s="9"/>
      <c r="Z4982" s="9"/>
      <c r="AA4982" s="9"/>
      <c r="AB4982" s="9"/>
      <c r="AC4982" s="9"/>
      <c r="AD4982" s="9"/>
      <c r="AE4982" s="9"/>
      <c r="AF4982" s="9"/>
      <c r="AG4982" s="9"/>
      <c r="AH4982" s="9"/>
      <c r="AI4982" s="9"/>
      <c r="AJ4982" s="9"/>
      <c r="AK4982" s="9"/>
      <c r="AL4982" s="9"/>
      <c r="AM4982" s="9"/>
      <c r="AN4982" s="9"/>
      <c r="AO4982" s="9"/>
      <c r="AP4982" s="9"/>
      <c r="AQ4982" s="9"/>
      <c r="AR4982" s="9"/>
    </row>
    <row r="4983" spans="1:44">
      <c r="A4983" s="9"/>
      <c r="B4983" s="9"/>
      <c r="C4983" s="9"/>
      <c r="D4983" s="9"/>
      <c r="E4983" s="9"/>
      <c r="F4983" s="9"/>
      <c r="G4983" s="439"/>
      <c r="H4983" s="439"/>
      <c r="I4983" s="9"/>
      <c r="J4983" s="9"/>
      <c r="K4983" s="9"/>
      <c r="L4983" s="9"/>
      <c r="M4983" s="9"/>
      <c r="N4983" s="9"/>
      <c r="O4983" s="9"/>
      <c r="P4983" s="9"/>
      <c r="Q4983" s="9"/>
      <c r="R4983" s="9"/>
      <c r="S4983" s="9"/>
      <c r="T4983" s="9"/>
      <c r="U4983" s="9"/>
      <c r="V4983" s="9"/>
      <c r="W4983" s="9"/>
      <c r="X4983" s="9"/>
      <c r="Y4983" s="9"/>
      <c r="Z4983" s="9"/>
      <c r="AA4983" s="9"/>
      <c r="AB4983" s="9"/>
      <c r="AC4983" s="9"/>
      <c r="AD4983" s="9"/>
      <c r="AE4983" s="9"/>
      <c r="AF4983" s="9"/>
      <c r="AG4983" s="9"/>
      <c r="AH4983" s="9"/>
      <c r="AI4983" s="9"/>
      <c r="AJ4983" s="9"/>
      <c r="AK4983" s="9"/>
      <c r="AL4983" s="9"/>
      <c r="AM4983" s="9"/>
      <c r="AN4983" s="9"/>
      <c r="AO4983" s="9"/>
      <c r="AP4983" s="9"/>
      <c r="AQ4983" s="9"/>
      <c r="AR4983" s="9"/>
    </row>
    <row r="4984" spans="1:44">
      <c r="A4984" s="9"/>
      <c r="B4984" s="9"/>
      <c r="C4984" s="9"/>
      <c r="D4984" s="9"/>
      <c r="E4984" s="9"/>
      <c r="F4984" s="9"/>
      <c r="G4984" s="439"/>
      <c r="H4984" s="439"/>
      <c r="I4984" s="9"/>
      <c r="J4984" s="9"/>
      <c r="K4984" s="9"/>
      <c r="L4984" s="9"/>
      <c r="M4984" s="9"/>
      <c r="N4984" s="9"/>
      <c r="O4984" s="9"/>
      <c r="P4984" s="9"/>
      <c r="Q4984" s="9"/>
      <c r="R4984" s="9"/>
      <c r="S4984" s="9"/>
      <c r="T4984" s="9"/>
      <c r="U4984" s="9"/>
      <c r="V4984" s="9"/>
      <c r="W4984" s="9"/>
      <c r="X4984" s="9"/>
      <c r="Y4984" s="9"/>
      <c r="Z4984" s="9"/>
      <c r="AA4984" s="9"/>
      <c r="AB4984" s="9"/>
      <c r="AC4984" s="9"/>
      <c r="AD4984" s="9"/>
      <c r="AE4984" s="9"/>
      <c r="AF4984" s="9"/>
      <c r="AG4984" s="9"/>
      <c r="AH4984" s="9"/>
      <c r="AI4984" s="9"/>
      <c r="AJ4984" s="9"/>
      <c r="AK4984" s="9"/>
      <c r="AL4984" s="9"/>
      <c r="AM4984" s="9"/>
      <c r="AN4984" s="9"/>
      <c r="AO4984" s="9"/>
      <c r="AP4984" s="9"/>
      <c r="AQ4984" s="9"/>
      <c r="AR4984" s="9"/>
    </row>
    <row r="4985" spans="1:44">
      <c r="A4985" s="9"/>
      <c r="B4985" s="9"/>
      <c r="C4985" s="9"/>
      <c r="D4985" s="9"/>
      <c r="E4985" s="9"/>
      <c r="F4985" s="9"/>
      <c r="G4985" s="439"/>
      <c r="H4985" s="439"/>
      <c r="I4985" s="9"/>
      <c r="J4985" s="9"/>
      <c r="K4985" s="9"/>
      <c r="L4985" s="9"/>
      <c r="M4985" s="9"/>
      <c r="N4985" s="9"/>
      <c r="O4985" s="9"/>
      <c r="P4985" s="9"/>
      <c r="Q4985" s="9"/>
      <c r="R4985" s="9"/>
      <c r="S4985" s="9"/>
      <c r="T4985" s="9"/>
      <c r="U4985" s="9"/>
      <c r="V4985" s="9"/>
      <c r="W4985" s="9"/>
      <c r="X4985" s="9"/>
      <c r="Y4985" s="9"/>
      <c r="Z4985" s="9"/>
      <c r="AA4985" s="9"/>
      <c r="AB4985" s="9"/>
      <c r="AC4985" s="9"/>
      <c r="AD4985" s="9"/>
      <c r="AE4985" s="9"/>
      <c r="AF4985" s="9"/>
      <c r="AG4985" s="9"/>
      <c r="AH4985" s="9"/>
      <c r="AI4985" s="9"/>
      <c r="AJ4985" s="9"/>
      <c r="AK4985" s="9"/>
      <c r="AL4985" s="9"/>
      <c r="AM4985" s="9"/>
      <c r="AN4985" s="9"/>
      <c r="AO4985" s="9"/>
      <c r="AP4985" s="9"/>
      <c r="AQ4985" s="9"/>
      <c r="AR4985" s="9"/>
    </row>
    <row r="4986" spans="1:44">
      <c r="A4986" s="9"/>
      <c r="B4986" s="9"/>
      <c r="C4986" s="9"/>
      <c r="D4986" s="9"/>
      <c r="E4986" s="9"/>
      <c r="F4986" s="9"/>
      <c r="G4986" s="439"/>
      <c r="H4986" s="439"/>
      <c r="I4986" s="9"/>
      <c r="J4986" s="9"/>
      <c r="K4986" s="9"/>
      <c r="L4986" s="9"/>
      <c r="M4986" s="9"/>
      <c r="N4986" s="9"/>
      <c r="O4986" s="9"/>
      <c r="P4986" s="9"/>
      <c r="Q4986" s="9"/>
      <c r="R4986" s="9"/>
      <c r="S4986" s="9"/>
      <c r="T4986" s="9"/>
      <c r="U4986" s="9"/>
      <c r="V4986" s="9"/>
      <c r="W4986" s="9"/>
      <c r="X4986" s="9"/>
      <c r="Y4986" s="9"/>
      <c r="Z4986" s="9"/>
      <c r="AA4986" s="9"/>
      <c r="AB4986" s="9"/>
      <c r="AC4986" s="9"/>
      <c r="AD4986" s="9"/>
      <c r="AE4986" s="9"/>
      <c r="AF4986" s="9"/>
      <c r="AG4986" s="9"/>
      <c r="AH4986" s="9"/>
      <c r="AI4986" s="9"/>
      <c r="AJ4986" s="9"/>
      <c r="AK4986" s="9"/>
      <c r="AL4986" s="9"/>
      <c r="AM4986" s="9"/>
      <c r="AN4986" s="9"/>
      <c r="AO4986" s="9"/>
      <c r="AP4986" s="9"/>
      <c r="AQ4986" s="9"/>
      <c r="AR4986" s="9"/>
    </row>
    <row r="4987" spans="1:44">
      <c r="A4987" s="9"/>
      <c r="B4987" s="9"/>
      <c r="C4987" s="9"/>
      <c r="D4987" s="9"/>
      <c r="E4987" s="9"/>
      <c r="F4987" s="9"/>
      <c r="G4987" s="439"/>
      <c r="H4987" s="439"/>
      <c r="I4987" s="9"/>
      <c r="J4987" s="9"/>
      <c r="K4987" s="9"/>
      <c r="L4987" s="9"/>
      <c r="M4987" s="9"/>
      <c r="N4987" s="9"/>
      <c r="O4987" s="9"/>
      <c r="P4987" s="9"/>
      <c r="Q4987" s="9"/>
      <c r="R4987" s="9"/>
      <c r="S4987" s="9"/>
      <c r="T4987" s="9"/>
      <c r="U4987" s="9"/>
      <c r="V4987" s="9"/>
      <c r="W4987" s="9"/>
      <c r="X4987" s="9"/>
      <c r="Y4987" s="9"/>
      <c r="Z4987" s="9"/>
      <c r="AA4987" s="9"/>
      <c r="AB4987" s="9"/>
      <c r="AC4987" s="9"/>
      <c r="AD4987" s="9"/>
      <c r="AE4987" s="9"/>
      <c r="AF4987" s="9"/>
      <c r="AG4987" s="9"/>
      <c r="AH4987" s="9"/>
      <c r="AI4987" s="9"/>
      <c r="AJ4987" s="9"/>
      <c r="AK4987" s="9"/>
      <c r="AL4987" s="9"/>
      <c r="AM4987" s="9"/>
      <c r="AN4987" s="9"/>
      <c r="AO4987" s="9"/>
      <c r="AP4987" s="9"/>
      <c r="AQ4987" s="9"/>
      <c r="AR4987" s="9"/>
    </row>
    <row r="4988" spans="1:44">
      <c r="A4988" s="9"/>
      <c r="B4988" s="9"/>
      <c r="C4988" s="9"/>
      <c r="D4988" s="9"/>
      <c r="E4988" s="9"/>
      <c r="F4988" s="9"/>
      <c r="G4988" s="439"/>
      <c r="H4988" s="439"/>
      <c r="I4988" s="9"/>
      <c r="J4988" s="9"/>
      <c r="K4988" s="9"/>
      <c r="L4988" s="9"/>
      <c r="M4988" s="9"/>
      <c r="N4988" s="9"/>
      <c r="O4988" s="9"/>
      <c r="P4988" s="9"/>
      <c r="Q4988" s="9"/>
      <c r="R4988" s="9"/>
      <c r="S4988" s="9"/>
      <c r="T4988" s="9"/>
      <c r="U4988" s="9"/>
      <c r="V4988" s="9"/>
      <c r="W4988" s="9"/>
      <c r="X4988" s="9"/>
      <c r="Y4988" s="9"/>
      <c r="Z4988" s="9"/>
      <c r="AA4988" s="9"/>
      <c r="AB4988" s="9"/>
      <c r="AC4988" s="9"/>
      <c r="AD4988" s="9"/>
      <c r="AE4988" s="9"/>
      <c r="AF4988" s="9"/>
      <c r="AG4988" s="9"/>
      <c r="AH4988" s="9"/>
      <c r="AI4988" s="9"/>
      <c r="AJ4988" s="9"/>
      <c r="AK4988" s="9"/>
      <c r="AL4988" s="9"/>
      <c r="AM4988" s="9"/>
      <c r="AN4988" s="9"/>
      <c r="AO4988" s="9"/>
      <c r="AP4988" s="9"/>
      <c r="AQ4988" s="9"/>
      <c r="AR4988" s="9"/>
    </row>
    <row r="4989" spans="1:44">
      <c r="A4989" s="9"/>
      <c r="B4989" s="9"/>
      <c r="C4989" s="9"/>
      <c r="D4989" s="9"/>
      <c r="E4989" s="9"/>
      <c r="F4989" s="9"/>
      <c r="G4989" s="439"/>
      <c r="H4989" s="439"/>
      <c r="I4989" s="9"/>
      <c r="J4989" s="9"/>
      <c r="K4989" s="9"/>
      <c r="L4989" s="9"/>
      <c r="M4989" s="9"/>
      <c r="N4989" s="9"/>
      <c r="O4989" s="9"/>
      <c r="P4989" s="9"/>
      <c r="Q4989" s="9"/>
      <c r="R4989" s="9"/>
      <c r="S4989" s="9"/>
      <c r="T4989" s="9"/>
      <c r="U4989" s="9"/>
      <c r="V4989" s="9"/>
      <c r="W4989" s="9"/>
      <c r="X4989" s="9"/>
      <c r="Y4989" s="9"/>
      <c r="Z4989" s="9"/>
      <c r="AA4989" s="9"/>
      <c r="AB4989" s="9"/>
      <c r="AC4989" s="9"/>
      <c r="AD4989" s="9"/>
      <c r="AE4989" s="9"/>
      <c r="AF4989" s="9"/>
      <c r="AG4989" s="9"/>
      <c r="AH4989" s="9"/>
      <c r="AI4989" s="9"/>
      <c r="AJ4989" s="9"/>
      <c r="AK4989" s="9"/>
      <c r="AL4989" s="9"/>
      <c r="AM4989" s="9"/>
      <c r="AN4989" s="9"/>
      <c r="AO4989" s="9"/>
      <c r="AP4989" s="9"/>
      <c r="AQ4989" s="9"/>
      <c r="AR4989" s="9"/>
    </row>
    <row r="4990" spans="1:44">
      <c r="A4990" s="9"/>
      <c r="B4990" s="9"/>
      <c r="C4990" s="9"/>
      <c r="D4990" s="9"/>
      <c r="E4990" s="9"/>
      <c r="F4990" s="9"/>
      <c r="G4990" s="439"/>
      <c r="H4990" s="439"/>
      <c r="I4990" s="9"/>
      <c r="J4990" s="9"/>
      <c r="K4990" s="9"/>
      <c r="L4990" s="9"/>
      <c r="M4990" s="9"/>
      <c r="N4990" s="9"/>
      <c r="O4990" s="9"/>
      <c r="P4990" s="9"/>
      <c r="Q4990" s="9"/>
      <c r="R4990" s="9"/>
      <c r="S4990" s="9"/>
      <c r="T4990" s="9"/>
      <c r="U4990" s="9"/>
      <c r="V4990" s="9"/>
      <c r="W4990" s="9"/>
      <c r="X4990" s="9"/>
      <c r="Y4990" s="9"/>
      <c r="Z4990" s="9"/>
      <c r="AA4990" s="9"/>
      <c r="AB4990" s="9"/>
      <c r="AC4990" s="9"/>
      <c r="AD4990" s="9"/>
      <c r="AE4990" s="9"/>
      <c r="AF4990" s="9"/>
      <c r="AG4990" s="9"/>
      <c r="AH4990" s="9"/>
      <c r="AI4990" s="9"/>
      <c r="AJ4990" s="9"/>
      <c r="AK4990" s="9"/>
      <c r="AL4990" s="9"/>
      <c r="AM4990" s="9"/>
      <c r="AN4990" s="9"/>
      <c r="AO4990" s="9"/>
      <c r="AP4990" s="9"/>
      <c r="AQ4990" s="9"/>
      <c r="AR4990" s="9"/>
    </row>
    <row r="4991" spans="1:44">
      <c r="A4991" s="9"/>
      <c r="B4991" s="9"/>
      <c r="C4991" s="9"/>
      <c r="D4991" s="9"/>
      <c r="E4991" s="9"/>
      <c r="F4991" s="9"/>
      <c r="G4991" s="439"/>
      <c r="H4991" s="439"/>
      <c r="I4991" s="9"/>
      <c r="J4991" s="9"/>
      <c r="K4991" s="9"/>
      <c r="L4991" s="9"/>
      <c r="M4991" s="9"/>
      <c r="N4991" s="9"/>
      <c r="O4991" s="9"/>
      <c r="P4991" s="9"/>
      <c r="Q4991" s="9"/>
      <c r="R4991" s="9"/>
      <c r="S4991" s="9"/>
      <c r="T4991" s="9"/>
      <c r="U4991" s="9"/>
      <c r="V4991" s="9"/>
      <c r="W4991" s="9"/>
      <c r="X4991" s="9"/>
      <c r="Y4991" s="9"/>
      <c r="Z4991" s="9"/>
      <c r="AA4991" s="9"/>
      <c r="AB4991" s="9"/>
      <c r="AC4991" s="9"/>
      <c r="AD4991" s="9"/>
      <c r="AE4991" s="9"/>
      <c r="AF4991" s="9"/>
      <c r="AG4991" s="9"/>
      <c r="AH4991" s="9"/>
      <c r="AI4991" s="9"/>
      <c r="AJ4991" s="9"/>
      <c r="AK4991" s="9"/>
      <c r="AL4991" s="9"/>
      <c r="AM4991" s="9"/>
      <c r="AN4991" s="9"/>
      <c r="AO4991" s="9"/>
      <c r="AP4991" s="9"/>
      <c r="AQ4991" s="9"/>
      <c r="AR4991" s="9"/>
    </row>
    <row r="4992" spans="1:44">
      <c r="A4992" s="9"/>
      <c r="B4992" s="9"/>
      <c r="C4992" s="9"/>
      <c r="D4992" s="9"/>
      <c r="E4992" s="9"/>
      <c r="F4992" s="9"/>
      <c r="G4992" s="439"/>
      <c r="H4992" s="439"/>
      <c r="I4992" s="9"/>
      <c r="J4992" s="9"/>
      <c r="K4992" s="9"/>
      <c r="L4992" s="9"/>
      <c r="M4992" s="9"/>
      <c r="N4992" s="9"/>
      <c r="O4992" s="9"/>
      <c r="P4992" s="9"/>
      <c r="Q4992" s="9"/>
      <c r="R4992" s="9"/>
      <c r="S4992" s="9"/>
      <c r="T4992" s="9"/>
      <c r="U4992" s="9"/>
      <c r="V4992" s="9"/>
      <c r="W4992" s="9"/>
      <c r="X4992" s="9"/>
      <c r="Y4992" s="9"/>
      <c r="Z4992" s="9"/>
      <c r="AA4992" s="9"/>
      <c r="AB4992" s="9"/>
      <c r="AC4992" s="9"/>
      <c r="AD4992" s="9"/>
      <c r="AE4992" s="9"/>
      <c r="AF4992" s="9"/>
      <c r="AG4992" s="9"/>
      <c r="AH4992" s="9"/>
      <c r="AI4992" s="9"/>
      <c r="AJ4992" s="9"/>
      <c r="AK4992" s="9"/>
      <c r="AL4992" s="9"/>
      <c r="AM4992" s="9"/>
      <c r="AN4992" s="9"/>
      <c r="AO4992" s="9"/>
      <c r="AP4992" s="9"/>
      <c r="AQ4992" s="9"/>
      <c r="AR4992" s="9"/>
    </row>
    <row r="4993" spans="1:44">
      <c r="A4993" s="9"/>
      <c r="B4993" s="9"/>
      <c r="C4993" s="9"/>
      <c r="D4993" s="9"/>
      <c r="E4993" s="9"/>
      <c r="F4993" s="9"/>
      <c r="G4993" s="439"/>
      <c r="H4993" s="439"/>
      <c r="I4993" s="9"/>
      <c r="J4993" s="9"/>
      <c r="K4993" s="9"/>
      <c r="L4993" s="9"/>
      <c r="M4993" s="9"/>
      <c r="N4993" s="9"/>
      <c r="O4993" s="9"/>
      <c r="P4993" s="9"/>
      <c r="Q4993" s="9"/>
      <c r="R4993" s="9"/>
      <c r="S4993" s="9"/>
      <c r="T4993" s="9"/>
      <c r="U4993" s="9"/>
      <c r="V4993" s="9"/>
      <c r="W4993" s="9"/>
      <c r="X4993" s="9"/>
      <c r="Y4993" s="9"/>
      <c r="Z4993" s="9"/>
      <c r="AA4993" s="9"/>
      <c r="AB4993" s="9"/>
      <c r="AC4993" s="9"/>
      <c r="AD4993" s="9"/>
      <c r="AE4993" s="9"/>
      <c r="AF4993" s="9"/>
      <c r="AG4993" s="9"/>
      <c r="AH4993" s="9"/>
      <c r="AI4993" s="9"/>
      <c r="AJ4993" s="9"/>
      <c r="AK4993" s="9"/>
      <c r="AL4993" s="9"/>
      <c r="AM4993" s="9"/>
      <c r="AN4993" s="9"/>
      <c r="AO4993" s="9"/>
      <c r="AP4993" s="9"/>
      <c r="AQ4993" s="9"/>
      <c r="AR4993" s="9"/>
    </row>
    <row r="4994" spans="1:44">
      <c r="A4994" s="9"/>
      <c r="B4994" s="9"/>
      <c r="C4994" s="9"/>
      <c r="D4994" s="9"/>
      <c r="E4994" s="9"/>
      <c r="F4994" s="9"/>
      <c r="G4994" s="439"/>
      <c r="H4994" s="439"/>
      <c r="I4994" s="9"/>
      <c r="J4994" s="9"/>
      <c r="K4994" s="9"/>
      <c r="L4994" s="9"/>
      <c r="M4994" s="9"/>
      <c r="N4994" s="9"/>
      <c r="O4994" s="9"/>
      <c r="P4994" s="9"/>
      <c r="Q4994" s="9"/>
      <c r="R4994" s="9"/>
      <c r="S4994" s="9"/>
      <c r="T4994" s="9"/>
      <c r="U4994" s="9"/>
      <c r="V4994" s="9"/>
      <c r="W4994" s="9"/>
      <c r="X4994" s="9"/>
      <c r="Y4994" s="9"/>
      <c r="Z4994" s="9"/>
      <c r="AA4994" s="9"/>
      <c r="AB4994" s="9"/>
      <c r="AC4994" s="9"/>
      <c r="AD4994" s="9"/>
      <c r="AE4994" s="9"/>
      <c r="AF4994" s="9"/>
      <c r="AG4994" s="9"/>
      <c r="AH4994" s="9"/>
      <c r="AI4994" s="9"/>
      <c r="AJ4994" s="9"/>
      <c r="AK4994" s="9"/>
      <c r="AL4994" s="9"/>
      <c r="AM4994" s="9"/>
      <c r="AN4994" s="9"/>
      <c r="AO4994" s="9"/>
      <c r="AP4994" s="9"/>
      <c r="AQ4994" s="9"/>
      <c r="AR4994" s="9"/>
    </row>
    <row r="4995" spans="1:44">
      <c r="A4995" s="9"/>
      <c r="B4995" s="9"/>
      <c r="C4995" s="9"/>
      <c r="D4995" s="9"/>
      <c r="E4995" s="9"/>
      <c r="F4995" s="9"/>
      <c r="G4995" s="439"/>
      <c r="H4995" s="439"/>
      <c r="I4995" s="9"/>
      <c r="J4995" s="9"/>
      <c r="K4995" s="9"/>
      <c r="L4995" s="9"/>
      <c r="M4995" s="9"/>
      <c r="N4995" s="9"/>
      <c r="O4995" s="9"/>
      <c r="P4995" s="9"/>
      <c r="Q4995" s="9"/>
      <c r="R4995" s="9"/>
      <c r="S4995" s="9"/>
      <c r="T4995" s="9"/>
      <c r="U4995" s="9"/>
      <c r="V4995" s="9"/>
      <c r="W4995" s="9"/>
      <c r="X4995" s="9"/>
      <c r="Y4995" s="9"/>
      <c r="Z4995" s="9"/>
      <c r="AA4995" s="9"/>
      <c r="AB4995" s="9"/>
      <c r="AC4995" s="9"/>
      <c r="AD4995" s="9"/>
      <c r="AE4995" s="9"/>
      <c r="AF4995" s="9"/>
      <c r="AG4995" s="9"/>
      <c r="AH4995" s="9"/>
      <c r="AI4995" s="9"/>
      <c r="AJ4995" s="9"/>
      <c r="AK4995" s="9"/>
      <c r="AL4995" s="9"/>
      <c r="AM4995" s="9"/>
      <c r="AN4995" s="9"/>
      <c r="AO4995" s="9"/>
      <c r="AP4995" s="9"/>
      <c r="AQ4995" s="9"/>
      <c r="AR4995" s="9"/>
    </row>
    <row r="4996" spans="1:44">
      <c r="A4996" s="9"/>
      <c r="B4996" s="9"/>
      <c r="C4996" s="9"/>
      <c r="D4996" s="9"/>
      <c r="E4996" s="9"/>
      <c r="F4996" s="9"/>
      <c r="G4996" s="439"/>
      <c r="H4996" s="439"/>
      <c r="I4996" s="9"/>
      <c r="J4996" s="9"/>
      <c r="K4996" s="9"/>
      <c r="L4996" s="9"/>
      <c r="M4996" s="9"/>
      <c r="N4996" s="9"/>
      <c r="O4996" s="9"/>
      <c r="P4996" s="9"/>
      <c r="Q4996" s="9"/>
      <c r="R4996" s="9"/>
      <c r="S4996" s="9"/>
      <c r="T4996" s="9"/>
      <c r="U4996" s="9"/>
      <c r="V4996" s="9"/>
      <c r="W4996" s="9"/>
      <c r="X4996" s="9"/>
      <c r="Y4996" s="9"/>
      <c r="Z4996" s="9"/>
      <c r="AA4996" s="9"/>
      <c r="AB4996" s="9"/>
      <c r="AC4996" s="9"/>
      <c r="AD4996" s="9"/>
      <c r="AE4996" s="9"/>
      <c r="AF4996" s="9"/>
      <c r="AG4996" s="9"/>
      <c r="AH4996" s="9"/>
      <c r="AI4996" s="9"/>
      <c r="AJ4996" s="9"/>
      <c r="AK4996" s="9"/>
      <c r="AL4996" s="9"/>
      <c r="AM4996" s="9"/>
      <c r="AN4996" s="9"/>
      <c r="AO4996" s="9"/>
      <c r="AP4996" s="9"/>
      <c r="AQ4996" s="9"/>
      <c r="AR4996" s="9"/>
    </row>
    <row r="4997" spans="1:44">
      <c r="A4997" s="9"/>
      <c r="B4997" s="9"/>
      <c r="C4997" s="9"/>
      <c r="D4997" s="9"/>
      <c r="E4997" s="9"/>
      <c r="F4997" s="9"/>
      <c r="G4997" s="439"/>
      <c r="H4997" s="439"/>
      <c r="I4997" s="9"/>
      <c r="J4997" s="9"/>
      <c r="K4997" s="9"/>
      <c r="L4997" s="9"/>
      <c r="M4997" s="9"/>
      <c r="N4997" s="9"/>
      <c r="O4997" s="9"/>
      <c r="P4997" s="9"/>
      <c r="Q4997" s="9"/>
      <c r="R4997" s="9"/>
      <c r="S4997" s="9"/>
      <c r="T4997" s="9"/>
      <c r="U4997" s="9"/>
      <c r="V4997" s="9"/>
      <c r="W4997" s="9"/>
      <c r="X4997" s="9"/>
      <c r="Y4997" s="9"/>
      <c r="Z4997" s="9"/>
      <c r="AA4997" s="9"/>
      <c r="AB4997" s="9"/>
      <c r="AC4997" s="9"/>
      <c r="AD4997" s="9"/>
      <c r="AE4997" s="9"/>
      <c r="AF4997" s="9"/>
      <c r="AG4997" s="9"/>
      <c r="AH4997" s="9"/>
      <c r="AI4997" s="9"/>
      <c r="AJ4997" s="9"/>
      <c r="AK4997" s="9"/>
      <c r="AL4997" s="9"/>
      <c r="AM4997" s="9"/>
      <c r="AN4997" s="9"/>
      <c r="AO4997" s="9"/>
      <c r="AP4997" s="9"/>
      <c r="AQ4997" s="9"/>
      <c r="AR4997" s="9"/>
    </row>
    <row r="4998" spans="1:44">
      <c r="A4998" s="9"/>
      <c r="B4998" s="9"/>
      <c r="C4998" s="9"/>
      <c r="D4998" s="9"/>
      <c r="E4998" s="9"/>
      <c r="F4998" s="9"/>
      <c r="G4998" s="439"/>
      <c r="H4998" s="439"/>
      <c r="I4998" s="9"/>
      <c r="J4998" s="9"/>
      <c r="K4998" s="9"/>
      <c r="L4998" s="9"/>
      <c r="M4998" s="9"/>
      <c r="N4998" s="9"/>
      <c r="O4998" s="9"/>
      <c r="P4998" s="9"/>
      <c r="Q4998" s="9"/>
      <c r="R4998" s="9"/>
      <c r="S4998" s="9"/>
      <c r="T4998" s="9"/>
      <c r="U4998" s="9"/>
      <c r="V4998" s="9"/>
      <c r="W4998" s="9"/>
      <c r="X4998" s="9"/>
      <c r="Y4998" s="9"/>
      <c r="Z4998" s="9"/>
      <c r="AA4998" s="9"/>
      <c r="AB4998" s="9"/>
      <c r="AC4998" s="9"/>
      <c r="AD4998" s="9"/>
      <c r="AE4998" s="9"/>
      <c r="AF4998" s="9"/>
      <c r="AG4998" s="9"/>
      <c r="AH4998" s="9"/>
      <c r="AI4998" s="9"/>
      <c r="AJ4998" s="9"/>
      <c r="AK4998" s="9"/>
      <c r="AL4998" s="9"/>
      <c r="AM4998" s="9"/>
      <c r="AN4998" s="9"/>
      <c r="AO4998" s="9"/>
      <c r="AP4998" s="9"/>
      <c r="AQ4998" s="9"/>
      <c r="AR4998" s="9"/>
    </row>
    <row r="4999" spans="1:44">
      <c r="A4999" s="9"/>
      <c r="B4999" s="9"/>
      <c r="C4999" s="9"/>
      <c r="D4999" s="9"/>
      <c r="E4999" s="9"/>
      <c r="F4999" s="9"/>
      <c r="G4999" s="439"/>
      <c r="H4999" s="439"/>
      <c r="I4999" s="9"/>
      <c r="J4999" s="9"/>
      <c r="K4999" s="9"/>
      <c r="L4999" s="9"/>
      <c r="M4999" s="9"/>
      <c r="N4999" s="9"/>
      <c r="O4999" s="9"/>
      <c r="P4999" s="9"/>
      <c r="Q4999" s="9"/>
      <c r="R4999" s="9"/>
      <c r="S4999" s="9"/>
      <c r="T4999" s="9"/>
      <c r="U4999" s="9"/>
      <c r="V4999" s="9"/>
      <c r="W4999" s="9"/>
      <c r="X4999" s="9"/>
      <c r="Y4999" s="9"/>
      <c r="Z4999" s="9"/>
      <c r="AA4999" s="9"/>
      <c r="AB4999" s="9"/>
      <c r="AC4999" s="9"/>
      <c r="AD4999" s="9"/>
      <c r="AE4999" s="9"/>
      <c r="AF4999" s="9"/>
      <c r="AG4999" s="9"/>
      <c r="AH4999" s="9"/>
      <c r="AI4999" s="9"/>
      <c r="AJ4999" s="9"/>
      <c r="AK4999" s="9"/>
      <c r="AL4999" s="9"/>
      <c r="AM4999" s="9"/>
      <c r="AN4999" s="9"/>
      <c r="AO4999" s="9"/>
      <c r="AP4999" s="9"/>
      <c r="AQ4999" s="9"/>
      <c r="AR4999" s="9"/>
    </row>
    <row r="5000" spans="1:44">
      <c r="A5000" s="9"/>
      <c r="B5000" s="9"/>
      <c r="C5000" s="9"/>
      <c r="D5000" s="9"/>
      <c r="E5000" s="9"/>
      <c r="F5000" s="9"/>
      <c r="G5000" s="439"/>
      <c r="H5000" s="439"/>
      <c r="I5000" s="9"/>
      <c r="J5000" s="9"/>
      <c r="K5000" s="9"/>
      <c r="L5000" s="9"/>
      <c r="M5000" s="9"/>
      <c r="N5000" s="9"/>
      <c r="O5000" s="9"/>
      <c r="P5000" s="9"/>
      <c r="Q5000" s="9"/>
      <c r="R5000" s="9"/>
      <c r="S5000" s="9"/>
      <c r="T5000" s="9"/>
      <c r="U5000" s="9"/>
      <c r="V5000" s="9"/>
      <c r="W5000" s="9"/>
      <c r="X5000" s="9"/>
      <c r="Y5000" s="9"/>
      <c r="Z5000" s="9"/>
      <c r="AA5000" s="9"/>
      <c r="AB5000" s="9"/>
      <c r="AC5000" s="9"/>
      <c r="AD5000" s="9"/>
      <c r="AE5000" s="9"/>
      <c r="AF5000" s="9"/>
      <c r="AG5000" s="9"/>
      <c r="AH5000" s="9"/>
      <c r="AI5000" s="9"/>
      <c r="AJ5000" s="9"/>
      <c r="AK5000" s="9"/>
      <c r="AL5000" s="9"/>
      <c r="AM5000" s="9"/>
      <c r="AN5000" s="9"/>
      <c r="AO5000" s="9"/>
      <c r="AP5000" s="9"/>
      <c r="AQ5000" s="9"/>
      <c r="AR5000" s="9"/>
    </row>
    <row r="5001" spans="1:44">
      <c r="A5001" s="9"/>
      <c r="B5001" s="9"/>
      <c r="C5001" s="9"/>
      <c r="D5001" s="9"/>
      <c r="E5001" s="9"/>
      <c r="F5001" s="9"/>
      <c r="G5001" s="439"/>
      <c r="H5001" s="439"/>
      <c r="I5001" s="9"/>
      <c r="J5001" s="9"/>
      <c r="K5001" s="9"/>
      <c r="L5001" s="9"/>
      <c r="M5001" s="9"/>
      <c r="N5001" s="9"/>
      <c r="O5001" s="9"/>
      <c r="P5001" s="9"/>
      <c r="Q5001" s="9"/>
      <c r="R5001" s="9"/>
      <c r="S5001" s="9"/>
      <c r="T5001" s="9"/>
      <c r="U5001" s="9"/>
      <c r="V5001" s="9"/>
      <c r="W5001" s="9"/>
      <c r="X5001" s="9"/>
      <c r="Y5001" s="9"/>
      <c r="Z5001" s="9"/>
      <c r="AA5001" s="9"/>
      <c r="AB5001" s="9"/>
      <c r="AC5001" s="9"/>
      <c r="AD5001" s="9"/>
      <c r="AE5001" s="9"/>
      <c r="AF5001" s="9"/>
      <c r="AG5001" s="9"/>
      <c r="AH5001" s="9"/>
      <c r="AI5001" s="9"/>
      <c r="AJ5001" s="9"/>
      <c r="AK5001" s="9"/>
      <c r="AL5001" s="9"/>
      <c r="AM5001" s="9"/>
      <c r="AN5001" s="9"/>
      <c r="AO5001" s="9"/>
      <c r="AP5001" s="9"/>
      <c r="AQ5001" s="9"/>
      <c r="AR5001" s="9"/>
    </row>
    <row r="5002" spans="1:44">
      <c r="A5002" s="9"/>
      <c r="B5002" s="9"/>
      <c r="C5002" s="9"/>
      <c r="D5002" s="9"/>
      <c r="E5002" s="9"/>
      <c r="F5002" s="9"/>
      <c r="G5002" s="439"/>
      <c r="H5002" s="439"/>
      <c r="I5002" s="9"/>
      <c r="J5002" s="9"/>
      <c r="K5002" s="9"/>
      <c r="L5002" s="9"/>
      <c r="M5002" s="9"/>
      <c r="N5002" s="9"/>
      <c r="O5002" s="9"/>
      <c r="P5002" s="9"/>
      <c r="Q5002" s="9"/>
      <c r="R5002" s="9"/>
      <c r="S5002" s="9"/>
      <c r="T5002" s="9"/>
      <c r="U5002" s="9"/>
      <c r="V5002" s="9"/>
      <c r="W5002" s="9"/>
      <c r="X5002" s="9"/>
      <c r="Y5002" s="9"/>
      <c r="Z5002" s="9"/>
      <c r="AA5002" s="9"/>
      <c r="AB5002" s="9"/>
      <c r="AC5002" s="9"/>
      <c r="AD5002" s="9"/>
      <c r="AE5002" s="9"/>
      <c r="AF5002" s="9"/>
      <c r="AG5002" s="9"/>
      <c r="AH5002" s="9"/>
      <c r="AI5002" s="9"/>
      <c r="AJ5002" s="9"/>
      <c r="AK5002" s="9"/>
      <c r="AL5002" s="9"/>
      <c r="AM5002" s="9"/>
      <c r="AN5002" s="9"/>
      <c r="AO5002" s="9"/>
      <c r="AP5002" s="9"/>
      <c r="AQ5002" s="9"/>
      <c r="AR5002" s="9"/>
    </row>
    <row r="5003" spans="1:44">
      <c r="A5003" s="9"/>
      <c r="B5003" s="9"/>
      <c r="C5003" s="9"/>
      <c r="D5003" s="9"/>
      <c r="E5003" s="9"/>
      <c r="F5003" s="9"/>
      <c r="G5003" s="439"/>
      <c r="H5003" s="439"/>
      <c r="I5003" s="9"/>
      <c r="J5003" s="9"/>
      <c r="K5003" s="9"/>
      <c r="L5003" s="9"/>
      <c r="M5003" s="9"/>
      <c r="N5003" s="9"/>
      <c r="O5003" s="9"/>
      <c r="P5003" s="9"/>
      <c r="Q5003" s="9"/>
      <c r="R5003" s="9"/>
      <c r="S5003" s="9"/>
      <c r="T5003" s="9"/>
      <c r="U5003" s="9"/>
      <c r="V5003" s="9"/>
      <c r="W5003" s="9"/>
      <c r="X5003" s="9"/>
      <c r="Y5003" s="9"/>
      <c r="Z5003" s="9"/>
      <c r="AA5003" s="9"/>
      <c r="AB5003" s="9"/>
      <c r="AC5003" s="9"/>
      <c r="AD5003" s="9"/>
      <c r="AE5003" s="9"/>
      <c r="AF5003" s="9"/>
      <c r="AG5003" s="9"/>
      <c r="AH5003" s="9"/>
      <c r="AI5003" s="9"/>
      <c r="AJ5003" s="9"/>
      <c r="AK5003" s="9"/>
      <c r="AL5003" s="9"/>
      <c r="AM5003" s="9"/>
      <c r="AN5003" s="9"/>
      <c r="AO5003" s="9"/>
      <c r="AP5003" s="9"/>
      <c r="AQ5003" s="9"/>
      <c r="AR5003" s="9"/>
    </row>
    <row r="5004" spans="1:44">
      <c r="A5004" s="9"/>
      <c r="B5004" s="9"/>
      <c r="C5004" s="9"/>
      <c r="D5004" s="9"/>
      <c r="E5004" s="9"/>
      <c r="F5004" s="9"/>
      <c r="G5004" s="439"/>
      <c r="H5004" s="439"/>
      <c r="I5004" s="9"/>
      <c r="J5004" s="9"/>
      <c r="K5004" s="9"/>
      <c r="L5004" s="9"/>
      <c r="M5004" s="9"/>
      <c r="N5004" s="9"/>
      <c r="O5004" s="9"/>
      <c r="P5004" s="9"/>
      <c r="Q5004" s="9"/>
      <c r="R5004" s="9"/>
      <c r="S5004" s="9"/>
      <c r="T5004" s="9"/>
      <c r="U5004" s="9"/>
      <c r="V5004" s="9"/>
      <c r="W5004" s="9"/>
      <c r="X5004" s="9"/>
      <c r="Y5004" s="9"/>
      <c r="Z5004" s="9"/>
      <c r="AA5004" s="9"/>
      <c r="AB5004" s="9"/>
      <c r="AC5004" s="9"/>
      <c r="AD5004" s="9"/>
      <c r="AE5004" s="9"/>
      <c r="AF5004" s="9"/>
      <c r="AG5004" s="9"/>
      <c r="AH5004" s="9"/>
      <c r="AI5004" s="9"/>
      <c r="AJ5004" s="9"/>
      <c r="AK5004" s="9"/>
      <c r="AL5004" s="9"/>
      <c r="AM5004" s="9"/>
      <c r="AN5004" s="9"/>
      <c r="AO5004" s="9"/>
      <c r="AP5004" s="9"/>
      <c r="AQ5004" s="9"/>
      <c r="AR5004" s="9"/>
    </row>
    <row r="5005" spans="1:44">
      <c r="A5005" s="9"/>
      <c r="B5005" s="9"/>
      <c r="C5005" s="9"/>
      <c r="D5005" s="9"/>
      <c r="E5005" s="9"/>
      <c r="F5005" s="9"/>
      <c r="G5005" s="439"/>
      <c r="H5005" s="439"/>
      <c r="I5005" s="9"/>
      <c r="J5005" s="9"/>
      <c r="K5005" s="9"/>
      <c r="L5005" s="9"/>
      <c r="M5005" s="9"/>
      <c r="N5005" s="9"/>
      <c r="O5005" s="9"/>
      <c r="P5005" s="9"/>
      <c r="Q5005" s="9"/>
      <c r="R5005" s="9"/>
      <c r="S5005" s="9"/>
      <c r="T5005" s="9"/>
      <c r="U5005" s="9"/>
      <c r="V5005" s="9"/>
      <c r="W5005" s="9"/>
      <c r="X5005" s="9"/>
      <c r="Y5005" s="9"/>
      <c r="Z5005" s="9"/>
      <c r="AA5005" s="9"/>
      <c r="AB5005" s="9"/>
      <c r="AC5005" s="9"/>
      <c r="AD5005" s="9"/>
      <c r="AE5005" s="9"/>
      <c r="AF5005" s="9"/>
      <c r="AG5005" s="9"/>
      <c r="AH5005" s="9"/>
      <c r="AI5005" s="9"/>
      <c r="AJ5005" s="9"/>
      <c r="AK5005" s="9"/>
      <c r="AL5005" s="9"/>
      <c r="AM5005" s="9"/>
      <c r="AN5005" s="9"/>
      <c r="AO5005" s="9"/>
      <c r="AP5005" s="9"/>
      <c r="AQ5005" s="9"/>
      <c r="AR5005" s="9"/>
    </row>
    <row r="5006" spans="1:44">
      <c r="A5006" s="9"/>
      <c r="B5006" s="9"/>
      <c r="C5006" s="9"/>
      <c r="D5006" s="9"/>
      <c r="E5006" s="9"/>
      <c r="F5006" s="9"/>
      <c r="G5006" s="439"/>
      <c r="H5006" s="439"/>
      <c r="I5006" s="9"/>
      <c r="J5006" s="9"/>
      <c r="K5006" s="9"/>
      <c r="L5006" s="9"/>
      <c r="M5006" s="9"/>
      <c r="N5006" s="9"/>
      <c r="O5006" s="9"/>
      <c r="P5006" s="9"/>
      <c r="Q5006" s="9"/>
      <c r="R5006" s="9"/>
      <c r="S5006" s="9"/>
      <c r="T5006" s="9"/>
      <c r="U5006" s="9"/>
      <c r="V5006" s="9"/>
      <c r="W5006" s="9"/>
      <c r="X5006" s="9"/>
      <c r="Y5006" s="9"/>
      <c r="Z5006" s="9"/>
      <c r="AA5006" s="9"/>
      <c r="AB5006" s="9"/>
      <c r="AC5006" s="9"/>
      <c r="AD5006" s="9"/>
      <c r="AE5006" s="9"/>
      <c r="AF5006" s="9"/>
      <c r="AG5006" s="9"/>
      <c r="AH5006" s="9"/>
      <c r="AI5006" s="9"/>
      <c r="AJ5006" s="9"/>
      <c r="AK5006" s="9"/>
      <c r="AL5006" s="9"/>
      <c r="AM5006" s="9"/>
      <c r="AN5006" s="9"/>
      <c r="AO5006" s="9"/>
      <c r="AP5006" s="9"/>
      <c r="AQ5006" s="9"/>
      <c r="AR5006" s="9"/>
    </row>
    <row r="5007" spans="1:44">
      <c r="A5007" s="9"/>
      <c r="B5007" s="9"/>
      <c r="C5007" s="9"/>
      <c r="D5007" s="9"/>
      <c r="E5007" s="9"/>
      <c r="F5007" s="9"/>
      <c r="G5007" s="439"/>
      <c r="H5007" s="439"/>
      <c r="I5007" s="9"/>
      <c r="J5007" s="9"/>
      <c r="K5007" s="9"/>
      <c r="L5007" s="9"/>
      <c r="M5007" s="9"/>
      <c r="N5007" s="9"/>
      <c r="O5007" s="9"/>
      <c r="P5007" s="9"/>
      <c r="Q5007" s="9"/>
      <c r="R5007" s="9"/>
      <c r="S5007" s="9"/>
      <c r="T5007" s="9"/>
      <c r="U5007" s="9"/>
      <c r="V5007" s="9"/>
      <c r="W5007" s="9"/>
      <c r="X5007" s="9"/>
      <c r="Y5007" s="9"/>
      <c r="Z5007" s="9"/>
      <c r="AA5007" s="9"/>
      <c r="AB5007" s="9"/>
      <c r="AC5007" s="9"/>
      <c r="AD5007" s="9"/>
      <c r="AE5007" s="9"/>
      <c r="AF5007" s="9"/>
      <c r="AG5007" s="9"/>
      <c r="AH5007" s="9"/>
      <c r="AI5007" s="9"/>
      <c r="AJ5007" s="9"/>
      <c r="AK5007" s="9"/>
      <c r="AL5007" s="9"/>
      <c r="AM5007" s="9"/>
      <c r="AN5007" s="9"/>
      <c r="AO5007" s="9"/>
      <c r="AP5007" s="9"/>
      <c r="AQ5007" s="9"/>
      <c r="AR5007" s="9"/>
    </row>
    <row r="5008" spans="1:44">
      <c r="A5008" s="9"/>
      <c r="B5008" s="9"/>
      <c r="C5008" s="9"/>
      <c r="D5008" s="9"/>
      <c r="E5008" s="9"/>
      <c r="F5008" s="9"/>
      <c r="G5008" s="439"/>
      <c r="H5008" s="439"/>
      <c r="I5008" s="9"/>
      <c r="J5008" s="9"/>
      <c r="K5008" s="9"/>
      <c r="L5008" s="9"/>
      <c r="M5008" s="9"/>
      <c r="N5008" s="9"/>
      <c r="O5008" s="9"/>
      <c r="P5008" s="9"/>
      <c r="Q5008" s="9"/>
      <c r="R5008" s="9"/>
      <c r="S5008" s="9"/>
      <c r="T5008" s="9"/>
      <c r="U5008" s="9"/>
      <c r="V5008" s="9"/>
      <c r="W5008" s="9"/>
      <c r="X5008" s="9"/>
      <c r="Y5008" s="9"/>
      <c r="Z5008" s="9"/>
      <c r="AA5008" s="9"/>
      <c r="AB5008" s="9"/>
      <c r="AC5008" s="9"/>
      <c r="AD5008" s="9"/>
      <c r="AE5008" s="9"/>
      <c r="AF5008" s="9"/>
      <c r="AG5008" s="9"/>
      <c r="AH5008" s="9"/>
      <c r="AI5008" s="9"/>
      <c r="AJ5008" s="9"/>
      <c r="AK5008" s="9"/>
      <c r="AL5008" s="9"/>
      <c r="AM5008" s="9"/>
      <c r="AN5008" s="9"/>
      <c r="AO5008" s="9"/>
      <c r="AP5008" s="9"/>
      <c r="AQ5008" s="9"/>
      <c r="AR5008" s="9"/>
    </row>
    <row r="5009" spans="1:44">
      <c r="A5009" s="9"/>
      <c r="B5009" s="9"/>
      <c r="C5009" s="9"/>
      <c r="D5009" s="9"/>
      <c r="E5009" s="9"/>
      <c r="F5009" s="9"/>
      <c r="G5009" s="439"/>
      <c r="H5009" s="439"/>
      <c r="I5009" s="9"/>
      <c r="J5009" s="9"/>
      <c r="K5009" s="9"/>
      <c r="L5009" s="9"/>
      <c r="M5009" s="9"/>
      <c r="N5009" s="9"/>
      <c r="O5009" s="9"/>
      <c r="P5009" s="9"/>
      <c r="Q5009" s="9"/>
      <c r="R5009" s="9"/>
      <c r="S5009" s="9"/>
      <c r="T5009" s="9"/>
      <c r="U5009" s="9"/>
      <c r="V5009" s="9"/>
      <c r="W5009" s="9"/>
      <c r="X5009" s="9"/>
      <c r="Y5009" s="9"/>
      <c r="Z5009" s="9"/>
      <c r="AA5009" s="9"/>
      <c r="AB5009" s="9"/>
      <c r="AC5009" s="9"/>
      <c r="AD5009" s="9"/>
      <c r="AE5009" s="9"/>
      <c r="AF5009" s="9"/>
      <c r="AG5009" s="9"/>
      <c r="AH5009" s="9"/>
      <c r="AI5009" s="9"/>
      <c r="AJ5009" s="9"/>
      <c r="AK5009" s="9"/>
      <c r="AL5009" s="9"/>
      <c r="AM5009" s="9"/>
      <c r="AN5009" s="9"/>
      <c r="AO5009" s="9"/>
      <c r="AP5009" s="9"/>
      <c r="AQ5009" s="9"/>
      <c r="AR5009" s="9"/>
    </row>
    <row r="5010" spans="1:44">
      <c r="A5010" s="9"/>
      <c r="B5010" s="9"/>
      <c r="C5010" s="9"/>
      <c r="D5010" s="9"/>
      <c r="E5010" s="9"/>
      <c r="F5010" s="9"/>
      <c r="G5010" s="439"/>
      <c r="H5010" s="439"/>
      <c r="I5010" s="9"/>
      <c r="J5010" s="9"/>
      <c r="K5010" s="9"/>
      <c r="L5010" s="9"/>
      <c r="M5010" s="9"/>
      <c r="N5010" s="9"/>
      <c r="O5010" s="9"/>
      <c r="P5010" s="9"/>
      <c r="Q5010" s="9"/>
      <c r="R5010" s="9"/>
      <c r="S5010" s="9"/>
      <c r="T5010" s="9"/>
      <c r="U5010" s="9"/>
      <c r="V5010" s="9"/>
      <c r="W5010" s="9"/>
      <c r="X5010" s="9"/>
      <c r="Y5010" s="9"/>
      <c r="Z5010" s="9"/>
      <c r="AA5010" s="9"/>
      <c r="AB5010" s="9"/>
      <c r="AC5010" s="9"/>
      <c r="AD5010" s="9"/>
      <c r="AE5010" s="9"/>
      <c r="AF5010" s="9"/>
      <c r="AG5010" s="9"/>
      <c r="AH5010" s="9"/>
      <c r="AI5010" s="9"/>
      <c r="AJ5010" s="9"/>
      <c r="AK5010" s="9"/>
      <c r="AL5010" s="9"/>
      <c r="AM5010" s="9"/>
      <c r="AN5010" s="9"/>
      <c r="AO5010" s="9"/>
      <c r="AP5010" s="9"/>
      <c r="AQ5010" s="9"/>
      <c r="AR5010" s="9"/>
    </row>
    <row r="5011" spans="1:44">
      <c r="A5011" s="9"/>
      <c r="B5011" s="9"/>
      <c r="C5011" s="9"/>
      <c r="D5011" s="9"/>
      <c r="E5011" s="9"/>
      <c r="F5011" s="9"/>
      <c r="G5011" s="439"/>
      <c r="H5011" s="439"/>
      <c r="I5011" s="9"/>
      <c r="J5011" s="9"/>
      <c r="K5011" s="9"/>
      <c r="L5011" s="9"/>
      <c r="M5011" s="9"/>
      <c r="N5011" s="9"/>
      <c r="O5011" s="9"/>
      <c r="P5011" s="9"/>
      <c r="Q5011" s="9"/>
      <c r="R5011" s="9"/>
      <c r="S5011" s="9"/>
      <c r="T5011" s="9"/>
      <c r="U5011" s="9"/>
      <c r="V5011" s="9"/>
      <c r="W5011" s="9"/>
      <c r="X5011" s="9"/>
      <c r="Y5011" s="9"/>
      <c r="Z5011" s="9"/>
      <c r="AA5011" s="9"/>
      <c r="AB5011" s="9"/>
      <c r="AC5011" s="9"/>
      <c r="AD5011" s="9"/>
      <c r="AE5011" s="9"/>
      <c r="AF5011" s="9"/>
      <c r="AG5011" s="9"/>
      <c r="AH5011" s="9"/>
      <c r="AI5011" s="9"/>
      <c r="AJ5011" s="9"/>
      <c r="AK5011" s="9"/>
      <c r="AL5011" s="9"/>
      <c r="AM5011" s="9"/>
      <c r="AN5011" s="9"/>
      <c r="AO5011" s="9"/>
      <c r="AP5011" s="9"/>
      <c r="AQ5011" s="9"/>
      <c r="AR5011" s="9"/>
    </row>
    <row r="5012" spans="1:44">
      <c r="A5012" s="9"/>
      <c r="B5012" s="9"/>
      <c r="C5012" s="9"/>
      <c r="D5012" s="9"/>
      <c r="E5012" s="9"/>
      <c r="F5012" s="9"/>
      <c r="G5012" s="439"/>
      <c r="H5012" s="439"/>
      <c r="I5012" s="9"/>
      <c r="J5012" s="9"/>
      <c r="K5012" s="9"/>
      <c r="L5012" s="9"/>
      <c r="M5012" s="9"/>
      <c r="N5012" s="9"/>
      <c r="O5012" s="9"/>
      <c r="P5012" s="9"/>
      <c r="Q5012" s="9"/>
      <c r="R5012" s="9"/>
      <c r="S5012" s="9"/>
      <c r="T5012" s="9"/>
      <c r="U5012" s="9"/>
      <c r="V5012" s="9"/>
      <c r="W5012" s="9"/>
      <c r="X5012" s="9"/>
      <c r="Y5012" s="9"/>
      <c r="Z5012" s="9"/>
      <c r="AA5012" s="9"/>
      <c r="AB5012" s="9"/>
      <c r="AC5012" s="9"/>
      <c r="AD5012" s="9"/>
      <c r="AE5012" s="9"/>
      <c r="AF5012" s="9"/>
      <c r="AG5012" s="9"/>
      <c r="AH5012" s="9"/>
      <c r="AI5012" s="9"/>
      <c r="AJ5012" s="9"/>
      <c r="AK5012" s="9"/>
      <c r="AL5012" s="9"/>
      <c r="AM5012" s="9"/>
      <c r="AN5012" s="9"/>
      <c r="AO5012" s="9"/>
      <c r="AP5012" s="9"/>
      <c r="AQ5012" s="9"/>
      <c r="AR5012" s="9"/>
    </row>
    <row r="5013" spans="1:44">
      <c r="A5013" s="9"/>
      <c r="B5013" s="9"/>
      <c r="C5013" s="9"/>
      <c r="D5013" s="9"/>
      <c r="E5013" s="9"/>
      <c r="F5013" s="9"/>
      <c r="G5013" s="439"/>
      <c r="H5013" s="439"/>
      <c r="I5013" s="9"/>
      <c r="J5013" s="9"/>
      <c r="K5013" s="9"/>
      <c r="L5013" s="9"/>
      <c r="M5013" s="9"/>
      <c r="N5013" s="9"/>
      <c r="O5013" s="9"/>
      <c r="P5013" s="9"/>
      <c r="Q5013" s="9"/>
      <c r="R5013" s="9"/>
      <c r="S5013" s="9"/>
      <c r="T5013" s="9"/>
      <c r="U5013" s="9"/>
      <c r="V5013" s="9"/>
      <c r="W5013" s="9"/>
      <c r="X5013" s="9"/>
      <c r="Y5013" s="9"/>
      <c r="Z5013" s="9"/>
      <c r="AA5013" s="9"/>
      <c r="AB5013" s="9"/>
      <c r="AC5013" s="9"/>
      <c r="AD5013" s="9"/>
      <c r="AE5013" s="9"/>
      <c r="AF5013" s="9"/>
      <c r="AG5013" s="9"/>
      <c r="AH5013" s="9"/>
      <c r="AI5013" s="9"/>
      <c r="AJ5013" s="9"/>
      <c r="AK5013" s="9"/>
      <c r="AL5013" s="9"/>
      <c r="AM5013" s="9"/>
      <c r="AN5013" s="9"/>
      <c r="AO5013" s="9"/>
      <c r="AP5013" s="9"/>
      <c r="AQ5013" s="9"/>
      <c r="AR5013" s="9"/>
    </row>
    <row r="5014" spans="1:44">
      <c r="A5014" s="9"/>
      <c r="B5014" s="9"/>
      <c r="C5014" s="9"/>
      <c r="D5014" s="9"/>
      <c r="E5014" s="9"/>
      <c r="F5014" s="9"/>
      <c r="G5014" s="439"/>
      <c r="H5014" s="439"/>
      <c r="I5014" s="9"/>
      <c r="J5014" s="9"/>
      <c r="K5014" s="9"/>
      <c r="L5014" s="9"/>
      <c r="M5014" s="9"/>
      <c r="N5014" s="9"/>
      <c r="O5014" s="9"/>
      <c r="P5014" s="9"/>
      <c r="Q5014" s="9"/>
      <c r="R5014" s="9"/>
      <c r="S5014" s="9"/>
      <c r="T5014" s="9"/>
      <c r="U5014" s="9"/>
      <c r="V5014" s="9"/>
      <c r="W5014" s="9"/>
      <c r="X5014" s="9"/>
      <c r="Y5014" s="9"/>
      <c r="Z5014" s="9"/>
      <c r="AA5014" s="9"/>
      <c r="AB5014" s="9"/>
      <c r="AC5014" s="9"/>
      <c r="AD5014" s="9"/>
      <c r="AE5014" s="9"/>
      <c r="AF5014" s="9"/>
      <c r="AG5014" s="9"/>
      <c r="AH5014" s="9"/>
      <c r="AI5014" s="9"/>
      <c r="AJ5014" s="9"/>
      <c r="AK5014" s="9"/>
      <c r="AL5014" s="9"/>
      <c r="AM5014" s="9"/>
      <c r="AN5014" s="9"/>
      <c r="AO5014" s="9"/>
      <c r="AP5014" s="9"/>
      <c r="AQ5014" s="9"/>
      <c r="AR5014" s="9"/>
    </row>
    <row r="5015" spans="1:44">
      <c r="A5015" s="9"/>
      <c r="B5015" s="9"/>
      <c r="C5015" s="9"/>
      <c r="D5015" s="9"/>
      <c r="E5015" s="9"/>
      <c r="F5015" s="9"/>
      <c r="G5015" s="439"/>
      <c r="H5015" s="439"/>
      <c r="I5015" s="9"/>
      <c r="J5015" s="9"/>
      <c r="K5015" s="9"/>
      <c r="L5015" s="9"/>
      <c r="M5015" s="9"/>
      <c r="N5015" s="9"/>
      <c r="O5015" s="9"/>
      <c r="P5015" s="9"/>
      <c r="Q5015" s="9"/>
      <c r="R5015" s="9"/>
      <c r="S5015" s="9"/>
      <c r="T5015" s="9"/>
      <c r="U5015" s="9"/>
      <c r="V5015" s="9"/>
      <c r="W5015" s="9"/>
      <c r="X5015" s="9"/>
      <c r="Y5015" s="9"/>
      <c r="Z5015" s="9"/>
      <c r="AA5015" s="9"/>
      <c r="AB5015" s="9"/>
      <c r="AC5015" s="9"/>
      <c r="AD5015" s="9"/>
      <c r="AE5015" s="9"/>
      <c r="AF5015" s="9"/>
      <c r="AG5015" s="9"/>
      <c r="AH5015" s="9"/>
      <c r="AI5015" s="9"/>
      <c r="AJ5015" s="9"/>
      <c r="AK5015" s="9"/>
      <c r="AL5015" s="9"/>
      <c r="AM5015" s="9"/>
      <c r="AN5015" s="9"/>
      <c r="AO5015" s="9"/>
      <c r="AP5015" s="9"/>
      <c r="AQ5015" s="9"/>
      <c r="AR5015" s="9"/>
    </row>
    <row r="5016" spans="1:44">
      <c r="A5016" s="9"/>
      <c r="B5016" s="9"/>
      <c r="C5016" s="9"/>
      <c r="D5016" s="9"/>
      <c r="E5016" s="9"/>
      <c r="F5016" s="9"/>
      <c r="G5016" s="439"/>
      <c r="H5016" s="439"/>
      <c r="I5016" s="9"/>
      <c r="J5016" s="9"/>
      <c r="K5016" s="9"/>
      <c r="L5016" s="9"/>
      <c r="M5016" s="9"/>
      <c r="N5016" s="9"/>
      <c r="O5016" s="9"/>
      <c r="P5016" s="9"/>
      <c r="Q5016" s="9"/>
      <c r="R5016" s="9"/>
      <c r="S5016" s="9"/>
      <c r="T5016" s="9"/>
      <c r="U5016" s="9"/>
      <c r="V5016" s="9"/>
      <c r="W5016" s="9"/>
      <c r="X5016" s="9"/>
      <c r="Y5016" s="9"/>
      <c r="Z5016" s="9"/>
      <c r="AA5016" s="9"/>
      <c r="AB5016" s="9"/>
      <c r="AC5016" s="9"/>
      <c r="AD5016" s="9"/>
      <c r="AE5016" s="9"/>
      <c r="AF5016" s="9"/>
      <c r="AG5016" s="9"/>
      <c r="AH5016" s="9"/>
      <c r="AI5016" s="9"/>
      <c r="AJ5016" s="9"/>
      <c r="AK5016" s="9"/>
      <c r="AL5016" s="9"/>
      <c r="AM5016" s="9"/>
      <c r="AN5016" s="9"/>
      <c r="AO5016" s="9"/>
      <c r="AP5016" s="9"/>
      <c r="AQ5016" s="9"/>
      <c r="AR5016" s="9"/>
    </row>
    <row r="5017" spans="1:44">
      <c r="A5017" s="9"/>
      <c r="B5017" s="9"/>
      <c r="C5017" s="9"/>
      <c r="D5017" s="9"/>
      <c r="E5017" s="9"/>
      <c r="F5017" s="9"/>
      <c r="G5017" s="439"/>
      <c r="H5017" s="439"/>
      <c r="I5017" s="9"/>
      <c r="J5017" s="9"/>
      <c r="K5017" s="9"/>
      <c r="L5017" s="9"/>
      <c r="M5017" s="9"/>
      <c r="N5017" s="9"/>
      <c r="O5017" s="9"/>
      <c r="P5017" s="9"/>
      <c r="Q5017" s="9"/>
      <c r="R5017" s="9"/>
      <c r="S5017" s="9"/>
      <c r="T5017" s="9"/>
      <c r="U5017" s="9"/>
      <c r="V5017" s="9"/>
      <c r="W5017" s="9"/>
      <c r="X5017" s="9"/>
      <c r="Y5017" s="9"/>
      <c r="Z5017" s="9"/>
      <c r="AA5017" s="9"/>
      <c r="AB5017" s="9"/>
      <c r="AC5017" s="9"/>
      <c r="AD5017" s="9"/>
      <c r="AE5017" s="9"/>
      <c r="AF5017" s="9"/>
      <c r="AG5017" s="9"/>
      <c r="AH5017" s="9"/>
      <c r="AI5017" s="9"/>
      <c r="AJ5017" s="9"/>
      <c r="AK5017" s="9"/>
      <c r="AL5017" s="9"/>
      <c r="AM5017" s="9"/>
      <c r="AN5017" s="9"/>
      <c r="AO5017" s="9"/>
      <c r="AP5017" s="9"/>
      <c r="AQ5017" s="9"/>
      <c r="AR5017" s="9"/>
    </row>
    <row r="5018" spans="1:44">
      <c r="A5018" s="9"/>
      <c r="B5018" s="9"/>
      <c r="C5018" s="9"/>
      <c r="D5018" s="9"/>
      <c r="E5018" s="9"/>
      <c r="F5018" s="9"/>
      <c r="G5018" s="439"/>
      <c r="H5018" s="439"/>
      <c r="I5018" s="9"/>
      <c r="J5018" s="9"/>
      <c r="K5018" s="9"/>
      <c r="L5018" s="9"/>
      <c r="M5018" s="9"/>
      <c r="N5018" s="9"/>
      <c r="O5018" s="9"/>
      <c r="P5018" s="9"/>
      <c r="Q5018" s="9"/>
      <c r="R5018" s="9"/>
      <c r="S5018" s="9"/>
      <c r="T5018" s="9"/>
      <c r="U5018" s="9"/>
      <c r="V5018" s="9"/>
      <c r="W5018" s="9"/>
      <c r="X5018" s="9"/>
      <c r="Y5018" s="9"/>
      <c r="Z5018" s="9"/>
      <c r="AA5018" s="9"/>
      <c r="AB5018" s="9"/>
      <c r="AC5018" s="9"/>
      <c r="AD5018" s="9"/>
      <c r="AE5018" s="9"/>
      <c r="AF5018" s="9"/>
      <c r="AG5018" s="9"/>
      <c r="AH5018" s="9"/>
      <c r="AI5018" s="9"/>
      <c r="AJ5018" s="9"/>
      <c r="AK5018" s="9"/>
      <c r="AL5018" s="9"/>
      <c r="AM5018" s="9"/>
      <c r="AN5018" s="9"/>
      <c r="AO5018" s="9"/>
      <c r="AP5018" s="9"/>
      <c r="AQ5018" s="9"/>
      <c r="AR5018" s="9"/>
    </row>
    <row r="5019" spans="1:44">
      <c r="A5019" s="9"/>
      <c r="B5019" s="9"/>
      <c r="C5019" s="9"/>
      <c r="D5019" s="9"/>
      <c r="E5019" s="9"/>
      <c r="F5019" s="9"/>
      <c r="G5019" s="439"/>
      <c r="H5019" s="439"/>
      <c r="I5019" s="9"/>
      <c r="J5019" s="9"/>
      <c r="K5019" s="9"/>
      <c r="L5019" s="9"/>
      <c r="M5019" s="9"/>
      <c r="N5019" s="9"/>
      <c r="O5019" s="9"/>
      <c r="P5019" s="9"/>
      <c r="Q5019" s="9"/>
      <c r="R5019" s="9"/>
      <c r="S5019" s="9"/>
      <c r="T5019" s="9"/>
      <c r="U5019" s="9"/>
      <c r="V5019" s="9"/>
      <c r="W5019" s="9"/>
      <c r="X5019" s="9"/>
      <c r="Y5019" s="9"/>
      <c r="Z5019" s="9"/>
      <c r="AA5019" s="9"/>
      <c r="AB5019" s="9"/>
      <c r="AC5019" s="9"/>
      <c r="AD5019" s="9"/>
      <c r="AE5019" s="9"/>
      <c r="AF5019" s="9"/>
      <c r="AG5019" s="9"/>
      <c r="AH5019" s="9"/>
      <c r="AI5019" s="9"/>
      <c r="AJ5019" s="9"/>
      <c r="AK5019" s="9"/>
      <c r="AL5019" s="9"/>
      <c r="AM5019" s="9"/>
      <c r="AN5019" s="9"/>
      <c r="AO5019" s="9"/>
      <c r="AP5019" s="9"/>
      <c r="AQ5019" s="9"/>
      <c r="AR5019" s="9"/>
    </row>
    <row r="5020" spans="1:44">
      <c r="A5020" s="9"/>
      <c r="B5020" s="9"/>
      <c r="C5020" s="9"/>
      <c r="D5020" s="9"/>
      <c r="E5020" s="9"/>
      <c r="F5020" s="9"/>
      <c r="G5020" s="439"/>
      <c r="H5020" s="439"/>
      <c r="I5020" s="9"/>
      <c r="J5020" s="9"/>
      <c r="K5020" s="9"/>
      <c r="L5020" s="9"/>
      <c r="M5020" s="9"/>
      <c r="N5020" s="9"/>
      <c r="O5020" s="9"/>
      <c r="P5020" s="9"/>
      <c r="Q5020" s="9"/>
      <c r="R5020" s="9"/>
      <c r="S5020" s="9"/>
      <c r="T5020" s="9"/>
      <c r="U5020" s="9"/>
      <c r="V5020" s="9"/>
      <c r="W5020" s="9"/>
      <c r="X5020" s="9"/>
      <c r="Y5020" s="9"/>
      <c r="Z5020" s="9"/>
      <c r="AA5020" s="9"/>
      <c r="AB5020" s="9"/>
      <c r="AC5020" s="9"/>
      <c r="AD5020" s="9"/>
      <c r="AE5020" s="9"/>
      <c r="AF5020" s="9"/>
      <c r="AG5020" s="9"/>
      <c r="AH5020" s="9"/>
      <c r="AI5020" s="9"/>
      <c r="AJ5020" s="9"/>
      <c r="AK5020" s="9"/>
      <c r="AL5020" s="9"/>
      <c r="AM5020" s="9"/>
      <c r="AN5020" s="9"/>
      <c r="AO5020" s="9"/>
      <c r="AP5020" s="9"/>
      <c r="AQ5020" s="9"/>
      <c r="AR5020" s="9"/>
    </row>
    <row r="5021" spans="1:44">
      <c r="A5021" s="9"/>
      <c r="B5021" s="9"/>
      <c r="C5021" s="9"/>
      <c r="D5021" s="9"/>
      <c r="E5021" s="9"/>
      <c r="F5021" s="9"/>
      <c r="G5021" s="439"/>
      <c r="H5021" s="439"/>
      <c r="I5021" s="9"/>
      <c r="J5021" s="9"/>
      <c r="K5021" s="9"/>
      <c r="L5021" s="9"/>
      <c r="M5021" s="9"/>
      <c r="N5021" s="9"/>
      <c r="O5021" s="9"/>
      <c r="P5021" s="9"/>
      <c r="Q5021" s="9"/>
      <c r="R5021" s="9"/>
      <c r="S5021" s="9"/>
      <c r="T5021" s="9"/>
      <c r="U5021" s="9"/>
      <c r="V5021" s="9"/>
      <c r="W5021" s="9"/>
      <c r="X5021" s="9"/>
      <c r="Y5021" s="9"/>
      <c r="Z5021" s="9"/>
      <c r="AA5021" s="9"/>
      <c r="AB5021" s="9"/>
      <c r="AC5021" s="9"/>
      <c r="AD5021" s="9"/>
      <c r="AE5021" s="9"/>
      <c r="AF5021" s="9"/>
      <c r="AG5021" s="9"/>
      <c r="AH5021" s="9"/>
      <c r="AI5021" s="9"/>
      <c r="AJ5021" s="9"/>
      <c r="AK5021" s="9"/>
      <c r="AL5021" s="9"/>
      <c r="AM5021" s="9"/>
      <c r="AN5021" s="9"/>
      <c r="AO5021" s="9"/>
      <c r="AP5021" s="9"/>
      <c r="AQ5021" s="9"/>
      <c r="AR5021" s="9"/>
    </row>
    <row r="5022" spans="1:44">
      <c r="A5022" s="9"/>
      <c r="B5022" s="9"/>
      <c r="C5022" s="9"/>
      <c r="D5022" s="9"/>
      <c r="E5022" s="9"/>
      <c r="F5022" s="9"/>
      <c r="G5022" s="439"/>
      <c r="H5022" s="439"/>
      <c r="I5022" s="9"/>
      <c r="J5022" s="9"/>
      <c r="K5022" s="9"/>
      <c r="L5022" s="9"/>
      <c r="M5022" s="9"/>
      <c r="N5022" s="9"/>
      <c r="O5022" s="9"/>
      <c r="P5022" s="9"/>
      <c r="Q5022" s="9"/>
      <c r="R5022" s="9"/>
      <c r="S5022" s="9"/>
      <c r="T5022" s="9"/>
      <c r="U5022" s="9"/>
      <c r="V5022" s="9"/>
      <c r="W5022" s="9"/>
      <c r="X5022" s="9"/>
      <c r="Y5022" s="9"/>
      <c r="Z5022" s="9"/>
      <c r="AA5022" s="9"/>
      <c r="AB5022" s="9"/>
      <c r="AC5022" s="9"/>
      <c r="AD5022" s="9"/>
      <c r="AE5022" s="9"/>
      <c r="AF5022" s="9"/>
      <c r="AG5022" s="9"/>
      <c r="AH5022" s="9"/>
      <c r="AI5022" s="9"/>
      <c r="AJ5022" s="9"/>
      <c r="AK5022" s="9"/>
      <c r="AL5022" s="9"/>
      <c r="AM5022" s="9"/>
      <c r="AN5022" s="9"/>
      <c r="AO5022" s="9"/>
      <c r="AP5022" s="9"/>
      <c r="AQ5022" s="9"/>
      <c r="AR5022" s="9"/>
    </row>
    <row r="5023" spans="1:44">
      <c r="A5023" s="9"/>
      <c r="B5023" s="9"/>
      <c r="C5023" s="9"/>
      <c r="D5023" s="9"/>
      <c r="E5023" s="9"/>
      <c r="F5023" s="9"/>
      <c r="G5023" s="439"/>
      <c r="H5023" s="439"/>
      <c r="I5023" s="9"/>
      <c r="J5023" s="9"/>
      <c r="K5023" s="9"/>
      <c r="L5023" s="9"/>
      <c r="M5023" s="9"/>
      <c r="N5023" s="9"/>
      <c r="O5023" s="9"/>
      <c r="P5023" s="9"/>
      <c r="Q5023" s="9"/>
      <c r="R5023" s="9"/>
      <c r="S5023" s="9"/>
      <c r="T5023" s="9"/>
      <c r="U5023" s="9"/>
      <c r="V5023" s="9"/>
      <c r="W5023" s="9"/>
      <c r="X5023" s="9"/>
      <c r="Y5023" s="9"/>
      <c r="Z5023" s="9"/>
      <c r="AA5023" s="9"/>
      <c r="AB5023" s="9"/>
      <c r="AC5023" s="9"/>
      <c r="AD5023" s="9"/>
      <c r="AE5023" s="9"/>
      <c r="AF5023" s="9"/>
      <c r="AG5023" s="9"/>
      <c r="AH5023" s="9"/>
      <c r="AI5023" s="9"/>
      <c r="AJ5023" s="9"/>
      <c r="AK5023" s="9"/>
      <c r="AL5023" s="9"/>
      <c r="AM5023" s="9"/>
      <c r="AN5023" s="9"/>
      <c r="AO5023" s="9"/>
      <c r="AP5023" s="9"/>
      <c r="AQ5023" s="9"/>
      <c r="AR5023" s="9"/>
    </row>
    <row r="5024" spans="1:44">
      <c r="A5024" s="9"/>
      <c r="B5024" s="9"/>
      <c r="C5024" s="9"/>
      <c r="D5024" s="9"/>
      <c r="E5024" s="9"/>
      <c r="F5024" s="9"/>
      <c r="G5024" s="439"/>
      <c r="H5024" s="439"/>
      <c r="I5024" s="9"/>
      <c r="J5024" s="9"/>
      <c r="K5024" s="9"/>
      <c r="L5024" s="9"/>
      <c r="M5024" s="9"/>
      <c r="N5024" s="9"/>
      <c r="O5024" s="9"/>
      <c r="P5024" s="9"/>
      <c r="Q5024" s="9"/>
      <c r="R5024" s="9"/>
      <c r="S5024" s="9"/>
      <c r="T5024" s="9"/>
      <c r="U5024" s="9"/>
      <c r="V5024" s="9"/>
      <c r="W5024" s="9"/>
      <c r="X5024" s="9"/>
      <c r="Y5024" s="9"/>
      <c r="Z5024" s="9"/>
      <c r="AA5024" s="9"/>
      <c r="AB5024" s="9"/>
      <c r="AC5024" s="9"/>
      <c r="AD5024" s="9"/>
      <c r="AE5024" s="9"/>
      <c r="AF5024" s="9"/>
      <c r="AG5024" s="9"/>
      <c r="AH5024" s="9"/>
      <c r="AI5024" s="9"/>
      <c r="AJ5024" s="9"/>
      <c r="AK5024" s="9"/>
      <c r="AL5024" s="9"/>
      <c r="AM5024" s="9"/>
      <c r="AN5024" s="9"/>
      <c r="AO5024" s="9"/>
      <c r="AP5024" s="9"/>
      <c r="AQ5024" s="9"/>
      <c r="AR5024" s="9"/>
    </row>
    <row r="5025" spans="1:44">
      <c r="A5025" s="9"/>
      <c r="B5025" s="9"/>
      <c r="C5025" s="9"/>
      <c r="D5025" s="9"/>
      <c r="E5025" s="9"/>
      <c r="F5025" s="9"/>
      <c r="G5025" s="439"/>
      <c r="H5025" s="439"/>
      <c r="I5025" s="9"/>
      <c r="J5025" s="9"/>
      <c r="K5025" s="9"/>
      <c r="L5025" s="9"/>
      <c r="M5025" s="9"/>
      <c r="N5025" s="9"/>
      <c r="O5025" s="9"/>
      <c r="P5025" s="9"/>
      <c r="Q5025" s="9"/>
      <c r="R5025" s="9"/>
      <c r="S5025" s="9"/>
      <c r="T5025" s="9"/>
      <c r="U5025" s="9"/>
      <c r="V5025" s="9"/>
      <c r="W5025" s="9"/>
      <c r="X5025" s="9"/>
      <c r="Y5025" s="9"/>
      <c r="Z5025" s="9"/>
      <c r="AA5025" s="9"/>
      <c r="AB5025" s="9"/>
      <c r="AC5025" s="9"/>
      <c r="AD5025" s="9"/>
      <c r="AE5025" s="9"/>
      <c r="AF5025" s="9"/>
      <c r="AG5025" s="9"/>
      <c r="AH5025" s="9"/>
      <c r="AI5025" s="9"/>
      <c r="AJ5025" s="9"/>
      <c r="AK5025" s="9"/>
      <c r="AL5025" s="9"/>
      <c r="AM5025" s="9"/>
      <c r="AN5025" s="9"/>
      <c r="AO5025" s="9"/>
      <c r="AP5025" s="9"/>
      <c r="AQ5025" s="9"/>
      <c r="AR5025" s="9"/>
    </row>
    <row r="5026" spans="1:44">
      <c r="A5026" s="9"/>
      <c r="B5026" s="9"/>
      <c r="C5026" s="9"/>
      <c r="D5026" s="9"/>
      <c r="E5026" s="9"/>
      <c r="F5026" s="9"/>
      <c r="G5026" s="439"/>
      <c r="H5026" s="439"/>
      <c r="I5026" s="9"/>
      <c r="J5026" s="9"/>
      <c r="K5026" s="9"/>
      <c r="L5026" s="9"/>
      <c r="M5026" s="9"/>
      <c r="N5026" s="9"/>
      <c r="O5026" s="9"/>
      <c r="P5026" s="9"/>
      <c r="Q5026" s="9"/>
      <c r="R5026" s="9"/>
      <c r="S5026" s="9"/>
      <c r="T5026" s="9"/>
      <c r="U5026" s="9"/>
      <c r="V5026" s="9"/>
      <c r="W5026" s="9"/>
      <c r="X5026" s="9"/>
      <c r="Y5026" s="9"/>
      <c r="Z5026" s="9"/>
      <c r="AA5026" s="9"/>
      <c r="AB5026" s="9"/>
      <c r="AC5026" s="9"/>
      <c r="AD5026" s="9"/>
      <c r="AE5026" s="9"/>
      <c r="AF5026" s="9"/>
      <c r="AG5026" s="9"/>
      <c r="AH5026" s="9"/>
      <c r="AI5026" s="9"/>
      <c r="AJ5026" s="9"/>
      <c r="AK5026" s="9"/>
      <c r="AL5026" s="9"/>
      <c r="AM5026" s="9"/>
      <c r="AN5026" s="9"/>
      <c r="AO5026" s="9"/>
      <c r="AP5026" s="9"/>
      <c r="AQ5026" s="9"/>
      <c r="AR5026" s="9"/>
    </row>
    <row r="5027" spans="1:44">
      <c r="A5027" s="9"/>
      <c r="B5027" s="9"/>
      <c r="C5027" s="9"/>
      <c r="D5027" s="9"/>
      <c r="E5027" s="9"/>
      <c r="F5027" s="9"/>
      <c r="G5027" s="439"/>
      <c r="H5027" s="439"/>
      <c r="I5027" s="9"/>
      <c r="J5027" s="9"/>
      <c r="K5027" s="9"/>
      <c r="L5027" s="9"/>
      <c r="M5027" s="9"/>
      <c r="N5027" s="9"/>
      <c r="O5027" s="9"/>
      <c r="P5027" s="9"/>
      <c r="Q5027" s="9"/>
      <c r="R5027" s="9"/>
      <c r="S5027" s="9"/>
      <c r="T5027" s="9"/>
      <c r="U5027" s="9"/>
      <c r="V5027" s="9"/>
      <c r="W5027" s="9"/>
      <c r="X5027" s="9"/>
      <c r="Y5027" s="9"/>
      <c r="Z5027" s="9"/>
      <c r="AA5027" s="9"/>
      <c r="AB5027" s="9"/>
      <c r="AC5027" s="9"/>
      <c r="AD5027" s="9"/>
      <c r="AE5027" s="9"/>
      <c r="AF5027" s="9"/>
      <c r="AG5027" s="9"/>
      <c r="AH5027" s="9"/>
      <c r="AI5027" s="9"/>
      <c r="AJ5027" s="9"/>
      <c r="AK5027" s="9"/>
      <c r="AL5027" s="9"/>
      <c r="AM5027" s="9"/>
      <c r="AN5027" s="9"/>
      <c r="AO5027" s="9"/>
      <c r="AP5027" s="9"/>
      <c r="AQ5027" s="9"/>
      <c r="AR5027" s="9"/>
    </row>
    <row r="5028" spans="1:44">
      <c r="A5028" s="9"/>
      <c r="B5028" s="9"/>
      <c r="C5028" s="9"/>
      <c r="D5028" s="9"/>
      <c r="E5028" s="9"/>
      <c r="F5028" s="9"/>
      <c r="G5028" s="439"/>
      <c r="H5028" s="439"/>
      <c r="I5028" s="9"/>
      <c r="J5028" s="9"/>
      <c r="K5028" s="9"/>
      <c r="L5028" s="9"/>
      <c r="M5028" s="9"/>
      <c r="N5028" s="9"/>
      <c r="O5028" s="9"/>
      <c r="P5028" s="9"/>
      <c r="Q5028" s="9"/>
      <c r="R5028" s="9"/>
      <c r="S5028" s="9"/>
      <c r="T5028" s="9"/>
      <c r="U5028" s="9"/>
      <c r="V5028" s="9"/>
      <c r="W5028" s="9"/>
      <c r="X5028" s="9"/>
      <c r="Y5028" s="9"/>
      <c r="Z5028" s="9"/>
      <c r="AA5028" s="9"/>
      <c r="AB5028" s="9"/>
      <c r="AC5028" s="9"/>
      <c r="AD5028" s="9"/>
      <c r="AE5028" s="9"/>
      <c r="AF5028" s="9"/>
      <c r="AG5028" s="9"/>
      <c r="AH5028" s="9"/>
      <c r="AI5028" s="9"/>
      <c r="AJ5028" s="9"/>
      <c r="AK5028" s="9"/>
      <c r="AL5028" s="9"/>
      <c r="AM5028" s="9"/>
      <c r="AN5028" s="9"/>
      <c r="AO5028" s="9"/>
      <c r="AP5028" s="9"/>
      <c r="AQ5028" s="9"/>
      <c r="AR5028" s="9"/>
    </row>
    <row r="5029" spans="1:44">
      <c r="A5029" s="9"/>
      <c r="B5029" s="9"/>
      <c r="C5029" s="9"/>
      <c r="D5029" s="9"/>
      <c r="E5029" s="9"/>
      <c r="F5029" s="9"/>
      <c r="G5029" s="439"/>
      <c r="H5029" s="439"/>
      <c r="I5029" s="9"/>
      <c r="J5029" s="9"/>
      <c r="K5029" s="9"/>
      <c r="L5029" s="9"/>
      <c r="M5029" s="9"/>
      <c r="N5029" s="9"/>
      <c r="O5029" s="9"/>
      <c r="P5029" s="9"/>
      <c r="Q5029" s="9"/>
      <c r="R5029" s="9"/>
      <c r="S5029" s="9"/>
      <c r="T5029" s="9"/>
      <c r="U5029" s="9"/>
      <c r="V5029" s="9"/>
      <c r="W5029" s="9"/>
      <c r="X5029" s="9"/>
      <c r="Y5029" s="9"/>
      <c r="Z5029" s="9"/>
      <c r="AA5029" s="9"/>
      <c r="AB5029" s="9"/>
      <c r="AC5029" s="9"/>
      <c r="AD5029" s="9"/>
      <c r="AE5029" s="9"/>
      <c r="AF5029" s="9"/>
      <c r="AG5029" s="9"/>
      <c r="AH5029" s="9"/>
      <c r="AI5029" s="9"/>
      <c r="AJ5029" s="9"/>
      <c r="AK5029" s="9"/>
      <c r="AL5029" s="9"/>
      <c r="AM5029" s="9"/>
      <c r="AN5029" s="9"/>
      <c r="AO5029" s="9"/>
      <c r="AP5029" s="9"/>
      <c r="AQ5029" s="9"/>
      <c r="AR5029" s="9"/>
    </row>
    <row r="5030" spans="1:44">
      <c r="A5030" s="9"/>
      <c r="B5030" s="9"/>
      <c r="C5030" s="9"/>
      <c r="D5030" s="9"/>
      <c r="E5030" s="9"/>
      <c r="F5030" s="9"/>
      <c r="G5030" s="439"/>
      <c r="H5030" s="439"/>
      <c r="I5030" s="9"/>
      <c r="J5030" s="9"/>
      <c r="K5030" s="9"/>
      <c r="L5030" s="9"/>
      <c r="M5030" s="9"/>
      <c r="N5030" s="9"/>
      <c r="O5030" s="9"/>
      <c r="P5030" s="9"/>
      <c r="Q5030" s="9"/>
      <c r="R5030" s="9"/>
      <c r="S5030" s="9"/>
      <c r="T5030" s="9"/>
      <c r="U5030" s="9"/>
      <c r="V5030" s="9"/>
      <c r="W5030" s="9"/>
      <c r="X5030" s="9"/>
      <c r="Y5030" s="9"/>
      <c r="Z5030" s="9"/>
      <c r="AA5030" s="9"/>
      <c r="AB5030" s="9"/>
      <c r="AC5030" s="9"/>
      <c r="AD5030" s="9"/>
      <c r="AE5030" s="9"/>
      <c r="AF5030" s="9"/>
      <c r="AG5030" s="9"/>
      <c r="AH5030" s="9"/>
      <c r="AI5030" s="9"/>
      <c r="AJ5030" s="9"/>
      <c r="AK5030" s="9"/>
      <c r="AL5030" s="9"/>
      <c r="AM5030" s="9"/>
      <c r="AN5030" s="9"/>
      <c r="AO5030" s="9"/>
      <c r="AP5030" s="9"/>
      <c r="AQ5030" s="9"/>
      <c r="AR5030" s="9"/>
    </row>
    <row r="5031" spans="1:44">
      <c r="A5031" s="9"/>
      <c r="B5031" s="9"/>
      <c r="C5031" s="9"/>
      <c r="D5031" s="9"/>
      <c r="E5031" s="9"/>
      <c r="F5031" s="9"/>
      <c r="G5031" s="439"/>
      <c r="H5031" s="439"/>
      <c r="I5031" s="9"/>
      <c r="J5031" s="9"/>
      <c r="K5031" s="9"/>
      <c r="L5031" s="9"/>
      <c r="M5031" s="9"/>
      <c r="N5031" s="9"/>
      <c r="O5031" s="9"/>
      <c r="P5031" s="9"/>
      <c r="Q5031" s="9"/>
      <c r="R5031" s="9"/>
      <c r="S5031" s="9"/>
      <c r="T5031" s="9"/>
      <c r="U5031" s="9"/>
      <c r="V5031" s="9"/>
      <c r="W5031" s="9"/>
      <c r="X5031" s="9"/>
      <c r="Y5031" s="9"/>
      <c r="Z5031" s="9"/>
      <c r="AA5031" s="9"/>
      <c r="AB5031" s="9"/>
      <c r="AC5031" s="9"/>
      <c r="AD5031" s="9"/>
      <c r="AE5031" s="9"/>
      <c r="AF5031" s="9"/>
      <c r="AG5031" s="9"/>
      <c r="AH5031" s="9"/>
      <c r="AI5031" s="9"/>
      <c r="AJ5031" s="9"/>
      <c r="AK5031" s="9"/>
      <c r="AL5031" s="9"/>
      <c r="AM5031" s="9"/>
      <c r="AN5031" s="9"/>
      <c r="AO5031" s="9"/>
      <c r="AP5031" s="9"/>
      <c r="AQ5031" s="9"/>
      <c r="AR5031" s="9"/>
    </row>
    <row r="5032" spans="1:44">
      <c r="A5032" s="9"/>
      <c r="B5032" s="9"/>
      <c r="C5032" s="9"/>
      <c r="D5032" s="9"/>
      <c r="E5032" s="9"/>
      <c r="F5032" s="9"/>
      <c r="G5032" s="439"/>
      <c r="H5032" s="439"/>
      <c r="I5032" s="9"/>
      <c r="J5032" s="9"/>
      <c r="K5032" s="9"/>
      <c r="L5032" s="9"/>
      <c r="M5032" s="9"/>
      <c r="N5032" s="9"/>
      <c r="O5032" s="9"/>
      <c r="P5032" s="9"/>
      <c r="Q5032" s="9"/>
      <c r="R5032" s="9"/>
      <c r="S5032" s="9"/>
      <c r="T5032" s="9"/>
      <c r="U5032" s="9"/>
      <c r="V5032" s="9"/>
      <c r="W5032" s="9"/>
      <c r="X5032" s="9"/>
      <c r="Y5032" s="9"/>
      <c r="Z5032" s="9"/>
      <c r="AA5032" s="9"/>
      <c r="AB5032" s="9"/>
      <c r="AC5032" s="9"/>
      <c r="AD5032" s="9"/>
      <c r="AE5032" s="9"/>
      <c r="AF5032" s="9"/>
      <c r="AG5032" s="9"/>
      <c r="AH5032" s="9"/>
      <c r="AI5032" s="9"/>
      <c r="AJ5032" s="9"/>
      <c r="AK5032" s="9"/>
      <c r="AL5032" s="9"/>
      <c r="AM5032" s="9"/>
      <c r="AN5032" s="9"/>
      <c r="AO5032" s="9"/>
      <c r="AP5032" s="9"/>
      <c r="AQ5032" s="9"/>
      <c r="AR5032" s="9"/>
    </row>
    <row r="5033" spans="1:44">
      <c r="A5033" s="9"/>
      <c r="B5033" s="9"/>
      <c r="C5033" s="9"/>
      <c r="D5033" s="9"/>
      <c r="E5033" s="9"/>
      <c r="F5033" s="9"/>
      <c r="G5033" s="439"/>
      <c r="H5033" s="439"/>
      <c r="I5033" s="9"/>
      <c r="J5033" s="9"/>
      <c r="K5033" s="9"/>
      <c r="L5033" s="9"/>
      <c r="M5033" s="9"/>
      <c r="N5033" s="9"/>
      <c r="O5033" s="9"/>
      <c r="P5033" s="9"/>
      <c r="Q5033" s="9"/>
      <c r="R5033" s="9"/>
      <c r="S5033" s="9"/>
      <c r="T5033" s="9"/>
      <c r="U5033" s="9"/>
      <c r="V5033" s="9"/>
      <c r="W5033" s="9"/>
      <c r="X5033" s="9"/>
      <c r="Y5033" s="9"/>
      <c r="Z5033" s="9"/>
      <c r="AA5033" s="9"/>
      <c r="AB5033" s="9"/>
      <c r="AC5033" s="9"/>
      <c r="AD5033" s="9"/>
      <c r="AE5033" s="9"/>
      <c r="AF5033" s="9"/>
      <c r="AG5033" s="9"/>
      <c r="AH5033" s="9"/>
      <c r="AI5033" s="9"/>
      <c r="AJ5033" s="9"/>
      <c r="AK5033" s="9"/>
      <c r="AL5033" s="9"/>
      <c r="AM5033" s="9"/>
      <c r="AN5033" s="9"/>
      <c r="AO5033" s="9"/>
      <c r="AP5033" s="9"/>
      <c r="AQ5033" s="9"/>
      <c r="AR5033" s="9"/>
    </row>
    <row r="5034" spans="1:44">
      <c r="A5034" s="9"/>
      <c r="B5034" s="9"/>
      <c r="C5034" s="9"/>
      <c r="D5034" s="9"/>
      <c r="E5034" s="9"/>
      <c r="F5034" s="9"/>
      <c r="G5034" s="439"/>
      <c r="H5034" s="439"/>
      <c r="I5034" s="9"/>
      <c r="J5034" s="9"/>
      <c r="K5034" s="9"/>
      <c r="L5034" s="9"/>
      <c r="M5034" s="9"/>
      <c r="N5034" s="9"/>
      <c r="O5034" s="9"/>
      <c r="P5034" s="9"/>
      <c r="Q5034" s="9"/>
      <c r="R5034" s="9"/>
      <c r="S5034" s="9"/>
      <c r="T5034" s="9"/>
      <c r="U5034" s="9"/>
      <c r="V5034" s="9"/>
      <c r="W5034" s="9"/>
      <c r="X5034" s="9"/>
      <c r="Y5034" s="9"/>
      <c r="Z5034" s="9"/>
      <c r="AA5034" s="9"/>
      <c r="AB5034" s="9"/>
      <c r="AC5034" s="9"/>
      <c r="AD5034" s="9"/>
      <c r="AE5034" s="9"/>
      <c r="AF5034" s="9"/>
      <c r="AG5034" s="9"/>
      <c r="AH5034" s="9"/>
      <c r="AI5034" s="9"/>
      <c r="AJ5034" s="9"/>
      <c r="AK5034" s="9"/>
      <c r="AL5034" s="9"/>
      <c r="AM5034" s="9"/>
      <c r="AN5034" s="9"/>
      <c r="AO5034" s="9"/>
      <c r="AP5034" s="9"/>
      <c r="AQ5034" s="9"/>
      <c r="AR5034" s="9"/>
    </row>
    <row r="5035" spans="1:44">
      <c r="A5035" s="9"/>
      <c r="B5035" s="9"/>
      <c r="C5035" s="9"/>
      <c r="D5035" s="9"/>
      <c r="E5035" s="9"/>
      <c r="F5035" s="9"/>
      <c r="G5035" s="439"/>
      <c r="H5035" s="439"/>
      <c r="I5035" s="9"/>
      <c r="J5035" s="9"/>
      <c r="K5035" s="9"/>
      <c r="L5035" s="9"/>
      <c r="M5035" s="9"/>
      <c r="N5035" s="9"/>
      <c r="O5035" s="9"/>
      <c r="P5035" s="9"/>
      <c r="Q5035" s="9"/>
      <c r="R5035" s="9"/>
      <c r="S5035" s="9"/>
      <c r="T5035" s="9"/>
      <c r="U5035" s="9"/>
      <c r="V5035" s="9"/>
      <c r="W5035" s="9"/>
      <c r="X5035" s="9"/>
      <c r="Y5035" s="9"/>
      <c r="Z5035" s="9"/>
      <c r="AA5035" s="9"/>
      <c r="AB5035" s="9"/>
      <c r="AC5035" s="9"/>
      <c r="AD5035" s="9"/>
      <c r="AE5035" s="9"/>
      <c r="AF5035" s="9"/>
      <c r="AG5035" s="9"/>
      <c r="AH5035" s="9"/>
      <c r="AI5035" s="9"/>
      <c r="AJ5035" s="9"/>
      <c r="AK5035" s="9"/>
      <c r="AL5035" s="9"/>
      <c r="AM5035" s="9"/>
      <c r="AN5035" s="9"/>
      <c r="AO5035" s="9"/>
      <c r="AP5035" s="9"/>
      <c r="AQ5035" s="9"/>
      <c r="AR5035" s="9"/>
    </row>
    <row r="5036" spans="1:44">
      <c r="A5036" s="9"/>
      <c r="B5036" s="9"/>
      <c r="C5036" s="9"/>
      <c r="D5036" s="9"/>
      <c r="E5036" s="9"/>
      <c r="F5036" s="9"/>
      <c r="G5036" s="439"/>
      <c r="H5036" s="439"/>
      <c r="I5036" s="9"/>
      <c r="J5036" s="9"/>
      <c r="K5036" s="9"/>
      <c r="L5036" s="9"/>
      <c r="M5036" s="9"/>
      <c r="N5036" s="9"/>
      <c r="O5036" s="9"/>
      <c r="P5036" s="9"/>
      <c r="Q5036" s="9"/>
      <c r="R5036" s="9"/>
      <c r="S5036" s="9"/>
      <c r="T5036" s="9"/>
      <c r="U5036" s="9"/>
      <c r="V5036" s="9"/>
      <c r="W5036" s="9"/>
      <c r="X5036" s="9"/>
      <c r="Y5036" s="9"/>
      <c r="Z5036" s="9"/>
      <c r="AA5036" s="9"/>
      <c r="AB5036" s="9"/>
      <c r="AC5036" s="9"/>
      <c r="AD5036" s="9"/>
      <c r="AE5036" s="9"/>
      <c r="AF5036" s="9"/>
      <c r="AG5036" s="9"/>
      <c r="AH5036" s="9"/>
      <c r="AI5036" s="9"/>
      <c r="AJ5036" s="9"/>
      <c r="AK5036" s="9"/>
      <c r="AL5036" s="9"/>
      <c r="AM5036" s="9"/>
      <c r="AN5036" s="9"/>
      <c r="AO5036" s="9"/>
      <c r="AP5036" s="9"/>
      <c r="AQ5036" s="9"/>
      <c r="AR5036" s="9"/>
    </row>
    <row r="5037" spans="1:44">
      <c r="A5037" s="9"/>
      <c r="B5037" s="9"/>
      <c r="C5037" s="9"/>
      <c r="D5037" s="9"/>
      <c r="E5037" s="9"/>
      <c r="F5037" s="9"/>
      <c r="G5037" s="439"/>
      <c r="H5037" s="439"/>
      <c r="I5037" s="9"/>
      <c r="J5037" s="9"/>
      <c r="K5037" s="9"/>
      <c r="L5037" s="9"/>
      <c r="M5037" s="9"/>
      <c r="N5037" s="9"/>
      <c r="O5037" s="9"/>
      <c r="P5037" s="9"/>
      <c r="Q5037" s="9"/>
      <c r="R5037" s="9"/>
      <c r="S5037" s="9"/>
      <c r="T5037" s="9"/>
      <c r="U5037" s="9"/>
      <c r="V5037" s="9"/>
      <c r="W5037" s="9"/>
      <c r="X5037" s="9"/>
      <c r="Y5037" s="9"/>
      <c r="Z5037" s="9"/>
      <c r="AA5037" s="9"/>
      <c r="AB5037" s="9"/>
      <c r="AC5037" s="9"/>
      <c r="AD5037" s="9"/>
      <c r="AE5037" s="9"/>
      <c r="AF5037" s="9"/>
      <c r="AG5037" s="9"/>
      <c r="AH5037" s="9"/>
      <c r="AI5037" s="9"/>
      <c r="AJ5037" s="9"/>
      <c r="AK5037" s="9"/>
      <c r="AL5037" s="9"/>
      <c r="AM5037" s="9"/>
      <c r="AN5037" s="9"/>
      <c r="AO5037" s="9"/>
      <c r="AP5037" s="9"/>
      <c r="AQ5037" s="9"/>
      <c r="AR5037" s="9"/>
    </row>
    <row r="5038" spans="1:44">
      <c r="A5038" s="9"/>
      <c r="B5038" s="9"/>
      <c r="C5038" s="9"/>
      <c r="D5038" s="9"/>
      <c r="E5038" s="9"/>
      <c r="F5038" s="9"/>
      <c r="G5038" s="439"/>
      <c r="H5038" s="439"/>
      <c r="I5038" s="9"/>
      <c r="J5038" s="9"/>
      <c r="K5038" s="9"/>
      <c r="L5038" s="9"/>
      <c r="M5038" s="9"/>
      <c r="N5038" s="9"/>
      <c r="O5038" s="9"/>
      <c r="P5038" s="9"/>
      <c r="Q5038" s="9"/>
      <c r="R5038" s="9"/>
      <c r="S5038" s="9"/>
      <c r="T5038" s="9"/>
      <c r="U5038" s="9"/>
      <c r="V5038" s="9"/>
      <c r="W5038" s="9"/>
      <c r="X5038" s="9"/>
      <c r="Y5038" s="9"/>
      <c r="Z5038" s="9"/>
      <c r="AA5038" s="9"/>
      <c r="AB5038" s="9"/>
      <c r="AC5038" s="9"/>
      <c r="AD5038" s="9"/>
      <c r="AE5038" s="9"/>
      <c r="AF5038" s="9"/>
      <c r="AG5038" s="9"/>
      <c r="AH5038" s="9"/>
      <c r="AI5038" s="9"/>
      <c r="AJ5038" s="9"/>
      <c r="AK5038" s="9"/>
      <c r="AL5038" s="9"/>
      <c r="AM5038" s="9"/>
      <c r="AN5038" s="9"/>
      <c r="AO5038" s="9"/>
      <c r="AP5038" s="9"/>
      <c r="AQ5038" s="9"/>
      <c r="AR5038" s="9"/>
    </row>
    <row r="5039" spans="1:44">
      <c r="A5039" s="9"/>
      <c r="B5039" s="9"/>
      <c r="C5039" s="9"/>
      <c r="D5039" s="9"/>
      <c r="E5039" s="9"/>
      <c r="F5039" s="9"/>
      <c r="G5039" s="439"/>
      <c r="H5039" s="439"/>
      <c r="I5039" s="9"/>
      <c r="J5039" s="9"/>
      <c r="K5039" s="9"/>
      <c r="L5039" s="9"/>
      <c r="M5039" s="9"/>
      <c r="N5039" s="9"/>
      <c r="O5039" s="9"/>
      <c r="P5039" s="9"/>
      <c r="Q5039" s="9"/>
      <c r="R5039" s="9"/>
      <c r="S5039" s="9"/>
      <c r="T5039" s="9"/>
      <c r="U5039" s="9"/>
      <c r="V5039" s="9"/>
      <c r="W5039" s="9"/>
      <c r="X5039" s="9"/>
      <c r="Y5039" s="9"/>
      <c r="Z5039" s="9"/>
      <c r="AA5039" s="9"/>
      <c r="AB5039" s="9"/>
      <c r="AC5039" s="9"/>
      <c r="AD5039" s="9"/>
      <c r="AE5039" s="9"/>
      <c r="AF5039" s="9"/>
      <c r="AG5039" s="9"/>
      <c r="AH5039" s="9"/>
      <c r="AI5039" s="9"/>
      <c r="AJ5039" s="9"/>
      <c r="AK5039" s="9"/>
      <c r="AL5039" s="9"/>
      <c r="AM5039" s="9"/>
      <c r="AN5039" s="9"/>
      <c r="AO5039" s="9"/>
      <c r="AP5039" s="9"/>
      <c r="AQ5039" s="9"/>
      <c r="AR5039" s="9"/>
    </row>
    <row r="5040" spans="1:44">
      <c r="A5040" s="9"/>
      <c r="B5040" s="9"/>
      <c r="C5040" s="9"/>
      <c r="D5040" s="9"/>
      <c r="E5040" s="9"/>
      <c r="F5040" s="9"/>
      <c r="G5040" s="439"/>
      <c r="H5040" s="439"/>
      <c r="I5040" s="9"/>
      <c r="J5040" s="9"/>
      <c r="K5040" s="9"/>
      <c r="L5040" s="9"/>
      <c r="M5040" s="9"/>
      <c r="N5040" s="9"/>
      <c r="O5040" s="9"/>
      <c r="P5040" s="9"/>
      <c r="Q5040" s="9"/>
      <c r="R5040" s="9"/>
      <c r="S5040" s="9"/>
      <c r="T5040" s="9"/>
      <c r="U5040" s="9"/>
      <c r="V5040" s="9"/>
      <c r="W5040" s="9"/>
      <c r="X5040" s="9"/>
      <c r="Y5040" s="9"/>
      <c r="Z5040" s="9"/>
      <c r="AA5040" s="9"/>
      <c r="AB5040" s="9"/>
      <c r="AC5040" s="9"/>
      <c r="AD5040" s="9"/>
      <c r="AE5040" s="9"/>
      <c r="AF5040" s="9"/>
      <c r="AG5040" s="9"/>
      <c r="AH5040" s="9"/>
      <c r="AI5040" s="9"/>
      <c r="AJ5040" s="9"/>
      <c r="AK5040" s="9"/>
      <c r="AL5040" s="9"/>
      <c r="AM5040" s="9"/>
      <c r="AN5040" s="9"/>
      <c r="AO5040" s="9"/>
      <c r="AP5040" s="9"/>
      <c r="AQ5040" s="9"/>
      <c r="AR5040" s="9"/>
    </row>
    <row r="5041" spans="1:44">
      <c r="A5041" s="9"/>
      <c r="B5041" s="9"/>
      <c r="C5041" s="9"/>
      <c r="D5041" s="9"/>
      <c r="E5041" s="9"/>
      <c r="F5041" s="9"/>
      <c r="G5041" s="439"/>
      <c r="H5041" s="439"/>
      <c r="I5041" s="9"/>
      <c r="J5041" s="9"/>
      <c r="K5041" s="9"/>
      <c r="L5041" s="9"/>
      <c r="M5041" s="9"/>
      <c r="N5041" s="9"/>
      <c r="O5041" s="9"/>
      <c r="P5041" s="9"/>
      <c r="Q5041" s="9"/>
      <c r="R5041" s="9"/>
      <c r="S5041" s="9"/>
      <c r="T5041" s="9"/>
      <c r="U5041" s="9"/>
      <c r="V5041" s="9"/>
      <c r="W5041" s="9"/>
      <c r="X5041" s="9"/>
      <c r="Y5041" s="9"/>
      <c r="Z5041" s="9"/>
      <c r="AA5041" s="9"/>
      <c r="AB5041" s="9"/>
      <c r="AC5041" s="9"/>
      <c r="AD5041" s="9"/>
      <c r="AE5041" s="9"/>
      <c r="AF5041" s="9"/>
      <c r="AG5041" s="9"/>
      <c r="AH5041" s="9"/>
      <c r="AI5041" s="9"/>
      <c r="AJ5041" s="9"/>
      <c r="AK5041" s="9"/>
      <c r="AL5041" s="9"/>
      <c r="AM5041" s="9"/>
      <c r="AN5041" s="9"/>
      <c r="AO5041" s="9"/>
      <c r="AP5041" s="9"/>
      <c r="AQ5041" s="9"/>
      <c r="AR5041" s="9"/>
    </row>
    <row r="5042" spans="1:44">
      <c r="A5042" s="9"/>
      <c r="B5042" s="9"/>
      <c r="C5042" s="9"/>
      <c r="D5042" s="9"/>
      <c r="E5042" s="9"/>
      <c r="F5042" s="9"/>
      <c r="G5042" s="439"/>
      <c r="H5042" s="439"/>
      <c r="I5042" s="9"/>
      <c r="J5042" s="9"/>
      <c r="K5042" s="9"/>
      <c r="L5042" s="9"/>
      <c r="M5042" s="9"/>
      <c r="N5042" s="9"/>
      <c r="O5042" s="9"/>
      <c r="P5042" s="9"/>
      <c r="Q5042" s="9"/>
      <c r="R5042" s="9"/>
      <c r="S5042" s="9"/>
      <c r="T5042" s="9"/>
      <c r="U5042" s="9"/>
      <c r="V5042" s="9"/>
      <c r="W5042" s="9"/>
      <c r="X5042" s="9"/>
      <c r="Y5042" s="9"/>
      <c r="Z5042" s="9"/>
      <c r="AA5042" s="9"/>
      <c r="AB5042" s="9"/>
      <c r="AC5042" s="9"/>
      <c r="AD5042" s="9"/>
      <c r="AE5042" s="9"/>
      <c r="AF5042" s="9"/>
      <c r="AG5042" s="9"/>
      <c r="AH5042" s="9"/>
      <c r="AI5042" s="9"/>
      <c r="AJ5042" s="9"/>
      <c r="AK5042" s="9"/>
      <c r="AL5042" s="9"/>
      <c r="AM5042" s="9"/>
      <c r="AN5042" s="9"/>
      <c r="AO5042" s="9"/>
      <c r="AP5042" s="9"/>
      <c r="AQ5042" s="9"/>
      <c r="AR5042" s="9"/>
    </row>
    <row r="5043" spans="1:44">
      <c r="A5043" s="9"/>
      <c r="B5043" s="9"/>
      <c r="C5043" s="9"/>
      <c r="D5043" s="9"/>
      <c r="E5043" s="9"/>
      <c r="F5043" s="9"/>
      <c r="G5043" s="439"/>
      <c r="H5043" s="439"/>
      <c r="I5043" s="9"/>
      <c r="J5043" s="9"/>
      <c r="K5043" s="9"/>
      <c r="L5043" s="9"/>
      <c r="M5043" s="9"/>
      <c r="N5043" s="9"/>
      <c r="O5043" s="9"/>
      <c r="P5043" s="9"/>
      <c r="Q5043" s="9"/>
      <c r="R5043" s="9"/>
      <c r="S5043" s="9"/>
      <c r="T5043" s="9"/>
      <c r="U5043" s="9"/>
      <c r="V5043" s="9"/>
      <c r="W5043" s="9"/>
      <c r="X5043" s="9"/>
      <c r="Y5043" s="9"/>
      <c r="Z5043" s="9"/>
      <c r="AA5043" s="9"/>
      <c r="AB5043" s="9"/>
      <c r="AC5043" s="9"/>
      <c r="AD5043" s="9"/>
      <c r="AE5043" s="9"/>
      <c r="AF5043" s="9"/>
      <c r="AG5043" s="9"/>
      <c r="AH5043" s="9"/>
      <c r="AI5043" s="9"/>
      <c r="AJ5043" s="9"/>
      <c r="AK5043" s="9"/>
      <c r="AL5043" s="9"/>
      <c r="AM5043" s="9"/>
      <c r="AN5043" s="9"/>
      <c r="AO5043" s="9"/>
      <c r="AP5043" s="9"/>
      <c r="AQ5043" s="9"/>
      <c r="AR5043" s="9"/>
    </row>
    <row r="5044" spans="1:44">
      <c r="A5044" s="9"/>
      <c r="B5044" s="9"/>
      <c r="C5044" s="9"/>
      <c r="D5044" s="9"/>
      <c r="E5044" s="9"/>
      <c r="F5044" s="9"/>
      <c r="G5044" s="439"/>
      <c r="H5044" s="439"/>
      <c r="I5044" s="9"/>
      <c r="J5044" s="9"/>
      <c r="K5044" s="9"/>
      <c r="L5044" s="9"/>
      <c r="M5044" s="9"/>
      <c r="N5044" s="9"/>
      <c r="O5044" s="9"/>
      <c r="P5044" s="9"/>
      <c r="Q5044" s="9"/>
      <c r="R5044" s="9"/>
      <c r="S5044" s="9"/>
      <c r="T5044" s="9"/>
      <c r="U5044" s="9"/>
      <c r="V5044" s="9"/>
      <c r="W5044" s="9"/>
      <c r="X5044" s="9"/>
      <c r="Y5044" s="9"/>
      <c r="Z5044" s="9"/>
      <c r="AA5044" s="9"/>
      <c r="AB5044" s="9"/>
      <c r="AC5044" s="9"/>
      <c r="AD5044" s="9"/>
      <c r="AE5044" s="9"/>
      <c r="AF5044" s="9"/>
      <c r="AG5044" s="9"/>
      <c r="AH5044" s="9"/>
      <c r="AI5044" s="9"/>
      <c r="AJ5044" s="9"/>
      <c r="AK5044" s="9"/>
      <c r="AL5044" s="9"/>
      <c r="AM5044" s="9"/>
      <c r="AN5044" s="9"/>
      <c r="AO5044" s="9"/>
      <c r="AP5044" s="9"/>
      <c r="AQ5044" s="9"/>
      <c r="AR5044" s="9"/>
    </row>
    <row r="5045" spans="1:44">
      <c r="A5045" s="9"/>
      <c r="B5045" s="9"/>
      <c r="C5045" s="9"/>
      <c r="D5045" s="9"/>
      <c r="E5045" s="9"/>
      <c r="F5045" s="9"/>
      <c r="G5045" s="439"/>
      <c r="H5045" s="439"/>
      <c r="I5045" s="9"/>
      <c r="J5045" s="9"/>
      <c r="K5045" s="9"/>
      <c r="L5045" s="9"/>
      <c r="M5045" s="9"/>
      <c r="N5045" s="9"/>
      <c r="O5045" s="9"/>
      <c r="P5045" s="9"/>
      <c r="Q5045" s="9"/>
      <c r="R5045" s="9"/>
      <c r="S5045" s="9"/>
      <c r="T5045" s="9"/>
      <c r="U5045" s="9"/>
      <c r="V5045" s="9"/>
      <c r="W5045" s="9"/>
      <c r="X5045" s="9"/>
      <c r="Y5045" s="9"/>
      <c r="Z5045" s="9"/>
      <c r="AA5045" s="9"/>
      <c r="AB5045" s="9"/>
      <c r="AC5045" s="9"/>
      <c r="AD5045" s="9"/>
      <c r="AE5045" s="9"/>
      <c r="AF5045" s="9"/>
      <c r="AG5045" s="9"/>
      <c r="AH5045" s="9"/>
      <c r="AI5045" s="9"/>
      <c r="AJ5045" s="9"/>
      <c r="AK5045" s="9"/>
      <c r="AL5045" s="9"/>
      <c r="AM5045" s="9"/>
      <c r="AN5045" s="9"/>
      <c r="AO5045" s="9"/>
      <c r="AP5045" s="9"/>
      <c r="AQ5045" s="9"/>
      <c r="AR5045" s="9"/>
    </row>
    <row r="5046" spans="1:44">
      <c r="A5046" s="9"/>
      <c r="B5046" s="9"/>
      <c r="C5046" s="9"/>
      <c r="D5046" s="9"/>
      <c r="E5046" s="9"/>
      <c r="F5046" s="9"/>
      <c r="G5046" s="439"/>
      <c r="H5046" s="439"/>
      <c r="I5046" s="9"/>
      <c r="J5046" s="9"/>
      <c r="K5046" s="9"/>
      <c r="L5046" s="9"/>
      <c r="M5046" s="9"/>
      <c r="N5046" s="9"/>
      <c r="O5046" s="9"/>
      <c r="P5046" s="9"/>
      <c r="Q5046" s="9"/>
      <c r="R5046" s="9"/>
      <c r="S5046" s="9"/>
      <c r="T5046" s="9"/>
      <c r="U5046" s="9"/>
      <c r="V5046" s="9"/>
      <c r="W5046" s="9"/>
      <c r="X5046" s="9"/>
      <c r="Y5046" s="9"/>
      <c r="Z5046" s="9"/>
      <c r="AA5046" s="9"/>
      <c r="AB5046" s="9"/>
      <c r="AC5046" s="9"/>
      <c r="AD5046" s="9"/>
      <c r="AE5046" s="9"/>
      <c r="AF5046" s="9"/>
      <c r="AG5046" s="9"/>
      <c r="AH5046" s="9"/>
      <c r="AI5046" s="9"/>
      <c r="AJ5046" s="9"/>
      <c r="AK5046" s="9"/>
      <c r="AL5046" s="9"/>
      <c r="AM5046" s="9"/>
      <c r="AN5046" s="9"/>
      <c r="AO5046" s="9"/>
      <c r="AP5046" s="9"/>
      <c r="AQ5046" s="9"/>
      <c r="AR5046" s="9"/>
    </row>
    <row r="5047" spans="1:44">
      <c r="A5047" s="9"/>
      <c r="B5047" s="9"/>
      <c r="C5047" s="9"/>
      <c r="D5047" s="9"/>
      <c r="E5047" s="9"/>
      <c r="F5047" s="9"/>
      <c r="G5047" s="439"/>
      <c r="H5047" s="439"/>
      <c r="I5047" s="9"/>
      <c r="J5047" s="9"/>
      <c r="K5047" s="9"/>
      <c r="L5047" s="9"/>
      <c r="M5047" s="9"/>
      <c r="N5047" s="9"/>
      <c r="O5047" s="9"/>
      <c r="P5047" s="9"/>
      <c r="Q5047" s="9"/>
      <c r="R5047" s="9"/>
      <c r="S5047" s="9"/>
      <c r="T5047" s="9"/>
      <c r="U5047" s="9"/>
      <c r="V5047" s="9"/>
      <c r="W5047" s="9"/>
      <c r="X5047" s="9"/>
      <c r="Y5047" s="9"/>
      <c r="Z5047" s="9"/>
      <c r="AA5047" s="9"/>
      <c r="AB5047" s="9"/>
      <c r="AC5047" s="9"/>
      <c r="AD5047" s="9"/>
      <c r="AE5047" s="9"/>
      <c r="AF5047" s="9"/>
      <c r="AG5047" s="9"/>
      <c r="AH5047" s="9"/>
      <c r="AI5047" s="9"/>
      <c r="AJ5047" s="9"/>
      <c r="AK5047" s="9"/>
      <c r="AL5047" s="9"/>
      <c r="AM5047" s="9"/>
      <c r="AN5047" s="9"/>
      <c r="AO5047" s="9"/>
      <c r="AP5047" s="9"/>
      <c r="AQ5047" s="9"/>
      <c r="AR5047" s="9"/>
    </row>
    <row r="5048" spans="1:44">
      <c r="A5048" s="9"/>
      <c r="B5048" s="9"/>
      <c r="C5048" s="9"/>
      <c r="D5048" s="9"/>
      <c r="E5048" s="9"/>
      <c r="F5048" s="9"/>
      <c r="G5048" s="439"/>
      <c r="H5048" s="439"/>
      <c r="I5048" s="9"/>
      <c r="J5048" s="9"/>
      <c r="K5048" s="9"/>
      <c r="L5048" s="9"/>
      <c r="M5048" s="9"/>
      <c r="N5048" s="9"/>
      <c r="O5048" s="9"/>
      <c r="P5048" s="9"/>
      <c r="Q5048" s="9"/>
      <c r="R5048" s="9"/>
      <c r="S5048" s="9"/>
      <c r="T5048" s="9"/>
      <c r="U5048" s="9"/>
      <c r="V5048" s="9"/>
      <c r="W5048" s="9"/>
      <c r="X5048" s="9"/>
      <c r="Y5048" s="9"/>
      <c r="Z5048" s="9"/>
      <c r="AA5048" s="9"/>
      <c r="AB5048" s="9"/>
      <c r="AC5048" s="9"/>
      <c r="AD5048" s="9"/>
      <c r="AE5048" s="9"/>
      <c r="AF5048" s="9"/>
      <c r="AG5048" s="9"/>
      <c r="AH5048" s="9"/>
      <c r="AI5048" s="9"/>
      <c r="AJ5048" s="9"/>
      <c r="AK5048" s="9"/>
      <c r="AL5048" s="9"/>
      <c r="AM5048" s="9"/>
      <c r="AN5048" s="9"/>
      <c r="AO5048" s="9"/>
      <c r="AP5048" s="9"/>
      <c r="AQ5048" s="9"/>
      <c r="AR5048" s="9"/>
    </row>
    <row r="5049" spans="1:44">
      <c r="A5049" s="9"/>
      <c r="B5049" s="9"/>
      <c r="C5049" s="9"/>
      <c r="D5049" s="9"/>
      <c r="E5049" s="9"/>
      <c r="F5049" s="9"/>
      <c r="G5049" s="439"/>
      <c r="H5049" s="439"/>
      <c r="I5049" s="9"/>
      <c r="J5049" s="9"/>
      <c r="K5049" s="9"/>
      <c r="L5049" s="9"/>
      <c r="M5049" s="9"/>
      <c r="N5049" s="9"/>
      <c r="O5049" s="9"/>
      <c r="P5049" s="9"/>
      <c r="Q5049" s="9"/>
      <c r="R5049" s="9"/>
      <c r="S5049" s="9"/>
      <c r="T5049" s="9"/>
      <c r="U5049" s="9"/>
      <c r="V5049" s="9"/>
      <c r="W5049" s="9"/>
      <c r="X5049" s="9"/>
      <c r="Y5049" s="9"/>
      <c r="Z5049" s="9"/>
      <c r="AA5049" s="9"/>
      <c r="AB5049" s="9"/>
      <c r="AC5049" s="9"/>
      <c r="AD5049" s="9"/>
      <c r="AE5049" s="9"/>
      <c r="AF5049" s="9"/>
      <c r="AG5049" s="9"/>
      <c r="AH5049" s="9"/>
      <c r="AI5049" s="9"/>
      <c r="AJ5049" s="9"/>
      <c r="AK5049" s="9"/>
      <c r="AL5049" s="9"/>
      <c r="AM5049" s="9"/>
      <c r="AN5049" s="9"/>
      <c r="AO5049" s="9"/>
      <c r="AP5049" s="9"/>
      <c r="AQ5049" s="9"/>
      <c r="AR5049" s="9"/>
    </row>
    <row r="5050" spans="1:44">
      <c r="A5050" s="9"/>
      <c r="B5050" s="9"/>
      <c r="C5050" s="9"/>
      <c r="D5050" s="9"/>
      <c r="E5050" s="9"/>
      <c r="F5050" s="9"/>
      <c r="G5050" s="439"/>
      <c r="H5050" s="439"/>
      <c r="I5050" s="9"/>
      <c r="J5050" s="9"/>
      <c r="K5050" s="9"/>
      <c r="L5050" s="9"/>
      <c r="M5050" s="9"/>
      <c r="N5050" s="9"/>
      <c r="O5050" s="9"/>
      <c r="P5050" s="9"/>
      <c r="Q5050" s="9"/>
      <c r="R5050" s="9"/>
      <c r="S5050" s="9"/>
      <c r="T5050" s="9"/>
      <c r="U5050" s="9"/>
      <c r="V5050" s="9"/>
      <c r="W5050" s="9"/>
      <c r="X5050" s="9"/>
      <c r="Y5050" s="9"/>
      <c r="Z5050" s="9"/>
      <c r="AA5050" s="9"/>
      <c r="AB5050" s="9"/>
      <c r="AC5050" s="9"/>
      <c r="AD5050" s="9"/>
      <c r="AE5050" s="9"/>
      <c r="AF5050" s="9"/>
      <c r="AG5050" s="9"/>
      <c r="AH5050" s="9"/>
      <c r="AI5050" s="9"/>
      <c r="AJ5050" s="9"/>
      <c r="AK5050" s="9"/>
      <c r="AL5050" s="9"/>
      <c r="AM5050" s="9"/>
      <c r="AN5050" s="9"/>
      <c r="AO5050" s="9"/>
      <c r="AP5050" s="9"/>
      <c r="AQ5050" s="9"/>
      <c r="AR5050" s="9"/>
    </row>
    <row r="5051" spans="1:44">
      <c r="A5051" s="9"/>
      <c r="B5051" s="9"/>
      <c r="C5051" s="9"/>
      <c r="D5051" s="9"/>
      <c r="E5051" s="9"/>
      <c r="F5051" s="9"/>
      <c r="G5051" s="439"/>
      <c r="H5051" s="439"/>
      <c r="I5051" s="9"/>
      <c r="J5051" s="9"/>
      <c r="K5051" s="9"/>
      <c r="L5051" s="9"/>
      <c r="M5051" s="9"/>
      <c r="N5051" s="9"/>
      <c r="O5051" s="9"/>
      <c r="P5051" s="9"/>
      <c r="Q5051" s="9"/>
      <c r="R5051" s="9"/>
      <c r="S5051" s="9"/>
      <c r="T5051" s="9"/>
      <c r="U5051" s="9"/>
      <c r="V5051" s="9"/>
      <c r="W5051" s="9"/>
      <c r="X5051" s="9"/>
      <c r="Y5051" s="9"/>
      <c r="Z5051" s="9"/>
      <c r="AA5051" s="9"/>
      <c r="AB5051" s="9"/>
      <c r="AC5051" s="9"/>
      <c r="AD5051" s="9"/>
      <c r="AE5051" s="9"/>
      <c r="AF5051" s="9"/>
      <c r="AG5051" s="9"/>
      <c r="AH5051" s="9"/>
      <c r="AI5051" s="9"/>
      <c r="AJ5051" s="9"/>
      <c r="AK5051" s="9"/>
      <c r="AL5051" s="9"/>
      <c r="AM5051" s="9"/>
      <c r="AN5051" s="9"/>
      <c r="AO5051" s="9"/>
      <c r="AP5051" s="9"/>
      <c r="AQ5051" s="9"/>
      <c r="AR5051" s="9"/>
    </row>
    <row r="5052" spans="1:44">
      <c r="A5052" s="9"/>
      <c r="B5052" s="9"/>
      <c r="C5052" s="9"/>
      <c r="D5052" s="9"/>
      <c r="E5052" s="9"/>
      <c r="F5052" s="9"/>
      <c r="G5052" s="439"/>
      <c r="H5052" s="439"/>
      <c r="I5052" s="9"/>
      <c r="J5052" s="9"/>
      <c r="K5052" s="9"/>
      <c r="L5052" s="9"/>
      <c r="M5052" s="9"/>
      <c r="N5052" s="9"/>
      <c r="O5052" s="9"/>
      <c r="P5052" s="9"/>
      <c r="Q5052" s="9"/>
      <c r="R5052" s="9"/>
      <c r="S5052" s="9"/>
      <c r="T5052" s="9"/>
      <c r="U5052" s="9"/>
      <c r="V5052" s="9"/>
      <c r="W5052" s="9"/>
      <c r="X5052" s="9"/>
      <c r="Y5052" s="9"/>
      <c r="Z5052" s="9"/>
      <c r="AA5052" s="9"/>
      <c r="AB5052" s="9"/>
      <c r="AC5052" s="9"/>
      <c r="AD5052" s="9"/>
      <c r="AE5052" s="9"/>
      <c r="AF5052" s="9"/>
      <c r="AG5052" s="9"/>
      <c r="AH5052" s="9"/>
      <c r="AI5052" s="9"/>
      <c r="AJ5052" s="9"/>
      <c r="AK5052" s="9"/>
      <c r="AL5052" s="9"/>
      <c r="AM5052" s="9"/>
      <c r="AN5052" s="9"/>
      <c r="AO5052" s="9"/>
      <c r="AP5052" s="9"/>
      <c r="AQ5052" s="9"/>
      <c r="AR5052" s="9"/>
    </row>
    <row r="5053" spans="1:44">
      <c r="A5053" s="9"/>
      <c r="B5053" s="9"/>
      <c r="C5053" s="9"/>
      <c r="D5053" s="9"/>
      <c r="E5053" s="9"/>
      <c r="F5053" s="9"/>
      <c r="G5053" s="439"/>
      <c r="H5053" s="439"/>
      <c r="I5053" s="9"/>
      <c r="J5053" s="9"/>
      <c r="K5053" s="9"/>
      <c r="L5053" s="9"/>
      <c r="M5053" s="9"/>
      <c r="N5053" s="9"/>
      <c r="O5053" s="9"/>
      <c r="P5053" s="9"/>
      <c r="Q5053" s="9"/>
      <c r="R5053" s="9"/>
      <c r="S5053" s="9"/>
      <c r="T5053" s="9"/>
      <c r="U5053" s="9"/>
      <c r="V5053" s="9"/>
      <c r="W5053" s="9"/>
      <c r="X5053" s="9"/>
      <c r="Y5053" s="9"/>
      <c r="Z5053" s="9"/>
      <c r="AA5053" s="9"/>
      <c r="AB5053" s="9"/>
      <c r="AC5053" s="9"/>
      <c r="AD5053" s="9"/>
      <c r="AE5053" s="9"/>
      <c r="AF5053" s="9"/>
      <c r="AG5053" s="9"/>
      <c r="AH5053" s="9"/>
      <c r="AI5053" s="9"/>
      <c r="AJ5053" s="9"/>
      <c r="AK5053" s="9"/>
      <c r="AL5053" s="9"/>
      <c r="AM5053" s="9"/>
      <c r="AN5053" s="9"/>
      <c r="AO5053" s="9"/>
      <c r="AP5053" s="9"/>
      <c r="AQ5053" s="9"/>
      <c r="AR5053" s="9"/>
    </row>
    <row r="5054" spans="1:44">
      <c r="A5054" s="9"/>
      <c r="B5054" s="9"/>
      <c r="C5054" s="9"/>
      <c r="D5054" s="9"/>
      <c r="E5054" s="9"/>
      <c r="F5054" s="9"/>
      <c r="G5054" s="439"/>
      <c r="H5054" s="439"/>
      <c r="I5054" s="9"/>
      <c r="J5054" s="9"/>
      <c r="K5054" s="9"/>
      <c r="L5054" s="9"/>
      <c r="M5054" s="9"/>
      <c r="N5054" s="9"/>
      <c r="O5054" s="9"/>
      <c r="P5054" s="9"/>
      <c r="Q5054" s="9"/>
      <c r="R5054" s="9"/>
      <c r="S5054" s="9"/>
      <c r="T5054" s="9"/>
      <c r="U5054" s="9"/>
      <c r="V5054" s="9"/>
      <c r="W5054" s="9"/>
      <c r="X5054" s="9"/>
      <c r="Y5054" s="9"/>
      <c r="Z5054" s="9"/>
      <c r="AA5054" s="9"/>
      <c r="AB5054" s="9"/>
      <c r="AC5054" s="9"/>
      <c r="AD5054" s="9"/>
      <c r="AE5054" s="9"/>
      <c r="AF5054" s="9"/>
      <c r="AG5054" s="9"/>
      <c r="AH5054" s="9"/>
      <c r="AI5054" s="9"/>
      <c r="AJ5054" s="9"/>
      <c r="AK5054" s="9"/>
      <c r="AL5054" s="9"/>
      <c r="AM5054" s="9"/>
      <c r="AN5054" s="9"/>
      <c r="AO5054" s="9"/>
      <c r="AP5054" s="9"/>
      <c r="AQ5054" s="9"/>
      <c r="AR5054" s="9"/>
    </row>
    <row r="5055" spans="1:44">
      <c r="A5055" s="9"/>
      <c r="B5055" s="9"/>
      <c r="C5055" s="9"/>
      <c r="D5055" s="9"/>
      <c r="E5055" s="9"/>
      <c r="F5055" s="9"/>
      <c r="G5055" s="439"/>
      <c r="H5055" s="439"/>
      <c r="I5055" s="9"/>
      <c r="J5055" s="9"/>
      <c r="K5055" s="9"/>
      <c r="L5055" s="9"/>
      <c r="M5055" s="9"/>
      <c r="N5055" s="9"/>
      <c r="O5055" s="9"/>
      <c r="P5055" s="9"/>
      <c r="Q5055" s="9"/>
      <c r="R5055" s="9"/>
      <c r="S5055" s="9"/>
      <c r="T5055" s="9"/>
      <c r="U5055" s="9"/>
      <c r="V5055" s="9"/>
      <c r="W5055" s="9"/>
      <c r="X5055" s="9"/>
      <c r="Y5055" s="9"/>
      <c r="Z5055" s="9"/>
      <c r="AA5055" s="9"/>
      <c r="AB5055" s="9"/>
      <c r="AC5055" s="9"/>
      <c r="AD5055" s="9"/>
      <c r="AE5055" s="9"/>
      <c r="AF5055" s="9"/>
      <c r="AG5055" s="9"/>
      <c r="AH5055" s="9"/>
      <c r="AI5055" s="9"/>
      <c r="AJ5055" s="9"/>
      <c r="AK5055" s="9"/>
      <c r="AL5055" s="9"/>
      <c r="AM5055" s="9"/>
      <c r="AN5055" s="9"/>
      <c r="AO5055" s="9"/>
      <c r="AP5055" s="9"/>
      <c r="AQ5055" s="9"/>
      <c r="AR5055" s="9"/>
    </row>
    <row r="5056" spans="1:44">
      <c r="A5056" s="9"/>
      <c r="B5056" s="9"/>
      <c r="C5056" s="9"/>
      <c r="D5056" s="9"/>
      <c r="E5056" s="9"/>
      <c r="F5056" s="9"/>
      <c r="G5056" s="439"/>
      <c r="H5056" s="439"/>
      <c r="I5056" s="9"/>
      <c r="J5056" s="9"/>
      <c r="K5056" s="9"/>
      <c r="L5056" s="9"/>
      <c r="M5056" s="9"/>
      <c r="N5056" s="9"/>
      <c r="O5056" s="9"/>
      <c r="P5056" s="9"/>
      <c r="Q5056" s="9"/>
      <c r="R5056" s="9"/>
      <c r="S5056" s="9"/>
      <c r="T5056" s="9"/>
      <c r="U5056" s="9"/>
      <c r="V5056" s="9"/>
      <c r="W5056" s="9"/>
      <c r="X5056" s="9"/>
      <c r="Y5056" s="9"/>
      <c r="Z5056" s="9"/>
      <c r="AA5056" s="9"/>
      <c r="AB5056" s="9"/>
      <c r="AC5056" s="9"/>
      <c r="AD5056" s="9"/>
      <c r="AE5056" s="9"/>
      <c r="AF5056" s="9"/>
      <c r="AG5056" s="9"/>
      <c r="AH5056" s="9"/>
      <c r="AI5056" s="9"/>
      <c r="AJ5056" s="9"/>
      <c r="AK5056" s="9"/>
      <c r="AL5056" s="9"/>
      <c r="AM5056" s="9"/>
      <c r="AN5056" s="9"/>
      <c r="AO5056" s="9"/>
      <c r="AP5056" s="9"/>
      <c r="AQ5056" s="9"/>
      <c r="AR5056" s="9"/>
    </row>
    <row r="5057" spans="1:44">
      <c r="A5057" s="9"/>
      <c r="B5057" s="9"/>
      <c r="C5057" s="9"/>
      <c r="D5057" s="9"/>
      <c r="E5057" s="9"/>
      <c r="F5057" s="9"/>
      <c r="G5057" s="439"/>
      <c r="H5057" s="439"/>
      <c r="I5057" s="9"/>
      <c r="J5057" s="9"/>
      <c r="K5057" s="9"/>
      <c r="L5057" s="9"/>
      <c r="M5057" s="9"/>
      <c r="N5057" s="9"/>
      <c r="O5057" s="9"/>
      <c r="P5057" s="9"/>
      <c r="Q5057" s="9"/>
      <c r="R5057" s="9"/>
      <c r="S5057" s="9"/>
      <c r="T5057" s="9"/>
      <c r="U5057" s="9"/>
      <c r="V5057" s="9"/>
      <c r="W5057" s="9"/>
      <c r="X5057" s="9"/>
      <c r="Y5057" s="9"/>
      <c r="Z5057" s="9"/>
      <c r="AA5057" s="9"/>
      <c r="AB5057" s="9"/>
      <c r="AC5057" s="9"/>
      <c r="AD5057" s="9"/>
      <c r="AE5057" s="9"/>
      <c r="AF5057" s="9"/>
      <c r="AG5057" s="9"/>
      <c r="AH5057" s="9"/>
      <c r="AI5057" s="9"/>
      <c r="AJ5057" s="9"/>
      <c r="AK5057" s="9"/>
      <c r="AL5057" s="9"/>
      <c r="AM5057" s="9"/>
      <c r="AN5057" s="9"/>
      <c r="AO5057" s="9"/>
      <c r="AP5057" s="9"/>
      <c r="AQ5057" s="9"/>
      <c r="AR5057" s="9"/>
    </row>
    <row r="5058" spans="1:44">
      <c r="A5058" s="9"/>
      <c r="B5058" s="9"/>
      <c r="C5058" s="9"/>
      <c r="D5058" s="9"/>
      <c r="E5058" s="9"/>
      <c r="F5058" s="9"/>
      <c r="G5058" s="439"/>
      <c r="H5058" s="439"/>
      <c r="I5058" s="9"/>
      <c r="J5058" s="9"/>
      <c r="K5058" s="9"/>
      <c r="L5058" s="9"/>
      <c r="M5058" s="9"/>
      <c r="N5058" s="9"/>
      <c r="O5058" s="9"/>
      <c r="P5058" s="9"/>
      <c r="Q5058" s="9"/>
      <c r="R5058" s="9"/>
      <c r="S5058" s="9"/>
      <c r="T5058" s="9"/>
      <c r="U5058" s="9"/>
      <c r="V5058" s="9"/>
      <c r="W5058" s="9"/>
      <c r="X5058" s="9"/>
      <c r="Y5058" s="9"/>
      <c r="Z5058" s="9"/>
      <c r="AA5058" s="9"/>
      <c r="AB5058" s="9"/>
      <c r="AC5058" s="9"/>
      <c r="AD5058" s="9"/>
      <c r="AE5058" s="9"/>
      <c r="AF5058" s="9"/>
      <c r="AG5058" s="9"/>
      <c r="AH5058" s="9"/>
      <c r="AI5058" s="9"/>
      <c r="AJ5058" s="9"/>
      <c r="AK5058" s="9"/>
      <c r="AL5058" s="9"/>
      <c r="AM5058" s="9"/>
      <c r="AN5058" s="9"/>
      <c r="AO5058" s="9"/>
      <c r="AP5058" s="9"/>
      <c r="AQ5058" s="9"/>
      <c r="AR5058" s="9"/>
    </row>
    <row r="5059" spans="1:44">
      <c r="A5059" s="9"/>
      <c r="B5059" s="9"/>
      <c r="C5059" s="9"/>
      <c r="D5059" s="9"/>
      <c r="E5059" s="9"/>
      <c r="F5059" s="9"/>
      <c r="G5059" s="439"/>
      <c r="H5059" s="439"/>
      <c r="I5059" s="9"/>
      <c r="J5059" s="9"/>
      <c r="K5059" s="9"/>
      <c r="L5059" s="9"/>
      <c r="M5059" s="9"/>
      <c r="N5059" s="9"/>
      <c r="O5059" s="9"/>
      <c r="P5059" s="9"/>
      <c r="Q5059" s="9"/>
      <c r="R5059" s="9"/>
      <c r="S5059" s="9"/>
      <c r="T5059" s="9"/>
      <c r="U5059" s="9"/>
      <c r="V5059" s="9"/>
      <c r="W5059" s="9"/>
      <c r="X5059" s="9"/>
      <c r="Y5059" s="9"/>
      <c r="Z5059" s="9"/>
      <c r="AA5059" s="9"/>
      <c r="AB5059" s="9"/>
      <c r="AC5059" s="9"/>
      <c r="AD5059" s="9"/>
      <c r="AE5059" s="9"/>
      <c r="AF5059" s="9"/>
      <c r="AG5059" s="9"/>
      <c r="AH5059" s="9"/>
      <c r="AI5059" s="9"/>
      <c r="AJ5059" s="9"/>
      <c r="AK5059" s="9"/>
      <c r="AL5059" s="9"/>
      <c r="AM5059" s="9"/>
      <c r="AN5059" s="9"/>
      <c r="AO5059" s="9"/>
      <c r="AP5059" s="9"/>
      <c r="AQ5059" s="9"/>
      <c r="AR5059" s="9"/>
    </row>
    <row r="5060" spans="1:44">
      <c r="A5060" s="9"/>
      <c r="B5060" s="9"/>
      <c r="C5060" s="9"/>
      <c r="D5060" s="9"/>
      <c r="E5060" s="9"/>
      <c r="F5060" s="9"/>
      <c r="G5060" s="439"/>
      <c r="H5060" s="439"/>
      <c r="I5060" s="9"/>
      <c r="J5060" s="9"/>
      <c r="K5060" s="9"/>
      <c r="L5060" s="9"/>
      <c r="M5060" s="9"/>
      <c r="N5060" s="9"/>
      <c r="O5060" s="9"/>
      <c r="P5060" s="9"/>
      <c r="Q5060" s="9"/>
      <c r="R5060" s="9"/>
      <c r="S5060" s="9"/>
      <c r="T5060" s="9"/>
      <c r="U5060" s="9"/>
      <c r="V5060" s="9"/>
      <c r="W5060" s="9"/>
      <c r="X5060" s="9"/>
      <c r="Y5060" s="9"/>
      <c r="Z5060" s="9"/>
      <c r="AA5060" s="9"/>
      <c r="AB5060" s="9"/>
      <c r="AC5060" s="9"/>
      <c r="AD5060" s="9"/>
      <c r="AE5060" s="9"/>
      <c r="AF5060" s="9"/>
      <c r="AG5060" s="9"/>
      <c r="AH5060" s="9"/>
      <c r="AI5060" s="9"/>
      <c r="AJ5060" s="9"/>
      <c r="AK5060" s="9"/>
      <c r="AL5060" s="9"/>
      <c r="AM5060" s="9"/>
      <c r="AN5060" s="9"/>
      <c r="AO5060" s="9"/>
      <c r="AP5060" s="9"/>
      <c r="AQ5060" s="9"/>
      <c r="AR5060" s="9"/>
    </row>
    <row r="5061" spans="1:44">
      <c r="A5061" s="9"/>
      <c r="B5061" s="9"/>
      <c r="C5061" s="9"/>
      <c r="D5061" s="9"/>
      <c r="E5061" s="9"/>
      <c r="F5061" s="9"/>
      <c r="G5061" s="439"/>
      <c r="H5061" s="439"/>
      <c r="I5061" s="9"/>
      <c r="J5061" s="9"/>
      <c r="K5061" s="9"/>
      <c r="L5061" s="9"/>
      <c r="M5061" s="9"/>
      <c r="N5061" s="9"/>
      <c r="O5061" s="9"/>
      <c r="P5061" s="9"/>
      <c r="Q5061" s="9"/>
      <c r="R5061" s="9"/>
      <c r="S5061" s="9"/>
      <c r="T5061" s="9"/>
      <c r="U5061" s="9"/>
      <c r="V5061" s="9"/>
      <c r="W5061" s="9"/>
      <c r="X5061" s="9"/>
      <c r="Y5061" s="9"/>
      <c r="Z5061" s="9"/>
      <c r="AA5061" s="9"/>
      <c r="AB5061" s="9"/>
      <c r="AC5061" s="9"/>
      <c r="AD5061" s="9"/>
      <c r="AE5061" s="9"/>
      <c r="AF5061" s="9"/>
      <c r="AG5061" s="9"/>
      <c r="AH5061" s="9"/>
      <c r="AI5061" s="9"/>
      <c r="AJ5061" s="9"/>
      <c r="AK5061" s="9"/>
      <c r="AL5061" s="9"/>
      <c r="AM5061" s="9"/>
      <c r="AN5061" s="9"/>
      <c r="AO5061" s="9"/>
      <c r="AP5061" s="9"/>
      <c r="AQ5061" s="9"/>
      <c r="AR5061" s="9"/>
    </row>
    <row r="5062" spans="1:44">
      <c r="A5062" s="9"/>
      <c r="B5062" s="9"/>
      <c r="C5062" s="9"/>
      <c r="D5062" s="9"/>
      <c r="E5062" s="9"/>
      <c r="F5062" s="9"/>
      <c r="G5062" s="439"/>
      <c r="H5062" s="439"/>
      <c r="I5062" s="9"/>
      <c r="J5062" s="9"/>
      <c r="K5062" s="9"/>
      <c r="L5062" s="9"/>
      <c r="M5062" s="9"/>
      <c r="N5062" s="9"/>
      <c r="O5062" s="9"/>
      <c r="P5062" s="9"/>
      <c r="Q5062" s="9"/>
      <c r="R5062" s="9"/>
      <c r="S5062" s="9"/>
      <c r="T5062" s="9"/>
      <c r="U5062" s="9"/>
      <c r="V5062" s="9"/>
      <c r="W5062" s="9"/>
      <c r="X5062" s="9"/>
      <c r="Y5062" s="9"/>
      <c r="Z5062" s="9"/>
      <c r="AA5062" s="9"/>
      <c r="AB5062" s="9"/>
      <c r="AC5062" s="9"/>
      <c r="AD5062" s="9"/>
      <c r="AE5062" s="9"/>
      <c r="AF5062" s="9"/>
      <c r="AG5062" s="9"/>
      <c r="AH5062" s="9"/>
      <c r="AI5062" s="9"/>
      <c r="AJ5062" s="9"/>
      <c r="AK5062" s="9"/>
      <c r="AL5062" s="9"/>
      <c r="AM5062" s="9"/>
      <c r="AN5062" s="9"/>
      <c r="AO5062" s="9"/>
      <c r="AP5062" s="9"/>
      <c r="AQ5062" s="9"/>
      <c r="AR5062" s="9"/>
    </row>
    <row r="5063" spans="1:44">
      <c r="A5063" s="9"/>
      <c r="B5063" s="9"/>
      <c r="C5063" s="9"/>
      <c r="D5063" s="9"/>
      <c r="E5063" s="9"/>
      <c r="F5063" s="9"/>
      <c r="G5063" s="439"/>
      <c r="H5063" s="439"/>
      <c r="I5063" s="9"/>
      <c r="J5063" s="9"/>
      <c r="K5063" s="9"/>
      <c r="L5063" s="9"/>
      <c r="M5063" s="9"/>
      <c r="N5063" s="9"/>
      <c r="O5063" s="9"/>
      <c r="P5063" s="9"/>
      <c r="Q5063" s="9"/>
      <c r="R5063" s="9"/>
      <c r="S5063" s="9"/>
      <c r="T5063" s="9"/>
      <c r="U5063" s="9"/>
      <c r="V5063" s="9"/>
      <c r="W5063" s="9"/>
      <c r="X5063" s="9"/>
      <c r="Y5063" s="9"/>
      <c r="Z5063" s="9"/>
      <c r="AA5063" s="9"/>
      <c r="AB5063" s="9"/>
      <c r="AC5063" s="9"/>
      <c r="AD5063" s="9"/>
      <c r="AE5063" s="9"/>
      <c r="AF5063" s="9"/>
      <c r="AG5063" s="9"/>
      <c r="AH5063" s="9"/>
      <c r="AI5063" s="9"/>
      <c r="AJ5063" s="9"/>
      <c r="AK5063" s="9"/>
      <c r="AL5063" s="9"/>
      <c r="AM5063" s="9"/>
      <c r="AN5063" s="9"/>
      <c r="AO5063" s="9"/>
      <c r="AP5063" s="9"/>
      <c r="AQ5063" s="9"/>
      <c r="AR5063" s="9"/>
    </row>
    <row r="5064" spans="1:44">
      <c r="A5064" s="9"/>
      <c r="B5064" s="9"/>
      <c r="C5064" s="9"/>
      <c r="D5064" s="9"/>
      <c r="E5064" s="9"/>
      <c r="F5064" s="9"/>
      <c r="G5064" s="439"/>
      <c r="H5064" s="439"/>
      <c r="I5064" s="9"/>
      <c r="J5064" s="9"/>
      <c r="K5064" s="9"/>
      <c r="L5064" s="9"/>
      <c r="M5064" s="9"/>
      <c r="N5064" s="9"/>
      <c r="O5064" s="9"/>
      <c r="P5064" s="9"/>
      <c r="Q5064" s="9"/>
      <c r="R5064" s="9"/>
      <c r="S5064" s="9"/>
      <c r="T5064" s="9"/>
      <c r="U5064" s="9"/>
      <c r="V5064" s="9"/>
      <c r="W5064" s="9"/>
      <c r="X5064" s="9"/>
      <c r="Y5064" s="9"/>
      <c r="Z5064" s="9"/>
      <c r="AA5064" s="9"/>
      <c r="AB5064" s="9"/>
      <c r="AC5064" s="9"/>
      <c r="AD5064" s="9"/>
      <c r="AE5064" s="9"/>
      <c r="AF5064" s="9"/>
      <c r="AG5064" s="9"/>
      <c r="AH5064" s="9"/>
      <c r="AI5064" s="9"/>
      <c r="AJ5064" s="9"/>
      <c r="AK5064" s="9"/>
      <c r="AL5064" s="9"/>
      <c r="AM5064" s="9"/>
      <c r="AN5064" s="9"/>
      <c r="AO5064" s="9"/>
      <c r="AP5064" s="9"/>
      <c r="AQ5064" s="9"/>
      <c r="AR5064" s="9"/>
    </row>
    <row r="5065" spans="1:44">
      <c r="A5065" s="9"/>
      <c r="B5065" s="9"/>
      <c r="C5065" s="9"/>
      <c r="D5065" s="9"/>
      <c r="E5065" s="9"/>
      <c r="F5065" s="9"/>
      <c r="G5065" s="439"/>
      <c r="H5065" s="439"/>
      <c r="I5065" s="9"/>
      <c r="J5065" s="9"/>
      <c r="K5065" s="9"/>
      <c r="L5065" s="9"/>
      <c r="M5065" s="9"/>
      <c r="N5065" s="9"/>
      <c r="O5065" s="9"/>
      <c r="P5065" s="9"/>
      <c r="Q5065" s="9"/>
      <c r="R5065" s="9"/>
      <c r="S5065" s="9"/>
      <c r="T5065" s="9"/>
      <c r="U5065" s="9"/>
      <c r="V5065" s="9"/>
      <c r="W5065" s="9"/>
      <c r="X5065" s="9"/>
      <c r="Y5065" s="9"/>
      <c r="Z5065" s="9"/>
      <c r="AA5065" s="9"/>
      <c r="AB5065" s="9"/>
      <c r="AC5065" s="9"/>
      <c r="AD5065" s="9"/>
      <c r="AE5065" s="9"/>
      <c r="AF5065" s="9"/>
      <c r="AG5065" s="9"/>
      <c r="AH5065" s="9"/>
      <c r="AI5065" s="9"/>
      <c r="AJ5065" s="9"/>
      <c r="AK5065" s="9"/>
      <c r="AL5065" s="9"/>
      <c r="AM5065" s="9"/>
      <c r="AN5065" s="9"/>
      <c r="AO5065" s="9"/>
      <c r="AP5065" s="9"/>
      <c r="AQ5065" s="9"/>
      <c r="AR5065" s="9"/>
    </row>
    <row r="5066" spans="1:44">
      <c r="A5066" s="9"/>
      <c r="B5066" s="9"/>
      <c r="C5066" s="9"/>
      <c r="D5066" s="9"/>
      <c r="E5066" s="9"/>
      <c r="F5066" s="9"/>
      <c r="G5066" s="439"/>
      <c r="H5066" s="439"/>
      <c r="I5066" s="9"/>
      <c r="J5066" s="9"/>
      <c r="K5066" s="9"/>
      <c r="L5066" s="9"/>
      <c r="M5066" s="9"/>
      <c r="N5066" s="9"/>
      <c r="O5066" s="9"/>
      <c r="P5066" s="9"/>
      <c r="Q5066" s="9"/>
      <c r="R5066" s="9"/>
      <c r="S5066" s="9"/>
      <c r="T5066" s="9"/>
      <c r="U5066" s="9"/>
      <c r="V5066" s="9"/>
      <c r="W5066" s="9"/>
      <c r="X5066" s="9"/>
      <c r="Y5066" s="9"/>
      <c r="Z5066" s="9"/>
      <c r="AA5066" s="9"/>
      <c r="AB5066" s="9"/>
      <c r="AC5066" s="9"/>
      <c r="AD5066" s="9"/>
      <c r="AE5066" s="9"/>
      <c r="AF5066" s="9"/>
      <c r="AG5066" s="9"/>
      <c r="AH5066" s="9"/>
      <c r="AI5066" s="9"/>
      <c r="AJ5066" s="9"/>
      <c r="AK5066" s="9"/>
      <c r="AL5066" s="9"/>
      <c r="AM5066" s="9"/>
      <c r="AN5066" s="9"/>
      <c r="AO5066" s="9"/>
      <c r="AP5066" s="9"/>
      <c r="AQ5066" s="9"/>
      <c r="AR5066" s="9"/>
    </row>
    <row r="5067" spans="1:44">
      <c r="A5067" s="9"/>
      <c r="B5067" s="9"/>
      <c r="C5067" s="9"/>
      <c r="D5067" s="9"/>
      <c r="E5067" s="9"/>
      <c r="F5067" s="9"/>
      <c r="G5067" s="439"/>
      <c r="H5067" s="439"/>
      <c r="I5067" s="9"/>
      <c r="J5067" s="9"/>
      <c r="K5067" s="9"/>
      <c r="L5067" s="9"/>
      <c r="M5067" s="9"/>
      <c r="N5067" s="9"/>
      <c r="O5067" s="9"/>
      <c r="P5067" s="9"/>
      <c r="Q5067" s="9"/>
      <c r="R5067" s="9"/>
      <c r="S5067" s="9"/>
      <c r="T5067" s="9"/>
      <c r="U5067" s="9"/>
      <c r="V5067" s="9"/>
      <c r="W5067" s="9"/>
      <c r="X5067" s="9"/>
      <c r="Y5067" s="9"/>
      <c r="Z5067" s="9"/>
      <c r="AA5067" s="9"/>
      <c r="AB5067" s="9"/>
      <c r="AC5067" s="9"/>
      <c r="AD5067" s="9"/>
      <c r="AE5067" s="9"/>
      <c r="AF5067" s="9"/>
      <c r="AG5067" s="9"/>
      <c r="AH5067" s="9"/>
      <c r="AI5067" s="9"/>
      <c r="AJ5067" s="9"/>
      <c r="AK5067" s="9"/>
      <c r="AL5067" s="9"/>
      <c r="AM5067" s="9"/>
      <c r="AN5067" s="9"/>
      <c r="AO5067" s="9"/>
      <c r="AP5067" s="9"/>
      <c r="AQ5067" s="9"/>
      <c r="AR5067" s="9"/>
    </row>
    <row r="5068" spans="1:44">
      <c r="A5068" s="9"/>
      <c r="B5068" s="9"/>
      <c r="C5068" s="9"/>
      <c r="D5068" s="9"/>
      <c r="E5068" s="9"/>
      <c r="F5068" s="9"/>
      <c r="G5068" s="439"/>
      <c r="H5068" s="439"/>
      <c r="I5068" s="9"/>
      <c r="J5068" s="9"/>
      <c r="K5068" s="9"/>
      <c r="L5068" s="9"/>
      <c r="M5068" s="9"/>
      <c r="N5068" s="9"/>
      <c r="O5068" s="9"/>
      <c r="P5068" s="9"/>
      <c r="Q5068" s="9"/>
      <c r="R5068" s="9"/>
      <c r="S5068" s="9"/>
      <c r="T5068" s="9"/>
      <c r="U5068" s="9"/>
      <c r="V5068" s="9"/>
      <c r="W5068" s="9"/>
      <c r="X5068" s="9"/>
      <c r="Y5068" s="9"/>
      <c r="Z5068" s="9"/>
      <c r="AA5068" s="9"/>
      <c r="AB5068" s="9"/>
      <c r="AC5068" s="9"/>
      <c r="AD5068" s="9"/>
      <c r="AE5068" s="9"/>
      <c r="AF5068" s="9"/>
      <c r="AG5068" s="9"/>
      <c r="AH5068" s="9"/>
      <c r="AI5068" s="9"/>
      <c r="AJ5068" s="9"/>
      <c r="AK5068" s="9"/>
      <c r="AL5068" s="9"/>
      <c r="AM5068" s="9"/>
      <c r="AN5068" s="9"/>
      <c r="AO5068" s="9"/>
      <c r="AP5068" s="9"/>
      <c r="AQ5068" s="9"/>
      <c r="AR5068" s="9"/>
    </row>
    <row r="5069" spans="1:44">
      <c r="A5069" s="9"/>
      <c r="B5069" s="9"/>
      <c r="C5069" s="9"/>
      <c r="D5069" s="9"/>
      <c r="E5069" s="9"/>
      <c r="F5069" s="9"/>
      <c r="G5069" s="439"/>
      <c r="H5069" s="439"/>
      <c r="I5069" s="9"/>
      <c r="J5069" s="9"/>
      <c r="K5069" s="9"/>
      <c r="L5069" s="9"/>
      <c r="M5069" s="9"/>
      <c r="N5069" s="9"/>
      <c r="O5069" s="9"/>
      <c r="P5069" s="9"/>
      <c r="Q5069" s="9"/>
      <c r="R5069" s="9"/>
      <c r="S5069" s="9"/>
      <c r="T5069" s="9"/>
      <c r="U5069" s="9"/>
      <c r="V5069" s="9"/>
      <c r="W5069" s="9"/>
      <c r="X5069" s="9"/>
      <c r="Y5069" s="9"/>
      <c r="Z5069" s="9"/>
      <c r="AA5069" s="9"/>
      <c r="AB5069" s="9"/>
      <c r="AC5069" s="9"/>
      <c r="AD5069" s="9"/>
      <c r="AE5069" s="9"/>
      <c r="AF5069" s="9"/>
      <c r="AG5069" s="9"/>
      <c r="AH5069" s="9"/>
      <c r="AI5069" s="9"/>
      <c r="AJ5069" s="9"/>
      <c r="AK5069" s="9"/>
      <c r="AL5069" s="9"/>
      <c r="AM5069" s="9"/>
      <c r="AN5069" s="9"/>
      <c r="AO5069" s="9"/>
      <c r="AP5069" s="9"/>
      <c r="AQ5069" s="9"/>
      <c r="AR5069" s="9"/>
    </row>
    <row r="5070" spans="1:44">
      <c r="A5070" s="9"/>
      <c r="B5070" s="9"/>
      <c r="C5070" s="9"/>
      <c r="D5070" s="9"/>
      <c r="E5070" s="9"/>
      <c r="F5070" s="9"/>
      <c r="G5070" s="439"/>
      <c r="H5070" s="439"/>
      <c r="I5070" s="9"/>
      <c r="J5070" s="9"/>
      <c r="K5070" s="9"/>
      <c r="L5070" s="9"/>
      <c r="M5070" s="9"/>
      <c r="N5070" s="9"/>
      <c r="O5070" s="9"/>
      <c r="P5070" s="9"/>
      <c r="Q5070" s="9"/>
      <c r="R5070" s="9"/>
      <c r="S5070" s="9"/>
      <c r="T5070" s="9"/>
      <c r="U5070" s="9"/>
      <c r="V5070" s="9"/>
      <c r="W5070" s="9"/>
      <c r="X5070" s="9"/>
      <c r="Y5070" s="9"/>
      <c r="Z5070" s="9"/>
      <c r="AA5070" s="9"/>
      <c r="AB5070" s="9"/>
      <c r="AC5070" s="9"/>
      <c r="AD5070" s="9"/>
      <c r="AE5070" s="9"/>
      <c r="AF5070" s="9"/>
      <c r="AG5070" s="9"/>
      <c r="AH5070" s="9"/>
      <c r="AI5070" s="9"/>
      <c r="AJ5070" s="9"/>
      <c r="AK5070" s="9"/>
      <c r="AL5070" s="9"/>
      <c r="AM5070" s="9"/>
      <c r="AN5070" s="9"/>
      <c r="AO5070" s="9"/>
      <c r="AP5070" s="9"/>
      <c r="AQ5070" s="9"/>
      <c r="AR5070" s="9"/>
    </row>
    <row r="5071" spans="1:44">
      <c r="A5071" s="9"/>
      <c r="B5071" s="9"/>
      <c r="C5071" s="9"/>
      <c r="D5071" s="9"/>
      <c r="E5071" s="9"/>
      <c r="F5071" s="9"/>
      <c r="G5071" s="439"/>
      <c r="H5071" s="439"/>
      <c r="I5071" s="9"/>
      <c r="J5071" s="9"/>
      <c r="K5071" s="9"/>
      <c r="L5071" s="9"/>
      <c r="M5071" s="9"/>
      <c r="N5071" s="9"/>
      <c r="O5071" s="9"/>
      <c r="P5071" s="9"/>
      <c r="Q5071" s="9"/>
      <c r="R5071" s="9"/>
      <c r="S5071" s="9"/>
      <c r="T5071" s="9"/>
      <c r="U5071" s="9"/>
      <c r="V5071" s="9"/>
      <c r="W5071" s="9"/>
      <c r="X5071" s="9"/>
      <c r="Y5071" s="9"/>
      <c r="Z5071" s="9"/>
      <c r="AA5071" s="9"/>
      <c r="AB5071" s="9"/>
      <c r="AC5071" s="9"/>
      <c r="AD5071" s="9"/>
      <c r="AE5071" s="9"/>
      <c r="AF5071" s="9"/>
      <c r="AG5071" s="9"/>
      <c r="AH5071" s="9"/>
      <c r="AI5071" s="9"/>
      <c r="AJ5071" s="9"/>
      <c r="AK5071" s="9"/>
      <c r="AL5071" s="9"/>
      <c r="AM5071" s="9"/>
      <c r="AN5071" s="9"/>
      <c r="AO5071" s="9"/>
      <c r="AP5071" s="9"/>
      <c r="AQ5071" s="9"/>
      <c r="AR5071" s="9"/>
    </row>
    <row r="5072" spans="1:44">
      <c r="A5072" s="9"/>
      <c r="B5072" s="9"/>
      <c r="C5072" s="9"/>
      <c r="D5072" s="9"/>
      <c r="E5072" s="9"/>
      <c r="F5072" s="9"/>
      <c r="G5072" s="439"/>
      <c r="H5072" s="439"/>
      <c r="I5072" s="9"/>
      <c r="J5072" s="9"/>
      <c r="K5072" s="9"/>
      <c r="L5072" s="9"/>
      <c r="M5072" s="9"/>
      <c r="N5072" s="9"/>
      <c r="O5072" s="9"/>
      <c r="P5072" s="9"/>
      <c r="Q5072" s="9"/>
      <c r="R5072" s="9"/>
      <c r="S5072" s="9"/>
      <c r="T5072" s="9"/>
      <c r="U5072" s="9"/>
      <c r="V5072" s="9"/>
      <c r="W5072" s="9"/>
      <c r="X5072" s="9"/>
      <c r="Y5072" s="9"/>
      <c r="Z5072" s="9"/>
      <c r="AA5072" s="9"/>
      <c r="AB5072" s="9"/>
      <c r="AC5072" s="9"/>
      <c r="AD5072" s="9"/>
      <c r="AE5072" s="9"/>
      <c r="AF5072" s="9"/>
      <c r="AG5072" s="9"/>
      <c r="AH5072" s="9"/>
      <c r="AI5072" s="9"/>
      <c r="AJ5072" s="9"/>
      <c r="AK5072" s="9"/>
      <c r="AL5072" s="9"/>
      <c r="AM5072" s="9"/>
      <c r="AN5072" s="9"/>
      <c r="AO5072" s="9"/>
      <c r="AP5072" s="9"/>
      <c r="AQ5072" s="9"/>
      <c r="AR5072" s="9"/>
    </row>
    <row r="5073" spans="1:44">
      <c r="A5073" s="9"/>
      <c r="B5073" s="9"/>
      <c r="C5073" s="9"/>
      <c r="D5073" s="9"/>
      <c r="E5073" s="9"/>
      <c r="F5073" s="9"/>
      <c r="G5073" s="439"/>
      <c r="H5073" s="439"/>
      <c r="I5073" s="9"/>
      <c r="J5073" s="9"/>
      <c r="K5073" s="9"/>
      <c r="L5073" s="9"/>
      <c r="M5073" s="9"/>
      <c r="N5073" s="9"/>
      <c r="O5073" s="9"/>
      <c r="P5073" s="9"/>
      <c r="Q5073" s="9"/>
      <c r="R5073" s="9"/>
      <c r="S5073" s="9"/>
      <c r="T5073" s="9"/>
      <c r="U5073" s="9"/>
      <c r="V5073" s="9"/>
      <c r="W5073" s="9"/>
      <c r="X5073" s="9"/>
      <c r="Y5073" s="9"/>
      <c r="Z5073" s="9"/>
      <c r="AA5073" s="9"/>
      <c r="AB5073" s="9"/>
      <c r="AC5073" s="9"/>
      <c r="AD5073" s="9"/>
      <c r="AE5073" s="9"/>
      <c r="AF5073" s="9"/>
      <c r="AG5073" s="9"/>
      <c r="AH5073" s="9"/>
      <c r="AI5073" s="9"/>
      <c r="AJ5073" s="9"/>
      <c r="AK5073" s="9"/>
      <c r="AL5073" s="9"/>
      <c r="AM5073" s="9"/>
      <c r="AN5073" s="9"/>
      <c r="AO5073" s="9"/>
      <c r="AP5073" s="9"/>
      <c r="AQ5073" s="9"/>
      <c r="AR5073" s="9"/>
    </row>
    <row r="5074" spans="1:44">
      <c r="A5074" s="9"/>
      <c r="B5074" s="9"/>
      <c r="C5074" s="9"/>
      <c r="D5074" s="9"/>
      <c r="E5074" s="9"/>
      <c r="F5074" s="9"/>
      <c r="G5074" s="439"/>
      <c r="H5074" s="439"/>
      <c r="I5074" s="9"/>
      <c r="J5074" s="9"/>
      <c r="K5074" s="9"/>
      <c r="L5074" s="9"/>
      <c r="M5074" s="9"/>
      <c r="N5074" s="9"/>
      <c r="O5074" s="9"/>
      <c r="P5074" s="9"/>
      <c r="Q5074" s="9"/>
      <c r="R5074" s="9"/>
      <c r="S5074" s="9"/>
      <c r="T5074" s="9"/>
      <c r="U5074" s="9"/>
      <c r="V5074" s="9"/>
      <c r="W5074" s="9"/>
      <c r="X5074" s="9"/>
      <c r="Y5074" s="9"/>
      <c r="Z5074" s="9"/>
      <c r="AA5074" s="9"/>
      <c r="AB5074" s="9"/>
      <c r="AC5074" s="9"/>
      <c r="AD5074" s="9"/>
      <c r="AE5074" s="9"/>
      <c r="AF5074" s="9"/>
      <c r="AG5074" s="9"/>
      <c r="AH5074" s="9"/>
      <c r="AI5074" s="9"/>
      <c r="AJ5074" s="9"/>
      <c r="AK5074" s="9"/>
      <c r="AL5074" s="9"/>
      <c r="AM5074" s="9"/>
      <c r="AN5074" s="9"/>
      <c r="AO5074" s="9"/>
      <c r="AP5074" s="9"/>
      <c r="AQ5074" s="9"/>
      <c r="AR5074" s="9"/>
    </row>
    <row r="5075" spans="1:44">
      <c r="A5075" s="9"/>
      <c r="B5075" s="9"/>
      <c r="C5075" s="9"/>
      <c r="D5075" s="9"/>
      <c r="E5075" s="9"/>
      <c r="F5075" s="9"/>
      <c r="G5075" s="439"/>
      <c r="H5075" s="439"/>
      <c r="I5075" s="9"/>
      <c r="J5075" s="9"/>
      <c r="K5075" s="9"/>
      <c r="L5075" s="9"/>
      <c r="M5075" s="9"/>
      <c r="N5075" s="9"/>
      <c r="O5075" s="9"/>
      <c r="P5075" s="9"/>
      <c r="Q5075" s="9"/>
      <c r="R5075" s="9"/>
      <c r="S5075" s="9"/>
      <c r="T5075" s="9"/>
      <c r="U5075" s="9"/>
      <c r="V5075" s="9"/>
      <c r="W5075" s="9"/>
      <c r="X5075" s="9"/>
      <c r="Y5075" s="9"/>
      <c r="Z5075" s="9"/>
      <c r="AA5075" s="9"/>
      <c r="AB5075" s="9"/>
      <c r="AC5075" s="9"/>
      <c r="AD5075" s="9"/>
      <c r="AE5075" s="9"/>
      <c r="AF5075" s="9"/>
      <c r="AG5075" s="9"/>
      <c r="AH5075" s="9"/>
      <c r="AI5075" s="9"/>
      <c r="AJ5075" s="9"/>
      <c r="AK5075" s="9"/>
      <c r="AL5075" s="9"/>
      <c r="AM5075" s="9"/>
      <c r="AN5075" s="9"/>
      <c r="AO5075" s="9"/>
      <c r="AP5075" s="9"/>
      <c r="AQ5075" s="9"/>
      <c r="AR5075" s="9"/>
    </row>
    <row r="5076" spans="1:44">
      <c r="A5076" s="9"/>
      <c r="B5076" s="9"/>
      <c r="C5076" s="9"/>
      <c r="D5076" s="9"/>
      <c r="E5076" s="9"/>
      <c r="F5076" s="9"/>
      <c r="G5076" s="439"/>
      <c r="H5076" s="439"/>
      <c r="I5076" s="9"/>
      <c r="J5076" s="9"/>
      <c r="K5076" s="9"/>
      <c r="L5076" s="9"/>
      <c r="M5076" s="9"/>
      <c r="N5076" s="9"/>
      <c r="O5076" s="9"/>
      <c r="P5076" s="9"/>
      <c r="Q5076" s="9"/>
      <c r="R5076" s="9"/>
      <c r="S5076" s="9"/>
      <c r="T5076" s="9"/>
      <c r="U5076" s="9"/>
      <c r="V5076" s="9"/>
      <c r="W5076" s="9"/>
      <c r="X5076" s="9"/>
      <c r="Y5076" s="9"/>
      <c r="Z5076" s="9"/>
      <c r="AA5076" s="9"/>
      <c r="AB5076" s="9"/>
      <c r="AC5076" s="9"/>
      <c r="AD5076" s="9"/>
      <c r="AE5076" s="9"/>
      <c r="AF5076" s="9"/>
      <c r="AG5076" s="9"/>
      <c r="AH5076" s="9"/>
      <c r="AI5076" s="9"/>
      <c r="AJ5076" s="9"/>
      <c r="AK5076" s="9"/>
      <c r="AL5076" s="9"/>
      <c r="AM5076" s="9"/>
      <c r="AN5076" s="9"/>
      <c r="AO5076" s="9"/>
      <c r="AP5076" s="9"/>
      <c r="AQ5076" s="9"/>
      <c r="AR5076" s="9"/>
    </row>
    <row r="5077" spans="1:44">
      <c r="A5077" s="9"/>
      <c r="B5077" s="9"/>
      <c r="C5077" s="9"/>
      <c r="D5077" s="9"/>
      <c r="E5077" s="9"/>
      <c r="F5077" s="9"/>
      <c r="G5077" s="439"/>
      <c r="H5077" s="439"/>
      <c r="I5077" s="9"/>
      <c r="J5077" s="9"/>
      <c r="K5077" s="9"/>
      <c r="L5077" s="9"/>
      <c r="M5077" s="9"/>
      <c r="N5077" s="9"/>
      <c r="O5077" s="9"/>
      <c r="P5077" s="9"/>
      <c r="Q5077" s="9"/>
      <c r="R5077" s="9"/>
      <c r="S5077" s="9"/>
      <c r="T5077" s="9"/>
      <c r="U5077" s="9"/>
      <c r="V5077" s="9"/>
      <c r="W5077" s="9"/>
      <c r="X5077" s="9"/>
      <c r="Y5077" s="9"/>
      <c r="Z5077" s="9"/>
      <c r="AA5077" s="9"/>
      <c r="AB5077" s="9"/>
      <c r="AC5077" s="9"/>
      <c r="AD5077" s="9"/>
      <c r="AE5077" s="9"/>
      <c r="AF5077" s="9"/>
      <c r="AG5077" s="9"/>
      <c r="AH5077" s="9"/>
      <c r="AI5077" s="9"/>
      <c r="AJ5077" s="9"/>
      <c r="AK5077" s="9"/>
      <c r="AL5077" s="9"/>
      <c r="AM5077" s="9"/>
      <c r="AN5077" s="9"/>
      <c r="AO5077" s="9"/>
      <c r="AP5077" s="9"/>
      <c r="AQ5077" s="9"/>
      <c r="AR5077" s="9"/>
    </row>
    <row r="5078" spans="1:44">
      <c r="A5078" s="9"/>
      <c r="B5078" s="9"/>
      <c r="C5078" s="9"/>
      <c r="D5078" s="9"/>
      <c r="E5078" s="9"/>
      <c r="F5078" s="9"/>
      <c r="G5078" s="439"/>
      <c r="H5078" s="439"/>
      <c r="I5078" s="9"/>
      <c r="J5078" s="9"/>
      <c r="K5078" s="9"/>
      <c r="L5078" s="9"/>
      <c r="M5078" s="9"/>
      <c r="N5078" s="9"/>
      <c r="O5078" s="9"/>
      <c r="P5078" s="9"/>
      <c r="Q5078" s="9"/>
      <c r="R5078" s="9"/>
      <c r="S5078" s="9"/>
      <c r="T5078" s="9"/>
      <c r="U5078" s="9"/>
      <c r="V5078" s="9"/>
      <c r="W5078" s="9"/>
      <c r="X5078" s="9"/>
      <c r="Y5078" s="9"/>
      <c r="Z5078" s="9"/>
      <c r="AA5078" s="9"/>
      <c r="AB5078" s="9"/>
      <c r="AC5078" s="9"/>
      <c r="AD5078" s="9"/>
      <c r="AE5078" s="9"/>
      <c r="AF5078" s="9"/>
      <c r="AG5078" s="9"/>
      <c r="AH5078" s="9"/>
      <c r="AI5078" s="9"/>
      <c r="AJ5078" s="9"/>
      <c r="AK5078" s="9"/>
      <c r="AL5078" s="9"/>
      <c r="AM5078" s="9"/>
      <c r="AN5078" s="9"/>
      <c r="AO5078" s="9"/>
      <c r="AP5078" s="9"/>
      <c r="AQ5078" s="9"/>
      <c r="AR5078" s="9"/>
    </row>
    <row r="5079" spans="1:44">
      <c r="A5079" s="9"/>
      <c r="B5079" s="9"/>
      <c r="C5079" s="9"/>
      <c r="D5079" s="9"/>
      <c r="E5079" s="9"/>
      <c r="F5079" s="9"/>
      <c r="G5079" s="439"/>
      <c r="H5079" s="439"/>
      <c r="I5079" s="9"/>
      <c r="J5079" s="9"/>
      <c r="K5079" s="9"/>
      <c r="L5079" s="9"/>
      <c r="M5079" s="9"/>
      <c r="N5079" s="9"/>
      <c r="O5079" s="9"/>
      <c r="P5079" s="9"/>
      <c r="Q5079" s="9"/>
      <c r="R5079" s="9"/>
      <c r="S5079" s="9"/>
      <c r="T5079" s="9"/>
      <c r="U5079" s="9"/>
      <c r="V5079" s="9"/>
      <c r="W5079" s="9"/>
      <c r="X5079" s="9"/>
      <c r="Y5079" s="9"/>
      <c r="Z5079" s="9"/>
      <c r="AA5079" s="9"/>
      <c r="AB5079" s="9"/>
      <c r="AC5079" s="9"/>
      <c r="AD5079" s="9"/>
      <c r="AE5079" s="9"/>
      <c r="AF5079" s="9"/>
      <c r="AG5079" s="9"/>
      <c r="AH5079" s="9"/>
      <c r="AI5079" s="9"/>
      <c r="AJ5079" s="9"/>
      <c r="AK5079" s="9"/>
      <c r="AL5079" s="9"/>
      <c r="AM5079" s="9"/>
      <c r="AN5079" s="9"/>
      <c r="AO5079" s="9"/>
      <c r="AP5079" s="9"/>
      <c r="AQ5079" s="9"/>
      <c r="AR5079" s="9"/>
    </row>
    <row r="5080" spans="1:44">
      <c r="A5080" s="9"/>
      <c r="B5080" s="9"/>
      <c r="C5080" s="9"/>
      <c r="D5080" s="9"/>
      <c r="E5080" s="9"/>
      <c r="F5080" s="9"/>
      <c r="G5080" s="439"/>
      <c r="H5080" s="439"/>
      <c r="I5080" s="9"/>
      <c r="J5080" s="9"/>
      <c r="K5080" s="9"/>
      <c r="L5080" s="9"/>
      <c r="M5080" s="9"/>
      <c r="N5080" s="9"/>
      <c r="O5080" s="9"/>
      <c r="P5080" s="9"/>
      <c r="Q5080" s="9"/>
      <c r="R5080" s="9"/>
      <c r="S5080" s="9"/>
      <c r="T5080" s="9"/>
      <c r="U5080" s="9"/>
      <c r="V5080" s="9"/>
      <c r="W5080" s="9"/>
      <c r="X5080" s="9"/>
      <c r="Y5080" s="9"/>
      <c r="Z5080" s="9"/>
      <c r="AA5080" s="9"/>
      <c r="AB5080" s="9"/>
      <c r="AC5080" s="9"/>
      <c r="AD5080" s="9"/>
      <c r="AE5080" s="9"/>
      <c r="AF5080" s="9"/>
      <c r="AG5080" s="9"/>
      <c r="AH5080" s="9"/>
      <c r="AI5080" s="9"/>
      <c r="AJ5080" s="9"/>
      <c r="AK5080" s="9"/>
      <c r="AL5080" s="9"/>
      <c r="AM5080" s="9"/>
      <c r="AN5080" s="9"/>
      <c r="AO5080" s="9"/>
      <c r="AP5080" s="9"/>
      <c r="AQ5080" s="9"/>
      <c r="AR5080" s="9"/>
    </row>
    <row r="5081" spans="1:44">
      <c r="A5081" s="9"/>
      <c r="B5081" s="9"/>
      <c r="C5081" s="9"/>
      <c r="D5081" s="9"/>
      <c r="E5081" s="9"/>
      <c r="F5081" s="9"/>
      <c r="G5081" s="439"/>
      <c r="H5081" s="439"/>
      <c r="I5081" s="9"/>
      <c r="J5081" s="9"/>
      <c r="K5081" s="9"/>
      <c r="L5081" s="9"/>
      <c r="M5081" s="9"/>
      <c r="N5081" s="9"/>
      <c r="O5081" s="9"/>
      <c r="P5081" s="9"/>
      <c r="Q5081" s="9"/>
      <c r="R5081" s="9"/>
      <c r="S5081" s="9"/>
      <c r="T5081" s="9"/>
      <c r="U5081" s="9"/>
      <c r="V5081" s="9"/>
      <c r="W5081" s="9"/>
      <c r="X5081" s="9"/>
      <c r="Y5081" s="9"/>
      <c r="Z5081" s="9"/>
      <c r="AA5081" s="9"/>
      <c r="AB5081" s="9"/>
      <c r="AC5081" s="9"/>
      <c r="AD5081" s="9"/>
      <c r="AE5081" s="9"/>
      <c r="AF5081" s="9"/>
      <c r="AG5081" s="9"/>
      <c r="AH5081" s="9"/>
      <c r="AI5081" s="9"/>
      <c r="AJ5081" s="9"/>
      <c r="AK5081" s="9"/>
      <c r="AL5081" s="9"/>
      <c r="AM5081" s="9"/>
      <c r="AN5081" s="9"/>
      <c r="AO5081" s="9"/>
      <c r="AP5081" s="9"/>
      <c r="AQ5081" s="9"/>
      <c r="AR5081" s="9"/>
    </row>
    <row r="5082" spans="1:44">
      <c r="A5082" s="9"/>
      <c r="B5082" s="9"/>
      <c r="C5082" s="9"/>
      <c r="D5082" s="9"/>
      <c r="E5082" s="9"/>
      <c r="F5082" s="9"/>
      <c r="G5082" s="439"/>
      <c r="H5082" s="439"/>
      <c r="I5082" s="9"/>
      <c r="J5082" s="9"/>
      <c r="K5082" s="9"/>
      <c r="L5082" s="9"/>
      <c r="M5082" s="9"/>
      <c r="N5082" s="9"/>
      <c r="O5082" s="9"/>
      <c r="P5082" s="9"/>
      <c r="Q5082" s="9"/>
      <c r="R5082" s="9"/>
      <c r="S5082" s="9"/>
      <c r="T5082" s="9"/>
      <c r="U5082" s="9"/>
      <c r="V5082" s="9"/>
      <c r="W5082" s="9"/>
      <c r="X5082" s="9"/>
      <c r="Y5082" s="9"/>
      <c r="Z5082" s="9"/>
      <c r="AA5082" s="9"/>
      <c r="AB5082" s="9"/>
      <c r="AC5082" s="9"/>
      <c r="AD5082" s="9"/>
      <c r="AE5082" s="9"/>
      <c r="AF5082" s="9"/>
      <c r="AG5082" s="9"/>
      <c r="AH5082" s="9"/>
      <c r="AI5082" s="9"/>
      <c r="AJ5082" s="9"/>
      <c r="AK5082" s="9"/>
      <c r="AL5082" s="9"/>
      <c r="AM5082" s="9"/>
      <c r="AN5082" s="9"/>
      <c r="AO5082" s="9"/>
      <c r="AP5082" s="9"/>
      <c r="AQ5082" s="9"/>
      <c r="AR5082" s="9"/>
    </row>
    <row r="5083" spans="1:44">
      <c r="A5083" s="9"/>
      <c r="B5083" s="9"/>
      <c r="C5083" s="9"/>
      <c r="D5083" s="9"/>
      <c r="E5083" s="9"/>
      <c r="F5083" s="9"/>
      <c r="G5083" s="439"/>
      <c r="H5083" s="439"/>
      <c r="I5083" s="9"/>
      <c r="J5083" s="9"/>
      <c r="K5083" s="9"/>
      <c r="L5083" s="9"/>
      <c r="M5083" s="9"/>
      <c r="N5083" s="9"/>
      <c r="O5083" s="9"/>
      <c r="P5083" s="9"/>
      <c r="Q5083" s="9"/>
      <c r="R5083" s="9"/>
      <c r="S5083" s="9"/>
      <c r="T5083" s="9"/>
      <c r="U5083" s="9"/>
      <c r="V5083" s="9"/>
      <c r="W5083" s="9"/>
      <c r="X5083" s="9"/>
      <c r="Y5083" s="9"/>
      <c r="Z5083" s="9"/>
      <c r="AA5083" s="9"/>
      <c r="AB5083" s="9"/>
      <c r="AC5083" s="9"/>
      <c r="AD5083" s="9"/>
      <c r="AE5083" s="9"/>
      <c r="AF5083" s="9"/>
      <c r="AG5083" s="9"/>
      <c r="AH5083" s="9"/>
      <c r="AI5083" s="9"/>
      <c r="AJ5083" s="9"/>
      <c r="AK5083" s="9"/>
      <c r="AL5083" s="9"/>
      <c r="AM5083" s="9"/>
      <c r="AN5083" s="9"/>
      <c r="AO5083" s="9"/>
      <c r="AP5083" s="9"/>
      <c r="AQ5083" s="9"/>
      <c r="AR5083" s="9"/>
    </row>
    <row r="5084" spans="1:44">
      <c r="A5084" s="9"/>
      <c r="B5084" s="9"/>
      <c r="C5084" s="9"/>
      <c r="D5084" s="9"/>
      <c r="E5084" s="9"/>
      <c r="F5084" s="9"/>
      <c r="G5084" s="439"/>
      <c r="H5084" s="439"/>
      <c r="I5084" s="9"/>
      <c r="J5084" s="9"/>
      <c r="K5084" s="9"/>
      <c r="L5084" s="9"/>
      <c r="M5084" s="9"/>
      <c r="N5084" s="9"/>
      <c r="O5084" s="9"/>
      <c r="P5084" s="9"/>
      <c r="Q5084" s="9"/>
      <c r="R5084" s="9"/>
      <c r="S5084" s="9"/>
      <c r="T5084" s="9"/>
      <c r="U5084" s="9"/>
      <c r="V5084" s="9"/>
      <c r="W5084" s="9"/>
      <c r="X5084" s="9"/>
      <c r="Y5084" s="9"/>
      <c r="Z5084" s="9"/>
      <c r="AA5084" s="9"/>
      <c r="AB5084" s="9"/>
      <c r="AC5084" s="9"/>
      <c r="AD5084" s="9"/>
      <c r="AE5084" s="9"/>
      <c r="AF5084" s="9"/>
      <c r="AG5084" s="9"/>
      <c r="AH5084" s="9"/>
      <c r="AI5084" s="9"/>
      <c r="AJ5084" s="9"/>
      <c r="AK5084" s="9"/>
      <c r="AL5084" s="9"/>
      <c r="AM5084" s="9"/>
      <c r="AN5084" s="9"/>
      <c r="AO5084" s="9"/>
      <c r="AP5084" s="9"/>
      <c r="AQ5084" s="9"/>
      <c r="AR5084" s="9"/>
    </row>
    <row r="5085" spans="1:44">
      <c r="A5085" s="9"/>
      <c r="B5085" s="9"/>
      <c r="C5085" s="9"/>
      <c r="D5085" s="9"/>
      <c r="E5085" s="9"/>
      <c r="F5085" s="9"/>
      <c r="G5085" s="439"/>
      <c r="H5085" s="439"/>
      <c r="I5085" s="9"/>
      <c r="J5085" s="9"/>
      <c r="K5085" s="9"/>
      <c r="L5085" s="9"/>
      <c r="M5085" s="9"/>
      <c r="N5085" s="9"/>
      <c r="O5085" s="9"/>
      <c r="P5085" s="9"/>
      <c r="Q5085" s="9"/>
      <c r="R5085" s="9"/>
      <c r="S5085" s="9"/>
      <c r="T5085" s="9"/>
      <c r="U5085" s="9"/>
      <c r="V5085" s="9"/>
      <c r="W5085" s="9"/>
      <c r="X5085" s="9"/>
      <c r="Y5085" s="9"/>
      <c r="Z5085" s="9"/>
      <c r="AA5085" s="9"/>
      <c r="AB5085" s="9"/>
      <c r="AC5085" s="9"/>
      <c r="AD5085" s="9"/>
      <c r="AE5085" s="9"/>
      <c r="AF5085" s="9"/>
      <c r="AG5085" s="9"/>
      <c r="AH5085" s="9"/>
      <c r="AI5085" s="9"/>
      <c r="AJ5085" s="9"/>
      <c r="AK5085" s="9"/>
      <c r="AL5085" s="9"/>
      <c r="AM5085" s="9"/>
      <c r="AN5085" s="9"/>
      <c r="AO5085" s="9"/>
      <c r="AP5085" s="9"/>
      <c r="AQ5085" s="9"/>
      <c r="AR5085" s="9"/>
    </row>
    <row r="5086" spans="1:44">
      <c r="A5086" s="9"/>
      <c r="B5086" s="9"/>
      <c r="C5086" s="9"/>
      <c r="D5086" s="9"/>
      <c r="E5086" s="9"/>
      <c r="F5086" s="9"/>
      <c r="G5086" s="439"/>
      <c r="H5086" s="439"/>
      <c r="I5086" s="9"/>
      <c r="J5086" s="9"/>
      <c r="K5086" s="9"/>
      <c r="L5086" s="9"/>
      <c r="M5086" s="9"/>
      <c r="N5086" s="9"/>
      <c r="O5086" s="9"/>
      <c r="P5086" s="9"/>
      <c r="Q5086" s="9"/>
      <c r="R5086" s="9"/>
      <c r="S5086" s="9"/>
      <c r="T5086" s="9"/>
      <c r="U5086" s="9"/>
      <c r="V5086" s="9"/>
      <c r="W5086" s="9"/>
      <c r="X5086" s="9"/>
      <c r="Y5086" s="9"/>
      <c r="Z5086" s="9"/>
      <c r="AA5086" s="9"/>
      <c r="AB5086" s="9"/>
      <c r="AC5086" s="9"/>
      <c r="AD5086" s="9"/>
      <c r="AE5086" s="9"/>
      <c r="AF5086" s="9"/>
      <c r="AG5086" s="9"/>
      <c r="AH5086" s="9"/>
      <c r="AI5086" s="9"/>
      <c r="AJ5086" s="9"/>
      <c r="AK5086" s="9"/>
      <c r="AL5086" s="9"/>
      <c r="AM5086" s="9"/>
      <c r="AN5086" s="9"/>
      <c r="AO5086" s="9"/>
      <c r="AP5086" s="9"/>
      <c r="AQ5086" s="9"/>
      <c r="AR5086" s="9"/>
    </row>
    <row r="5087" spans="1:44">
      <c r="A5087" s="9"/>
      <c r="B5087" s="9"/>
      <c r="C5087" s="9"/>
      <c r="D5087" s="9"/>
      <c r="E5087" s="9"/>
      <c r="F5087" s="9"/>
      <c r="G5087" s="439"/>
      <c r="H5087" s="439"/>
      <c r="I5087" s="9"/>
      <c r="J5087" s="9"/>
      <c r="K5087" s="9"/>
      <c r="L5087" s="9"/>
      <c r="M5087" s="9"/>
      <c r="N5087" s="9"/>
      <c r="O5087" s="9"/>
      <c r="P5087" s="9"/>
      <c r="Q5087" s="9"/>
      <c r="R5087" s="9"/>
      <c r="S5087" s="9"/>
      <c r="T5087" s="9"/>
      <c r="U5087" s="9"/>
      <c r="V5087" s="9"/>
      <c r="W5087" s="9"/>
      <c r="X5087" s="9"/>
      <c r="Y5087" s="9"/>
      <c r="Z5087" s="9"/>
      <c r="AA5087" s="9"/>
      <c r="AB5087" s="9"/>
      <c r="AC5087" s="9"/>
      <c r="AD5087" s="9"/>
      <c r="AE5087" s="9"/>
      <c r="AF5087" s="9"/>
      <c r="AG5087" s="9"/>
      <c r="AH5087" s="9"/>
      <c r="AI5087" s="9"/>
      <c r="AJ5087" s="9"/>
      <c r="AK5087" s="9"/>
      <c r="AL5087" s="9"/>
      <c r="AM5087" s="9"/>
      <c r="AN5087" s="9"/>
      <c r="AO5087" s="9"/>
      <c r="AP5087" s="9"/>
      <c r="AQ5087" s="9"/>
      <c r="AR5087" s="9"/>
    </row>
    <row r="5088" spans="1:44">
      <c r="A5088" s="9"/>
      <c r="B5088" s="9"/>
      <c r="C5088" s="9"/>
      <c r="D5088" s="9"/>
      <c r="E5088" s="9"/>
      <c r="F5088" s="9"/>
      <c r="G5088" s="439"/>
      <c r="H5088" s="439"/>
      <c r="I5088" s="9"/>
      <c r="J5088" s="9"/>
      <c r="K5088" s="9"/>
      <c r="L5088" s="9"/>
      <c r="M5088" s="9"/>
      <c r="N5088" s="9"/>
      <c r="O5088" s="9"/>
      <c r="P5088" s="9"/>
      <c r="Q5088" s="9"/>
      <c r="R5088" s="9"/>
      <c r="S5088" s="9"/>
      <c r="T5088" s="9"/>
      <c r="U5088" s="9"/>
      <c r="V5088" s="9"/>
      <c r="W5088" s="9"/>
      <c r="X5088" s="9"/>
      <c r="Y5088" s="9"/>
      <c r="Z5088" s="9"/>
      <c r="AA5088" s="9"/>
      <c r="AB5088" s="9"/>
      <c r="AC5088" s="9"/>
      <c r="AD5088" s="9"/>
      <c r="AE5088" s="9"/>
      <c r="AF5088" s="9"/>
      <c r="AG5088" s="9"/>
      <c r="AH5088" s="9"/>
      <c r="AI5088" s="9"/>
      <c r="AJ5088" s="9"/>
      <c r="AK5088" s="9"/>
      <c r="AL5088" s="9"/>
      <c r="AM5088" s="9"/>
      <c r="AN5088" s="9"/>
      <c r="AO5088" s="9"/>
      <c r="AP5088" s="9"/>
      <c r="AQ5088" s="9"/>
      <c r="AR5088" s="9"/>
    </row>
    <row r="5089" spans="1:44">
      <c r="A5089" s="9"/>
      <c r="B5089" s="9"/>
      <c r="C5089" s="9"/>
      <c r="D5089" s="9"/>
      <c r="E5089" s="9"/>
      <c r="F5089" s="9"/>
      <c r="G5089" s="439"/>
      <c r="H5089" s="439"/>
      <c r="I5089" s="9"/>
      <c r="J5089" s="9"/>
      <c r="K5089" s="9"/>
      <c r="L5089" s="9"/>
      <c r="M5089" s="9"/>
      <c r="N5089" s="9"/>
      <c r="O5089" s="9"/>
      <c r="P5089" s="9"/>
      <c r="Q5089" s="9"/>
      <c r="R5089" s="9"/>
      <c r="S5089" s="9"/>
      <c r="T5089" s="9"/>
      <c r="U5089" s="9"/>
      <c r="V5089" s="9"/>
      <c r="W5089" s="9"/>
      <c r="X5089" s="9"/>
      <c r="Y5089" s="9"/>
      <c r="Z5089" s="9"/>
      <c r="AA5089" s="9"/>
      <c r="AB5089" s="9"/>
      <c r="AC5089" s="9"/>
      <c r="AD5089" s="9"/>
      <c r="AE5089" s="9"/>
      <c r="AF5089" s="9"/>
      <c r="AG5089" s="9"/>
      <c r="AH5089" s="9"/>
      <c r="AI5089" s="9"/>
      <c r="AJ5089" s="9"/>
      <c r="AK5089" s="9"/>
      <c r="AL5089" s="9"/>
      <c r="AM5089" s="9"/>
      <c r="AN5089" s="9"/>
      <c r="AO5089" s="9"/>
      <c r="AP5089" s="9"/>
      <c r="AQ5089" s="9"/>
      <c r="AR5089" s="9"/>
    </row>
    <row r="5090" spans="1:44">
      <c r="A5090" s="9"/>
      <c r="B5090" s="9"/>
      <c r="C5090" s="9"/>
      <c r="D5090" s="9"/>
      <c r="E5090" s="9"/>
      <c r="F5090" s="9"/>
      <c r="G5090" s="439"/>
      <c r="H5090" s="439"/>
      <c r="I5090" s="9"/>
      <c r="J5090" s="9"/>
      <c r="K5090" s="9"/>
      <c r="L5090" s="9"/>
      <c r="M5090" s="9"/>
      <c r="N5090" s="9"/>
      <c r="O5090" s="9"/>
      <c r="P5090" s="9"/>
      <c r="Q5090" s="9"/>
      <c r="R5090" s="9"/>
      <c r="S5090" s="9"/>
      <c r="T5090" s="9"/>
      <c r="U5090" s="9"/>
      <c r="V5090" s="9"/>
      <c r="W5090" s="9"/>
      <c r="X5090" s="9"/>
      <c r="Y5090" s="9"/>
      <c r="Z5090" s="9"/>
      <c r="AA5090" s="9"/>
      <c r="AB5090" s="9"/>
      <c r="AC5090" s="9"/>
      <c r="AD5090" s="9"/>
      <c r="AE5090" s="9"/>
      <c r="AF5090" s="9"/>
      <c r="AG5090" s="9"/>
      <c r="AH5090" s="9"/>
      <c r="AI5090" s="9"/>
      <c r="AJ5090" s="9"/>
      <c r="AK5090" s="9"/>
      <c r="AL5090" s="9"/>
      <c r="AM5090" s="9"/>
      <c r="AN5090" s="9"/>
      <c r="AO5090" s="9"/>
      <c r="AP5090" s="9"/>
      <c r="AQ5090" s="9"/>
      <c r="AR5090" s="9"/>
    </row>
    <row r="5091" spans="1:44">
      <c r="A5091" s="9"/>
      <c r="B5091" s="9"/>
      <c r="C5091" s="9"/>
      <c r="D5091" s="9"/>
      <c r="E5091" s="9"/>
      <c r="F5091" s="9"/>
      <c r="G5091" s="439"/>
      <c r="H5091" s="439"/>
      <c r="I5091" s="9"/>
      <c r="J5091" s="9"/>
      <c r="K5091" s="9"/>
      <c r="L5091" s="9"/>
      <c r="M5091" s="9"/>
      <c r="N5091" s="9"/>
      <c r="O5091" s="9"/>
      <c r="P5091" s="9"/>
      <c r="Q5091" s="9"/>
      <c r="R5091" s="9"/>
      <c r="S5091" s="9"/>
      <c r="T5091" s="9"/>
      <c r="U5091" s="9"/>
      <c r="V5091" s="9"/>
      <c r="W5091" s="9"/>
      <c r="X5091" s="9"/>
      <c r="Y5091" s="9"/>
      <c r="Z5091" s="9"/>
      <c r="AA5091" s="9"/>
      <c r="AB5091" s="9"/>
      <c r="AC5091" s="9"/>
      <c r="AD5091" s="9"/>
      <c r="AE5091" s="9"/>
      <c r="AF5091" s="9"/>
      <c r="AG5091" s="9"/>
      <c r="AH5091" s="9"/>
      <c r="AI5091" s="9"/>
      <c r="AJ5091" s="9"/>
      <c r="AK5091" s="9"/>
      <c r="AL5091" s="9"/>
      <c r="AM5091" s="9"/>
      <c r="AN5091" s="9"/>
      <c r="AO5091" s="9"/>
      <c r="AP5091" s="9"/>
      <c r="AQ5091" s="9"/>
      <c r="AR5091" s="9"/>
    </row>
    <row r="5092" spans="1:44">
      <c r="A5092" s="9"/>
      <c r="B5092" s="9"/>
      <c r="C5092" s="9"/>
      <c r="D5092" s="9"/>
      <c r="E5092" s="9"/>
      <c r="F5092" s="9"/>
      <c r="G5092" s="439"/>
      <c r="H5092" s="439"/>
      <c r="I5092" s="9"/>
      <c r="J5092" s="9"/>
      <c r="K5092" s="9"/>
      <c r="L5092" s="9"/>
      <c r="M5092" s="9"/>
      <c r="N5092" s="9"/>
      <c r="O5092" s="9"/>
      <c r="P5092" s="9"/>
      <c r="Q5092" s="9"/>
      <c r="R5092" s="9"/>
      <c r="S5092" s="9"/>
      <c r="T5092" s="9"/>
      <c r="U5092" s="9"/>
      <c r="V5092" s="9"/>
      <c r="W5092" s="9"/>
      <c r="X5092" s="9"/>
      <c r="Y5092" s="9"/>
      <c r="Z5092" s="9"/>
      <c r="AA5092" s="9"/>
      <c r="AB5092" s="9"/>
      <c r="AC5092" s="9"/>
      <c r="AD5092" s="9"/>
      <c r="AE5092" s="9"/>
      <c r="AF5092" s="9"/>
      <c r="AG5092" s="9"/>
      <c r="AH5092" s="9"/>
      <c r="AI5092" s="9"/>
      <c r="AJ5092" s="9"/>
      <c r="AK5092" s="9"/>
      <c r="AL5092" s="9"/>
      <c r="AM5092" s="9"/>
      <c r="AN5092" s="9"/>
      <c r="AO5092" s="9"/>
      <c r="AP5092" s="9"/>
      <c r="AQ5092" s="9"/>
      <c r="AR5092" s="9"/>
    </row>
    <row r="5093" spans="1:44">
      <c r="A5093" s="9"/>
      <c r="B5093" s="9"/>
      <c r="C5093" s="9"/>
      <c r="D5093" s="9"/>
      <c r="E5093" s="9"/>
      <c r="F5093" s="9"/>
      <c r="G5093" s="439"/>
      <c r="H5093" s="439"/>
      <c r="I5093" s="9"/>
      <c r="J5093" s="9"/>
      <c r="K5093" s="9"/>
      <c r="L5093" s="9"/>
      <c r="M5093" s="9"/>
      <c r="N5093" s="9"/>
      <c r="O5093" s="9"/>
      <c r="P5093" s="9"/>
      <c r="Q5093" s="9"/>
      <c r="R5093" s="9"/>
      <c r="S5093" s="9"/>
      <c r="T5093" s="9"/>
      <c r="U5093" s="9"/>
      <c r="V5093" s="9"/>
      <c r="W5093" s="9"/>
      <c r="X5093" s="9"/>
      <c r="Y5093" s="9"/>
      <c r="Z5093" s="9"/>
      <c r="AA5093" s="9"/>
      <c r="AB5093" s="9"/>
      <c r="AC5093" s="9"/>
      <c r="AD5093" s="9"/>
      <c r="AE5093" s="9"/>
      <c r="AF5093" s="9"/>
      <c r="AG5093" s="9"/>
      <c r="AH5093" s="9"/>
      <c r="AI5093" s="9"/>
      <c r="AJ5093" s="9"/>
      <c r="AK5093" s="9"/>
      <c r="AL5093" s="9"/>
      <c r="AM5093" s="9"/>
      <c r="AN5093" s="9"/>
      <c r="AO5093" s="9"/>
      <c r="AP5093" s="9"/>
      <c r="AQ5093" s="9"/>
      <c r="AR5093" s="9"/>
    </row>
    <row r="5094" spans="1:44">
      <c r="A5094" s="9"/>
      <c r="B5094" s="9"/>
      <c r="C5094" s="9"/>
      <c r="D5094" s="9"/>
      <c r="E5094" s="9"/>
      <c r="F5094" s="9"/>
      <c r="G5094" s="439"/>
      <c r="H5094" s="439"/>
      <c r="I5094" s="9"/>
      <c r="J5094" s="9"/>
      <c r="K5094" s="9"/>
      <c r="L5094" s="9"/>
      <c r="M5094" s="9"/>
      <c r="N5094" s="9"/>
      <c r="O5094" s="9"/>
      <c r="P5094" s="9"/>
      <c r="Q5094" s="9"/>
      <c r="R5094" s="9"/>
      <c r="S5094" s="9"/>
      <c r="T5094" s="9"/>
      <c r="U5094" s="9"/>
      <c r="V5094" s="9"/>
      <c r="W5094" s="9"/>
      <c r="X5094" s="9"/>
      <c r="Y5094" s="9"/>
      <c r="Z5094" s="9"/>
      <c r="AA5094" s="9"/>
      <c r="AB5094" s="9"/>
      <c r="AC5094" s="9"/>
      <c r="AD5094" s="9"/>
      <c r="AE5094" s="9"/>
      <c r="AF5094" s="9"/>
      <c r="AG5094" s="9"/>
      <c r="AH5094" s="9"/>
      <c r="AI5094" s="9"/>
      <c r="AJ5094" s="9"/>
      <c r="AK5094" s="9"/>
      <c r="AL5094" s="9"/>
      <c r="AM5094" s="9"/>
      <c r="AN5094" s="9"/>
      <c r="AO5094" s="9"/>
      <c r="AP5094" s="9"/>
      <c r="AQ5094" s="9"/>
      <c r="AR5094" s="9"/>
    </row>
    <row r="5095" spans="1:44">
      <c r="A5095" s="9"/>
      <c r="B5095" s="9"/>
      <c r="C5095" s="9"/>
      <c r="D5095" s="9"/>
      <c r="E5095" s="9"/>
      <c r="F5095" s="9"/>
      <c r="G5095" s="439"/>
      <c r="H5095" s="439"/>
      <c r="I5095" s="9"/>
      <c r="J5095" s="9"/>
      <c r="K5095" s="9"/>
      <c r="L5095" s="9"/>
      <c r="M5095" s="9"/>
      <c r="N5095" s="9"/>
      <c r="O5095" s="9"/>
      <c r="P5095" s="9"/>
      <c r="Q5095" s="9"/>
      <c r="R5095" s="9"/>
      <c r="S5095" s="9"/>
      <c r="T5095" s="9"/>
      <c r="U5095" s="9"/>
      <c r="V5095" s="9"/>
      <c r="W5095" s="9"/>
      <c r="X5095" s="9"/>
      <c r="Y5095" s="9"/>
      <c r="Z5095" s="9"/>
      <c r="AA5095" s="9"/>
      <c r="AB5095" s="9"/>
      <c r="AC5095" s="9"/>
      <c r="AD5095" s="9"/>
      <c r="AE5095" s="9"/>
      <c r="AF5095" s="9"/>
      <c r="AG5095" s="9"/>
      <c r="AH5095" s="9"/>
      <c r="AI5095" s="9"/>
      <c r="AJ5095" s="9"/>
      <c r="AK5095" s="9"/>
      <c r="AL5095" s="9"/>
      <c r="AM5095" s="9"/>
      <c r="AN5095" s="9"/>
      <c r="AO5095" s="9"/>
      <c r="AP5095" s="9"/>
      <c r="AQ5095" s="9"/>
      <c r="AR5095" s="9"/>
    </row>
    <row r="5096" spans="1:44">
      <c r="A5096" s="9"/>
      <c r="B5096" s="9"/>
      <c r="C5096" s="9"/>
      <c r="D5096" s="9"/>
      <c r="E5096" s="9"/>
      <c r="F5096" s="9"/>
      <c r="G5096" s="439"/>
      <c r="H5096" s="439"/>
      <c r="I5096" s="9"/>
      <c r="J5096" s="9"/>
      <c r="K5096" s="9"/>
      <c r="L5096" s="9"/>
      <c r="M5096" s="9"/>
      <c r="N5096" s="9"/>
      <c r="O5096" s="9"/>
      <c r="P5096" s="9"/>
      <c r="Q5096" s="9"/>
      <c r="R5096" s="9"/>
      <c r="S5096" s="9"/>
      <c r="T5096" s="9"/>
      <c r="U5096" s="9"/>
      <c r="V5096" s="9"/>
      <c r="W5096" s="9"/>
      <c r="X5096" s="9"/>
      <c r="Y5096" s="9"/>
      <c r="Z5096" s="9"/>
      <c r="AA5096" s="9"/>
      <c r="AB5096" s="9"/>
      <c r="AC5096" s="9"/>
      <c r="AD5096" s="9"/>
      <c r="AE5096" s="9"/>
      <c r="AF5096" s="9"/>
      <c r="AG5096" s="9"/>
      <c r="AH5096" s="9"/>
      <c r="AI5096" s="9"/>
      <c r="AJ5096" s="9"/>
      <c r="AK5096" s="9"/>
      <c r="AL5096" s="9"/>
      <c r="AM5096" s="9"/>
      <c r="AN5096" s="9"/>
      <c r="AO5096" s="9"/>
      <c r="AP5096" s="9"/>
      <c r="AQ5096" s="9"/>
      <c r="AR5096" s="9"/>
    </row>
    <row r="5097" spans="1:44">
      <c r="A5097" s="9"/>
      <c r="B5097" s="9"/>
      <c r="C5097" s="9"/>
      <c r="D5097" s="9"/>
      <c r="E5097" s="9"/>
      <c r="F5097" s="9"/>
      <c r="G5097" s="439"/>
      <c r="H5097" s="439"/>
      <c r="I5097" s="9"/>
      <c r="J5097" s="9"/>
      <c r="K5097" s="9"/>
      <c r="L5097" s="9"/>
      <c r="M5097" s="9"/>
      <c r="N5097" s="9"/>
      <c r="O5097" s="9"/>
      <c r="P5097" s="9"/>
      <c r="Q5097" s="9"/>
      <c r="R5097" s="9"/>
      <c r="S5097" s="9"/>
      <c r="T5097" s="9"/>
      <c r="U5097" s="9"/>
      <c r="V5097" s="9"/>
      <c r="W5097" s="9"/>
      <c r="X5097" s="9"/>
      <c r="Y5097" s="9"/>
      <c r="Z5097" s="9"/>
      <c r="AA5097" s="9"/>
      <c r="AB5097" s="9"/>
      <c r="AC5097" s="9"/>
      <c r="AD5097" s="9"/>
      <c r="AE5097" s="9"/>
      <c r="AF5097" s="9"/>
      <c r="AG5097" s="9"/>
      <c r="AH5097" s="9"/>
      <c r="AI5097" s="9"/>
      <c r="AJ5097" s="9"/>
      <c r="AK5097" s="9"/>
      <c r="AL5097" s="9"/>
      <c r="AM5097" s="9"/>
      <c r="AN5097" s="9"/>
      <c r="AO5097" s="9"/>
      <c r="AP5097" s="9"/>
      <c r="AQ5097" s="9"/>
      <c r="AR5097" s="9"/>
    </row>
    <row r="5098" spans="1:44">
      <c r="A5098" s="9"/>
      <c r="B5098" s="9"/>
      <c r="C5098" s="9"/>
      <c r="D5098" s="9"/>
      <c r="E5098" s="9"/>
      <c r="F5098" s="9"/>
      <c r="G5098" s="439"/>
      <c r="H5098" s="439"/>
      <c r="I5098" s="9"/>
      <c r="J5098" s="9"/>
      <c r="K5098" s="9"/>
      <c r="L5098" s="9"/>
      <c r="M5098" s="9"/>
      <c r="N5098" s="9"/>
      <c r="O5098" s="9"/>
      <c r="P5098" s="9"/>
      <c r="Q5098" s="9"/>
      <c r="R5098" s="9"/>
      <c r="S5098" s="9"/>
      <c r="T5098" s="9"/>
      <c r="U5098" s="9"/>
      <c r="V5098" s="9"/>
      <c r="W5098" s="9"/>
      <c r="X5098" s="9"/>
      <c r="Y5098" s="9"/>
      <c r="Z5098" s="9"/>
      <c r="AA5098" s="9"/>
      <c r="AB5098" s="9"/>
      <c r="AC5098" s="9"/>
      <c r="AD5098" s="9"/>
      <c r="AE5098" s="9"/>
      <c r="AF5098" s="9"/>
      <c r="AG5098" s="9"/>
      <c r="AH5098" s="9"/>
      <c r="AI5098" s="9"/>
      <c r="AJ5098" s="9"/>
      <c r="AK5098" s="9"/>
      <c r="AL5098" s="9"/>
      <c r="AM5098" s="9"/>
      <c r="AN5098" s="9"/>
      <c r="AO5098" s="9"/>
      <c r="AP5098" s="9"/>
      <c r="AQ5098" s="9"/>
      <c r="AR5098" s="9"/>
    </row>
    <row r="5099" spans="1:44">
      <c r="A5099" s="9"/>
      <c r="B5099" s="9"/>
      <c r="C5099" s="9"/>
      <c r="D5099" s="9"/>
      <c r="E5099" s="9"/>
      <c r="F5099" s="9"/>
      <c r="G5099" s="439"/>
      <c r="H5099" s="439"/>
      <c r="I5099" s="9"/>
      <c r="J5099" s="9"/>
      <c r="K5099" s="9"/>
      <c r="L5099" s="9"/>
      <c r="M5099" s="9"/>
      <c r="N5099" s="9"/>
      <c r="O5099" s="9"/>
      <c r="P5099" s="9"/>
      <c r="Q5099" s="9"/>
      <c r="R5099" s="9"/>
      <c r="S5099" s="9"/>
      <c r="T5099" s="9"/>
      <c r="U5099" s="9"/>
      <c r="V5099" s="9"/>
      <c r="W5099" s="9"/>
      <c r="X5099" s="9"/>
      <c r="Y5099" s="9"/>
      <c r="Z5099" s="9"/>
      <c r="AA5099" s="9"/>
      <c r="AB5099" s="9"/>
      <c r="AC5099" s="9"/>
      <c r="AD5099" s="9"/>
      <c r="AE5099" s="9"/>
      <c r="AF5099" s="9"/>
      <c r="AG5099" s="9"/>
      <c r="AH5099" s="9"/>
      <c r="AI5099" s="9"/>
      <c r="AJ5099" s="9"/>
      <c r="AK5099" s="9"/>
      <c r="AL5099" s="9"/>
      <c r="AM5099" s="9"/>
      <c r="AN5099" s="9"/>
      <c r="AO5099" s="9"/>
      <c r="AP5099" s="9"/>
      <c r="AQ5099" s="9"/>
      <c r="AR5099" s="9"/>
    </row>
    <row r="5100" spans="1:44">
      <c r="A5100" s="9"/>
      <c r="B5100" s="9"/>
      <c r="C5100" s="9"/>
      <c r="D5100" s="9"/>
      <c r="E5100" s="9"/>
      <c r="F5100" s="9"/>
      <c r="G5100" s="439"/>
      <c r="H5100" s="439"/>
      <c r="I5100" s="9"/>
      <c r="J5100" s="9"/>
      <c r="K5100" s="9"/>
      <c r="L5100" s="9"/>
      <c r="M5100" s="9"/>
      <c r="N5100" s="9"/>
      <c r="O5100" s="9"/>
      <c r="P5100" s="9"/>
      <c r="Q5100" s="9"/>
      <c r="R5100" s="9"/>
      <c r="S5100" s="9"/>
      <c r="T5100" s="9"/>
      <c r="U5100" s="9"/>
      <c r="V5100" s="9"/>
      <c r="W5100" s="9"/>
      <c r="X5100" s="9"/>
      <c r="Y5100" s="9"/>
      <c r="Z5100" s="9"/>
      <c r="AA5100" s="9"/>
      <c r="AB5100" s="9"/>
      <c r="AC5100" s="9"/>
      <c r="AD5100" s="9"/>
      <c r="AE5100" s="9"/>
      <c r="AF5100" s="9"/>
      <c r="AG5100" s="9"/>
      <c r="AH5100" s="9"/>
      <c r="AI5100" s="9"/>
      <c r="AJ5100" s="9"/>
      <c r="AK5100" s="9"/>
      <c r="AL5100" s="9"/>
      <c r="AM5100" s="9"/>
      <c r="AN5100" s="9"/>
      <c r="AO5100" s="9"/>
      <c r="AP5100" s="9"/>
      <c r="AQ5100" s="9"/>
      <c r="AR5100" s="9"/>
    </row>
    <row r="5101" spans="1:44">
      <c r="A5101" s="9"/>
      <c r="B5101" s="9"/>
      <c r="C5101" s="9"/>
      <c r="D5101" s="9"/>
      <c r="E5101" s="9"/>
      <c r="F5101" s="9"/>
      <c r="G5101" s="439"/>
      <c r="H5101" s="439"/>
      <c r="I5101" s="9"/>
      <c r="J5101" s="9"/>
      <c r="K5101" s="9"/>
      <c r="L5101" s="9"/>
      <c r="M5101" s="9"/>
      <c r="N5101" s="9"/>
      <c r="O5101" s="9"/>
      <c r="P5101" s="9"/>
      <c r="Q5101" s="9"/>
      <c r="R5101" s="9"/>
      <c r="S5101" s="9"/>
      <c r="T5101" s="9"/>
      <c r="U5101" s="9"/>
      <c r="V5101" s="9"/>
      <c r="W5101" s="9"/>
      <c r="X5101" s="9"/>
      <c r="Y5101" s="9"/>
      <c r="Z5101" s="9"/>
      <c r="AA5101" s="9"/>
      <c r="AB5101" s="9"/>
      <c r="AC5101" s="9"/>
      <c r="AD5101" s="9"/>
      <c r="AE5101" s="9"/>
      <c r="AF5101" s="9"/>
      <c r="AG5101" s="9"/>
      <c r="AH5101" s="9"/>
      <c r="AI5101" s="9"/>
      <c r="AJ5101" s="9"/>
      <c r="AK5101" s="9"/>
      <c r="AL5101" s="9"/>
      <c r="AM5101" s="9"/>
      <c r="AN5101" s="9"/>
      <c r="AO5101" s="9"/>
      <c r="AP5101" s="9"/>
      <c r="AQ5101" s="9"/>
      <c r="AR5101" s="9"/>
    </row>
    <row r="5102" spans="1:44">
      <c r="A5102" s="9"/>
      <c r="B5102" s="9"/>
      <c r="C5102" s="9"/>
      <c r="D5102" s="9"/>
      <c r="E5102" s="9"/>
      <c r="F5102" s="9"/>
      <c r="G5102" s="439"/>
      <c r="H5102" s="439"/>
      <c r="I5102" s="9"/>
      <c r="J5102" s="9"/>
      <c r="K5102" s="9"/>
      <c r="L5102" s="9"/>
      <c r="M5102" s="9"/>
      <c r="N5102" s="9"/>
      <c r="O5102" s="9"/>
      <c r="P5102" s="9"/>
      <c r="Q5102" s="9"/>
      <c r="R5102" s="9"/>
      <c r="S5102" s="9"/>
      <c r="T5102" s="9"/>
      <c r="U5102" s="9"/>
      <c r="V5102" s="9"/>
      <c r="W5102" s="9"/>
      <c r="X5102" s="9"/>
      <c r="Y5102" s="9"/>
      <c r="Z5102" s="9"/>
      <c r="AA5102" s="9"/>
      <c r="AB5102" s="9"/>
      <c r="AC5102" s="9"/>
      <c r="AD5102" s="9"/>
      <c r="AE5102" s="9"/>
      <c r="AF5102" s="9"/>
      <c r="AG5102" s="9"/>
      <c r="AH5102" s="9"/>
      <c r="AI5102" s="9"/>
      <c r="AJ5102" s="9"/>
      <c r="AK5102" s="9"/>
      <c r="AL5102" s="9"/>
      <c r="AM5102" s="9"/>
      <c r="AN5102" s="9"/>
      <c r="AO5102" s="9"/>
      <c r="AP5102" s="9"/>
      <c r="AQ5102" s="9"/>
      <c r="AR5102" s="9"/>
    </row>
    <row r="5103" spans="1:44">
      <c r="A5103" s="9"/>
      <c r="B5103" s="9"/>
      <c r="C5103" s="9"/>
      <c r="D5103" s="9"/>
      <c r="E5103" s="9"/>
      <c r="F5103" s="9"/>
      <c r="G5103" s="439"/>
      <c r="H5103" s="439"/>
      <c r="I5103" s="9"/>
      <c r="J5103" s="9"/>
      <c r="K5103" s="9"/>
      <c r="L5103" s="9"/>
      <c r="M5103" s="9"/>
      <c r="N5103" s="9"/>
      <c r="O5103" s="9"/>
      <c r="P5103" s="9"/>
      <c r="Q5103" s="9"/>
      <c r="R5103" s="9"/>
      <c r="S5103" s="9"/>
      <c r="T5103" s="9"/>
      <c r="U5103" s="9"/>
      <c r="V5103" s="9"/>
      <c r="W5103" s="9"/>
      <c r="X5103" s="9"/>
      <c r="Y5103" s="9"/>
      <c r="Z5103" s="9"/>
      <c r="AA5103" s="9"/>
      <c r="AB5103" s="9"/>
      <c r="AC5103" s="9"/>
      <c r="AD5103" s="9"/>
      <c r="AE5103" s="9"/>
      <c r="AF5103" s="9"/>
      <c r="AG5103" s="9"/>
      <c r="AH5103" s="9"/>
      <c r="AI5103" s="9"/>
      <c r="AJ5103" s="9"/>
      <c r="AK5103" s="9"/>
      <c r="AL5103" s="9"/>
      <c r="AM5103" s="9"/>
      <c r="AN5103" s="9"/>
      <c r="AO5103" s="9"/>
      <c r="AP5103" s="9"/>
      <c r="AQ5103" s="9"/>
      <c r="AR5103" s="9"/>
    </row>
    <row r="5104" spans="1:44">
      <c r="A5104" s="9"/>
      <c r="B5104" s="9"/>
      <c r="C5104" s="9"/>
      <c r="D5104" s="9"/>
      <c r="E5104" s="9"/>
      <c r="F5104" s="9"/>
      <c r="G5104" s="439"/>
      <c r="H5104" s="439"/>
      <c r="I5104" s="9"/>
      <c r="J5104" s="9"/>
      <c r="K5104" s="9"/>
      <c r="L5104" s="9"/>
      <c r="M5104" s="9"/>
      <c r="N5104" s="9"/>
      <c r="O5104" s="9"/>
      <c r="P5104" s="9"/>
      <c r="Q5104" s="9"/>
      <c r="R5104" s="9"/>
      <c r="S5104" s="9"/>
      <c r="T5104" s="9"/>
      <c r="U5104" s="9"/>
      <c r="V5104" s="9"/>
      <c r="W5104" s="9"/>
      <c r="X5104" s="9"/>
      <c r="Y5104" s="9"/>
      <c r="Z5104" s="9"/>
      <c r="AA5104" s="9"/>
      <c r="AB5104" s="9"/>
      <c r="AC5104" s="9"/>
      <c r="AD5104" s="9"/>
      <c r="AE5104" s="9"/>
      <c r="AF5104" s="9"/>
      <c r="AG5104" s="9"/>
      <c r="AH5104" s="9"/>
      <c r="AI5104" s="9"/>
      <c r="AJ5104" s="9"/>
      <c r="AK5104" s="9"/>
      <c r="AL5104" s="9"/>
      <c r="AM5104" s="9"/>
      <c r="AN5104" s="9"/>
      <c r="AO5104" s="9"/>
      <c r="AP5104" s="9"/>
      <c r="AQ5104" s="9"/>
      <c r="AR5104" s="9"/>
    </row>
    <row r="5105" spans="1:44">
      <c r="A5105" s="9"/>
      <c r="B5105" s="9"/>
      <c r="C5105" s="9"/>
      <c r="D5105" s="9"/>
      <c r="E5105" s="9"/>
      <c r="F5105" s="9"/>
      <c r="G5105" s="439"/>
      <c r="H5105" s="439"/>
      <c r="I5105" s="9"/>
      <c r="J5105" s="9"/>
      <c r="K5105" s="9"/>
      <c r="L5105" s="9"/>
      <c r="M5105" s="9"/>
      <c r="N5105" s="9"/>
      <c r="O5105" s="9"/>
      <c r="P5105" s="9"/>
      <c r="Q5105" s="9"/>
      <c r="R5105" s="9"/>
      <c r="S5105" s="9"/>
      <c r="T5105" s="9"/>
      <c r="U5105" s="9"/>
      <c r="V5105" s="9"/>
      <c r="W5105" s="9"/>
      <c r="X5105" s="9"/>
      <c r="Y5105" s="9"/>
      <c r="Z5105" s="9"/>
      <c r="AA5105" s="9"/>
      <c r="AB5105" s="9"/>
      <c r="AC5105" s="9"/>
      <c r="AD5105" s="9"/>
      <c r="AE5105" s="9"/>
      <c r="AF5105" s="9"/>
      <c r="AG5105" s="9"/>
      <c r="AH5105" s="9"/>
      <c r="AI5105" s="9"/>
      <c r="AJ5105" s="9"/>
      <c r="AK5105" s="9"/>
      <c r="AL5105" s="9"/>
      <c r="AM5105" s="9"/>
      <c r="AN5105" s="9"/>
      <c r="AO5105" s="9"/>
      <c r="AP5105" s="9"/>
      <c r="AQ5105" s="9"/>
      <c r="AR5105" s="9"/>
    </row>
    <row r="5106" spans="1:44">
      <c r="A5106" s="9"/>
      <c r="B5106" s="9"/>
      <c r="C5106" s="9"/>
      <c r="D5106" s="9"/>
      <c r="E5106" s="9"/>
      <c r="F5106" s="9"/>
      <c r="G5106" s="439"/>
      <c r="H5106" s="439"/>
      <c r="I5106" s="9"/>
      <c r="J5106" s="9"/>
      <c r="K5106" s="9"/>
      <c r="L5106" s="9"/>
      <c r="M5106" s="9"/>
      <c r="N5106" s="9"/>
      <c r="O5106" s="9"/>
      <c r="P5106" s="9"/>
      <c r="Q5106" s="9"/>
      <c r="R5106" s="9"/>
      <c r="S5106" s="9"/>
      <c r="T5106" s="9"/>
      <c r="U5106" s="9"/>
      <c r="V5106" s="9"/>
      <c r="W5106" s="9"/>
      <c r="X5106" s="9"/>
      <c r="Y5106" s="9"/>
      <c r="Z5106" s="9"/>
      <c r="AA5106" s="9"/>
      <c r="AB5106" s="9"/>
      <c r="AC5106" s="9"/>
      <c r="AD5106" s="9"/>
      <c r="AE5106" s="9"/>
      <c r="AF5106" s="9"/>
      <c r="AG5106" s="9"/>
      <c r="AH5106" s="9"/>
      <c r="AI5106" s="9"/>
      <c r="AJ5106" s="9"/>
      <c r="AK5106" s="9"/>
      <c r="AL5106" s="9"/>
      <c r="AM5106" s="9"/>
      <c r="AN5106" s="9"/>
      <c r="AO5106" s="9"/>
      <c r="AP5106" s="9"/>
      <c r="AQ5106" s="9"/>
      <c r="AR5106" s="9"/>
    </row>
    <row r="5107" spans="1:44">
      <c r="A5107" s="9"/>
      <c r="B5107" s="9"/>
      <c r="C5107" s="9"/>
      <c r="D5107" s="9"/>
      <c r="E5107" s="9"/>
      <c r="F5107" s="9"/>
      <c r="G5107" s="439"/>
      <c r="H5107" s="439"/>
      <c r="I5107" s="9"/>
      <c r="J5107" s="9"/>
      <c r="K5107" s="9"/>
      <c r="L5107" s="9"/>
      <c r="M5107" s="9"/>
      <c r="N5107" s="9"/>
      <c r="O5107" s="9"/>
      <c r="P5107" s="9"/>
      <c r="Q5107" s="9"/>
      <c r="R5107" s="9"/>
      <c r="S5107" s="9"/>
      <c r="T5107" s="9"/>
      <c r="U5107" s="9"/>
      <c r="V5107" s="9"/>
      <c r="W5107" s="9"/>
      <c r="X5107" s="9"/>
      <c r="Y5107" s="9"/>
      <c r="Z5107" s="9"/>
      <c r="AA5107" s="9"/>
      <c r="AB5107" s="9"/>
      <c r="AC5107" s="9"/>
      <c r="AD5107" s="9"/>
      <c r="AE5107" s="9"/>
      <c r="AF5107" s="9"/>
      <c r="AG5107" s="9"/>
      <c r="AH5107" s="9"/>
      <c r="AI5107" s="9"/>
      <c r="AJ5107" s="9"/>
      <c r="AK5107" s="9"/>
      <c r="AL5107" s="9"/>
      <c r="AM5107" s="9"/>
      <c r="AN5107" s="9"/>
      <c r="AO5107" s="9"/>
      <c r="AP5107" s="9"/>
      <c r="AQ5107" s="9"/>
      <c r="AR5107" s="9"/>
    </row>
    <row r="5108" spans="1:44">
      <c r="A5108" s="9"/>
      <c r="B5108" s="9"/>
      <c r="C5108" s="9"/>
      <c r="D5108" s="9"/>
      <c r="E5108" s="9"/>
      <c r="F5108" s="9"/>
      <c r="G5108" s="439"/>
      <c r="H5108" s="439"/>
      <c r="I5108" s="9"/>
      <c r="J5108" s="9"/>
      <c r="K5108" s="9"/>
      <c r="L5108" s="9"/>
      <c r="M5108" s="9"/>
      <c r="N5108" s="9"/>
      <c r="O5108" s="9"/>
      <c r="P5108" s="9"/>
      <c r="Q5108" s="9"/>
      <c r="R5108" s="9"/>
      <c r="S5108" s="9"/>
      <c r="T5108" s="9"/>
      <c r="U5108" s="9"/>
      <c r="V5108" s="9"/>
      <c r="W5108" s="9"/>
      <c r="X5108" s="9"/>
      <c r="Y5108" s="9"/>
      <c r="Z5108" s="9"/>
      <c r="AA5108" s="9"/>
      <c r="AB5108" s="9"/>
      <c r="AC5108" s="9"/>
      <c r="AD5108" s="9"/>
      <c r="AE5108" s="9"/>
      <c r="AF5108" s="9"/>
      <c r="AG5108" s="9"/>
      <c r="AH5108" s="9"/>
      <c r="AI5108" s="9"/>
      <c r="AJ5108" s="9"/>
      <c r="AK5108" s="9"/>
      <c r="AL5108" s="9"/>
      <c r="AM5108" s="9"/>
      <c r="AN5108" s="9"/>
      <c r="AO5108" s="9"/>
      <c r="AP5108" s="9"/>
      <c r="AQ5108" s="9"/>
      <c r="AR5108" s="9"/>
    </row>
    <row r="5109" spans="1:44">
      <c r="A5109" s="9"/>
      <c r="B5109" s="9"/>
      <c r="C5109" s="9"/>
      <c r="D5109" s="9"/>
      <c r="E5109" s="9"/>
      <c r="F5109" s="9"/>
      <c r="G5109" s="439"/>
      <c r="H5109" s="439"/>
      <c r="I5109" s="9"/>
      <c r="J5109" s="9"/>
      <c r="K5109" s="9"/>
      <c r="L5109" s="9"/>
      <c r="M5109" s="9"/>
      <c r="N5109" s="9"/>
      <c r="O5109" s="9"/>
      <c r="P5109" s="9"/>
      <c r="Q5109" s="9"/>
      <c r="R5109" s="9"/>
      <c r="S5109" s="9"/>
      <c r="T5109" s="9"/>
      <c r="U5109" s="9"/>
      <c r="V5109" s="9"/>
      <c r="W5109" s="9"/>
      <c r="X5109" s="9"/>
      <c r="Y5109" s="9"/>
      <c r="Z5109" s="9"/>
      <c r="AA5109" s="9"/>
      <c r="AB5109" s="9"/>
      <c r="AC5109" s="9"/>
      <c r="AD5109" s="9"/>
      <c r="AE5109" s="9"/>
      <c r="AF5109" s="9"/>
      <c r="AG5109" s="9"/>
      <c r="AH5109" s="9"/>
      <c r="AI5109" s="9"/>
      <c r="AJ5109" s="9"/>
      <c r="AK5109" s="9"/>
      <c r="AL5109" s="9"/>
      <c r="AM5109" s="9"/>
      <c r="AN5109" s="9"/>
      <c r="AO5109" s="9"/>
      <c r="AP5109" s="9"/>
      <c r="AQ5109" s="9"/>
      <c r="AR5109" s="9"/>
    </row>
    <row r="5110" spans="1:44">
      <c r="A5110" s="9"/>
      <c r="B5110" s="9"/>
      <c r="C5110" s="9"/>
      <c r="D5110" s="9"/>
      <c r="E5110" s="9"/>
      <c r="F5110" s="9"/>
      <c r="G5110" s="439"/>
      <c r="H5110" s="439"/>
      <c r="I5110" s="9"/>
      <c r="J5110" s="9"/>
      <c r="K5110" s="9"/>
      <c r="L5110" s="9"/>
      <c r="M5110" s="9"/>
      <c r="N5110" s="9"/>
      <c r="O5110" s="9"/>
      <c r="P5110" s="9"/>
      <c r="Q5110" s="9"/>
      <c r="R5110" s="9"/>
      <c r="S5110" s="9"/>
      <c r="T5110" s="9"/>
      <c r="U5110" s="9"/>
      <c r="V5110" s="9"/>
      <c r="W5110" s="9"/>
      <c r="X5110" s="9"/>
      <c r="Y5110" s="9"/>
      <c r="Z5110" s="9"/>
      <c r="AA5110" s="9"/>
      <c r="AB5110" s="9"/>
      <c r="AC5110" s="9"/>
      <c r="AD5110" s="9"/>
      <c r="AE5110" s="9"/>
      <c r="AF5110" s="9"/>
      <c r="AG5110" s="9"/>
      <c r="AH5110" s="9"/>
      <c r="AI5110" s="9"/>
      <c r="AJ5110" s="9"/>
      <c r="AK5110" s="9"/>
      <c r="AL5110" s="9"/>
      <c r="AM5110" s="9"/>
      <c r="AN5110" s="9"/>
      <c r="AO5110" s="9"/>
      <c r="AP5110" s="9"/>
      <c r="AQ5110" s="9"/>
      <c r="AR5110" s="9"/>
    </row>
    <row r="5111" spans="1:44">
      <c r="A5111" s="9"/>
      <c r="B5111" s="9"/>
      <c r="C5111" s="9"/>
      <c r="D5111" s="9"/>
      <c r="E5111" s="9"/>
      <c r="F5111" s="9"/>
      <c r="G5111" s="439"/>
      <c r="H5111" s="439"/>
      <c r="I5111" s="9"/>
      <c r="J5111" s="9"/>
      <c r="K5111" s="9"/>
      <c r="L5111" s="9"/>
      <c r="M5111" s="9"/>
      <c r="N5111" s="9"/>
      <c r="O5111" s="9"/>
      <c r="P5111" s="9"/>
      <c r="Q5111" s="9"/>
      <c r="R5111" s="9"/>
      <c r="S5111" s="9"/>
      <c r="T5111" s="9"/>
      <c r="U5111" s="9"/>
      <c r="V5111" s="9"/>
      <c r="W5111" s="9"/>
      <c r="X5111" s="9"/>
      <c r="Y5111" s="9"/>
      <c r="Z5111" s="9"/>
      <c r="AA5111" s="9"/>
      <c r="AB5111" s="9"/>
      <c r="AC5111" s="9"/>
      <c r="AD5111" s="9"/>
      <c r="AE5111" s="9"/>
      <c r="AF5111" s="9"/>
      <c r="AG5111" s="9"/>
      <c r="AH5111" s="9"/>
      <c r="AI5111" s="9"/>
      <c r="AJ5111" s="9"/>
      <c r="AK5111" s="9"/>
      <c r="AL5111" s="9"/>
      <c r="AM5111" s="9"/>
      <c r="AN5111" s="9"/>
      <c r="AO5111" s="9"/>
      <c r="AP5111" s="9"/>
      <c r="AQ5111" s="9"/>
      <c r="AR5111" s="9"/>
    </row>
    <row r="5112" spans="1:44">
      <c r="A5112" s="9"/>
      <c r="B5112" s="9"/>
      <c r="C5112" s="9"/>
      <c r="D5112" s="9"/>
      <c r="E5112" s="9"/>
      <c r="F5112" s="9"/>
      <c r="G5112" s="439"/>
      <c r="H5112" s="439"/>
      <c r="I5112" s="9"/>
      <c r="J5112" s="9"/>
      <c r="K5112" s="9"/>
      <c r="L5112" s="9"/>
      <c r="M5112" s="9"/>
      <c r="N5112" s="9"/>
      <c r="O5112" s="9"/>
      <c r="P5112" s="9"/>
      <c r="Q5112" s="9"/>
      <c r="R5112" s="9"/>
      <c r="S5112" s="9"/>
      <c r="T5112" s="9"/>
      <c r="U5112" s="9"/>
      <c r="V5112" s="9"/>
      <c r="W5112" s="9"/>
      <c r="X5112" s="9"/>
      <c r="Y5112" s="9"/>
      <c r="Z5112" s="9"/>
      <c r="AA5112" s="9"/>
      <c r="AB5112" s="9"/>
      <c r="AC5112" s="9"/>
      <c r="AD5112" s="9"/>
      <c r="AE5112" s="9"/>
      <c r="AF5112" s="9"/>
      <c r="AG5112" s="9"/>
      <c r="AH5112" s="9"/>
      <c r="AI5112" s="9"/>
      <c r="AJ5112" s="9"/>
      <c r="AK5112" s="9"/>
      <c r="AL5112" s="9"/>
      <c r="AM5112" s="9"/>
      <c r="AN5112" s="9"/>
      <c r="AO5112" s="9"/>
      <c r="AP5112" s="9"/>
      <c r="AQ5112" s="9"/>
      <c r="AR5112" s="9"/>
    </row>
    <row r="5113" spans="1:44">
      <c r="A5113" s="9"/>
      <c r="B5113" s="9"/>
      <c r="C5113" s="9"/>
      <c r="D5113" s="9"/>
      <c r="E5113" s="9"/>
      <c r="F5113" s="9"/>
      <c r="G5113" s="439"/>
      <c r="H5113" s="439"/>
      <c r="I5113" s="9"/>
      <c r="J5113" s="9"/>
      <c r="K5113" s="9"/>
      <c r="L5113" s="9"/>
      <c r="M5113" s="9"/>
      <c r="N5113" s="9"/>
      <c r="O5113" s="9"/>
      <c r="P5113" s="9"/>
      <c r="Q5113" s="9"/>
      <c r="R5113" s="9"/>
      <c r="S5113" s="9"/>
      <c r="T5113" s="9"/>
      <c r="U5113" s="9"/>
      <c r="V5113" s="9"/>
      <c r="W5113" s="9"/>
      <c r="X5113" s="9"/>
      <c r="Y5113" s="9"/>
      <c r="Z5113" s="9"/>
      <c r="AA5113" s="9"/>
      <c r="AB5113" s="9"/>
      <c r="AC5113" s="9"/>
      <c r="AD5113" s="9"/>
      <c r="AE5113" s="9"/>
      <c r="AF5113" s="9"/>
      <c r="AG5113" s="9"/>
      <c r="AH5113" s="9"/>
      <c r="AI5113" s="9"/>
      <c r="AJ5113" s="9"/>
      <c r="AK5113" s="9"/>
      <c r="AL5113" s="9"/>
      <c r="AM5113" s="9"/>
      <c r="AN5113" s="9"/>
      <c r="AO5113" s="9"/>
      <c r="AP5113" s="9"/>
      <c r="AQ5113" s="9"/>
      <c r="AR5113" s="9"/>
    </row>
    <row r="5114" spans="1:44">
      <c r="A5114" s="9"/>
      <c r="B5114" s="9"/>
      <c r="C5114" s="9"/>
      <c r="D5114" s="9"/>
      <c r="E5114" s="9"/>
      <c r="F5114" s="9"/>
      <c r="G5114" s="439"/>
      <c r="H5114" s="439"/>
      <c r="I5114" s="9"/>
      <c r="J5114" s="9"/>
      <c r="K5114" s="9"/>
      <c r="L5114" s="9"/>
      <c r="M5114" s="9"/>
      <c r="N5114" s="9"/>
      <c r="O5114" s="9"/>
      <c r="P5114" s="9"/>
      <c r="Q5114" s="9"/>
      <c r="R5114" s="9"/>
      <c r="S5114" s="9"/>
      <c r="T5114" s="9"/>
      <c r="U5114" s="9"/>
      <c r="V5114" s="9"/>
      <c r="W5114" s="9"/>
      <c r="X5114" s="9"/>
      <c r="Y5114" s="9"/>
      <c r="Z5114" s="9"/>
      <c r="AA5114" s="9"/>
      <c r="AB5114" s="9"/>
      <c r="AC5114" s="9"/>
      <c r="AD5114" s="9"/>
      <c r="AE5114" s="9"/>
      <c r="AF5114" s="9"/>
      <c r="AG5114" s="9"/>
      <c r="AH5114" s="9"/>
      <c r="AI5114" s="9"/>
      <c r="AJ5114" s="9"/>
      <c r="AK5114" s="9"/>
      <c r="AL5114" s="9"/>
      <c r="AM5114" s="9"/>
      <c r="AN5114" s="9"/>
      <c r="AO5114" s="9"/>
      <c r="AP5114" s="9"/>
      <c r="AQ5114" s="9"/>
      <c r="AR5114" s="9"/>
    </row>
    <row r="5115" spans="1:44">
      <c r="A5115" s="9"/>
      <c r="B5115" s="9"/>
      <c r="C5115" s="9"/>
      <c r="D5115" s="9"/>
      <c r="E5115" s="9"/>
      <c r="F5115" s="9"/>
      <c r="G5115" s="439"/>
      <c r="H5115" s="439"/>
      <c r="I5115" s="9"/>
      <c r="J5115" s="9"/>
      <c r="K5115" s="9"/>
      <c r="L5115" s="9"/>
      <c r="M5115" s="9"/>
      <c r="N5115" s="9"/>
      <c r="O5115" s="9"/>
      <c r="P5115" s="9"/>
      <c r="Q5115" s="9"/>
      <c r="R5115" s="9"/>
      <c r="S5115" s="9"/>
      <c r="T5115" s="9"/>
      <c r="U5115" s="9"/>
      <c r="V5115" s="9"/>
      <c r="W5115" s="9"/>
      <c r="X5115" s="9"/>
      <c r="Y5115" s="9"/>
      <c r="Z5115" s="9"/>
      <c r="AA5115" s="9"/>
      <c r="AB5115" s="9"/>
      <c r="AC5115" s="9"/>
      <c r="AD5115" s="9"/>
      <c r="AE5115" s="9"/>
      <c r="AF5115" s="9"/>
      <c r="AG5115" s="9"/>
      <c r="AH5115" s="9"/>
      <c r="AI5115" s="9"/>
      <c r="AJ5115" s="9"/>
      <c r="AK5115" s="9"/>
      <c r="AL5115" s="9"/>
      <c r="AM5115" s="9"/>
      <c r="AN5115" s="9"/>
      <c r="AO5115" s="9"/>
      <c r="AP5115" s="9"/>
      <c r="AQ5115" s="9"/>
      <c r="AR5115" s="9"/>
    </row>
    <row r="5116" spans="1:44">
      <c r="A5116" s="9"/>
      <c r="B5116" s="9"/>
      <c r="C5116" s="9"/>
      <c r="D5116" s="9"/>
      <c r="E5116" s="9"/>
      <c r="F5116" s="9"/>
      <c r="G5116" s="439"/>
      <c r="H5116" s="439"/>
      <c r="I5116" s="9"/>
      <c r="J5116" s="9"/>
      <c r="K5116" s="9"/>
      <c r="L5116" s="9"/>
      <c r="M5116" s="9"/>
      <c r="N5116" s="9"/>
      <c r="O5116" s="9"/>
      <c r="P5116" s="9"/>
      <c r="Q5116" s="9"/>
      <c r="R5116" s="9"/>
      <c r="S5116" s="9"/>
      <c r="T5116" s="9"/>
      <c r="U5116" s="9"/>
      <c r="V5116" s="9"/>
      <c r="W5116" s="9"/>
      <c r="X5116" s="9"/>
      <c r="Y5116" s="9"/>
      <c r="Z5116" s="9"/>
      <c r="AA5116" s="9"/>
      <c r="AB5116" s="9"/>
      <c r="AC5116" s="9"/>
      <c r="AD5116" s="9"/>
      <c r="AE5116" s="9"/>
      <c r="AF5116" s="9"/>
      <c r="AG5116" s="9"/>
      <c r="AH5116" s="9"/>
      <c r="AI5116" s="9"/>
      <c r="AJ5116" s="9"/>
      <c r="AK5116" s="9"/>
      <c r="AL5116" s="9"/>
      <c r="AM5116" s="9"/>
      <c r="AN5116" s="9"/>
      <c r="AO5116" s="9"/>
      <c r="AP5116" s="9"/>
      <c r="AQ5116" s="9"/>
      <c r="AR5116" s="9"/>
    </row>
    <row r="5117" spans="1:44">
      <c r="A5117" s="9"/>
      <c r="B5117" s="9"/>
      <c r="C5117" s="9"/>
      <c r="D5117" s="9"/>
      <c r="E5117" s="9"/>
      <c r="F5117" s="9"/>
      <c r="G5117" s="439"/>
      <c r="H5117" s="439"/>
      <c r="I5117" s="9"/>
      <c r="J5117" s="9"/>
      <c r="K5117" s="9"/>
      <c r="L5117" s="9"/>
      <c r="M5117" s="9"/>
      <c r="N5117" s="9"/>
      <c r="O5117" s="9"/>
      <c r="P5117" s="9"/>
      <c r="Q5117" s="9"/>
      <c r="R5117" s="9"/>
      <c r="S5117" s="9"/>
      <c r="T5117" s="9"/>
      <c r="U5117" s="9"/>
      <c r="V5117" s="9"/>
      <c r="W5117" s="9"/>
      <c r="X5117" s="9"/>
      <c r="Y5117" s="9"/>
      <c r="Z5117" s="9"/>
      <c r="AA5117" s="9"/>
      <c r="AB5117" s="9"/>
      <c r="AC5117" s="9"/>
      <c r="AD5117" s="9"/>
      <c r="AE5117" s="9"/>
      <c r="AF5117" s="9"/>
      <c r="AG5117" s="9"/>
      <c r="AH5117" s="9"/>
      <c r="AI5117" s="9"/>
      <c r="AJ5117" s="9"/>
      <c r="AK5117" s="9"/>
      <c r="AL5117" s="9"/>
      <c r="AM5117" s="9"/>
      <c r="AN5117" s="9"/>
      <c r="AO5117" s="9"/>
      <c r="AP5117" s="9"/>
      <c r="AQ5117" s="9"/>
      <c r="AR5117" s="9"/>
    </row>
    <row r="5118" spans="1:44">
      <c r="A5118" s="9"/>
      <c r="B5118" s="9"/>
      <c r="C5118" s="9"/>
      <c r="D5118" s="9"/>
      <c r="E5118" s="9"/>
      <c r="F5118" s="9"/>
      <c r="G5118" s="439"/>
      <c r="H5118" s="439"/>
      <c r="I5118" s="9"/>
      <c r="J5118" s="9"/>
      <c r="K5118" s="9"/>
      <c r="L5118" s="9"/>
      <c r="M5118" s="9"/>
      <c r="N5118" s="9"/>
      <c r="O5118" s="9"/>
      <c r="P5118" s="9"/>
      <c r="Q5118" s="9"/>
      <c r="R5118" s="9"/>
      <c r="S5118" s="9"/>
      <c r="T5118" s="9"/>
      <c r="U5118" s="9"/>
      <c r="V5118" s="9"/>
      <c r="W5118" s="9"/>
      <c r="X5118" s="9"/>
      <c r="Y5118" s="9"/>
      <c r="Z5118" s="9"/>
      <c r="AA5118" s="9"/>
      <c r="AB5118" s="9"/>
      <c r="AC5118" s="9"/>
      <c r="AD5118" s="9"/>
      <c r="AE5118" s="9"/>
      <c r="AF5118" s="9"/>
      <c r="AG5118" s="9"/>
      <c r="AH5118" s="9"/>
      <c r="AI5118" s="9"/>
      <c r="AJ5118" s="9"/>
      <c r="AK5118" s="9"/>
      <c r="AL5118" s="9"/>
      <c r="AM5118" s="9"/>
      <c r="AN5118" s="9"/>
      <c r="AO5118" s="9"/>
      <c r="AP5118" s="9"/>
      <c r="AQ5118" s="9"/>
      <c r="AR5118" s="9"/>
    </row>
    <row r="5119" spans="1:44">
      <c r="A5119" s="9"/>
      <c r="B5119" s="9"/>
      <c r="C5119" s="9"/>
      <c r="D5119" s="9"/>
      <c r="E5119" s="9"/>
      <c r="F5119" s="9"/>
      <c r="G5119" s="439"/>
      <c r="H5119" s="439"/>
      <c r="I5119" s="9"/>
      <c r="J5119" s="9"/>
      <c r="K5119" s="9"/>
      <c r="L5119" s="9"/>
      <c r="M5119" s="9"/>
      <c r="N5119" s="9"/>
      <c r="O5119" s="9"/>
      <c r="P5119" s="9"/>
      <c r="Q5119" s="9"/>
      <c r="R5119" s="9"/>
      <c r="S5119" s="9"/>
      <c r="T5119" s="9"/>
      <c r="U5119" s="9"/>
      <c r="V5119" s="9"/>
      <c r="W5119" s="9"/>
      <c r="X5119" s="9"/>
      <c r="Y5119" s="9"/>
      <c r="Z5119" s="9"/>
      <c r="AA5119" s="9"/>
      <c r="AB5119" s="9"/>
      <c r="AC5119" s="9"/>
      <c r="AD5119" s="9"/>
      <c r="AE5119" s="9"/>
      <c r="AF5119" s="9"/>
      <c r="AG5119" s="9"/>
      <c r="AH5119" s="9"/>
      <c r="AI5119" s="9"/>
      <c r="AJ5119" s="9"/>
      <c r="AK5119" s="9"/>
      <c r="AL5119" s="9"/>
      <c r="AM5119" s="9"/>
      <c r="AN5119" s="9"/>
      <c r="AO5119" s="9"/>
      <c r="AP5119" s="9"/>
      <c r="AQ5119" s="9"/>
      <c r="AR5119" s="9"/>
    </row>
    <row r="5120" spans="1:44">
      <c r="A5120" s="9"/>
      <c r="B5120" s="9"/>
      <c r="C5120" s="9"/>
      <c r="D5120" s="9"/>
      <c r="E5120" s="9"/>
      <c r="F5120" s="9"/>
      <c r="G5120" s="439"/>
      <c r="H5120" s="439"/>
      <c r="I5120" s="9"/>
      <c r="J5120" s="9"/>
      <c r="K5120" s="9"/>
      <c r="L5120" s="9"/>
      <c r="M5120" s="9"/>
      <c r="N5120" s="9"/>
      <c r="O5120" s="9"/>
      <c r="P5120" s="9"/>
      <c r="Q5120" s="9"/>
      <c r="R5120" s="9"/>
      <c r="S5120" s="9"/>
      <c r="T5120" s="9"/>
      <c r="U5120" s="9"/>
      <c r="V5120" s="9"/>
      <c r="W5120" s="9"/>
      <c r="X5120" s="9"/>
      <c r="Y5120" s="9"/>
      <c r="Z5120" s="9"/>
      <c r="AA5120" s="9"/>
      <c r="AB5120" s="9"/>
      <c r="AC5120" s="9"/>
      <c r="AD5120" s="9"/>
      <c r="AE5120" s="9"/>
      <c r="AF5120" s="9"/>
      <c r="AG5120" s="9"/>
      <c r="AH5120" s="9"/>
      <c r="AI5120" s="9"/>
      <c r="AJ5120" s="9"/>
      <c r="AK5120" s="9"/>
      <c r="AL5120" s="9"/>
      <c r="AM5120" s="9"/>
      <c r="AN5120" s="9"/>
      <c r="AO5120" s="9"/>
      <c r="AP5120" s="9"/>
      <c r="AQ5120" s="9"/>
      <c r="AR5120" s="9"/>
    </row>
    <row r="5121" spans="1:44">
      <c r="A5121" s="9"/>
      <c r="B5121" s="9"/>
      <c r="C5121" s="9"/>
      <c r="D5121" s="9"/>
      <c r="E5121" s="9"/>
      <c r="F5121" s="9"/>
      <c r="G5121" s="439"/>
      <c r="H5121" s="439"/>
      <c r="I5121" s="9"/>
      <c r="J5121" s="9"/>
      <c r="K5121" s="9"/>
      <c r="L5121" s="9"/>
      <c r="M5121" s="9"/>
      <c r="N5121" s="9"/>
      <c r="O5121" s="9"/>
      <c r="P5121" s="9"/>
      <c r="Q5121" s="9"/>
      <c r="R5121" s="9"/>
      <c r="S5121" s="9"/>
      <c r="T5121" s="9"/>
      <c r="U5121" s="9"/>
      <c r="V5121" s="9"/>
      <c r="W5121" s="9"/>
      <c r="X5121" s="9"/>
      <c r="Y5121" s="9"/>
      <c r="Z5121" s="9"/>
      <c r="AA5121" s="9"/>
      <c r="AB5121" s="9"/>
      <c r="AC5121" s="9"/>
      <c r="AD5121" s="9"/>
      <c r="AE5121" s="9"/>
      <c r="AF5121" s="9"/>
      <c r="AG5121" s="9"/>
      <c r="AH5121" s="9"/>
      <c r="AI5121" s="9"/>
      <c r="AJ5121" s="9"/>
      <c r="AK5121" s="9"/>
      <c r="AL5121" s="9"/>
      <c r="AM5121" s="9"/>
      <c r="AN5121" s="9"/>
      <c r="AO5121" s="9"/>
      <c r="AP5121" s="9"/>
      <c r="AQ5121" s="9"/>
      <c r="AR5121" s="9"/>
    </row>
    <row r="5122" spans="1:44">
      <c r="A5122" s="9"/>
      <c r="B5122" s="9"/>
      <c r="C5122" s="9"/>
      <c r="D5122" s="9"/>
      <c r="E5122" s="9"/>
      <c r="F5122" s="9"/>
      <c r="G5122" s="439"/>
      <c r="H5122" s="439"/>
      <c r="I5122" s="9"/>
      <c r="J5122" s="9"/>
      <c r="K5122" s="9"/>
      <c r="L5122" s="9"/>
      <c r="M5122" s="9"/>
      <c r="N5122" s="9"/>
      <c r="O5122" s="9"/>
      <c r="P5122" s="9"/>
      <c r="Q5122" s="9"/>
      <c r="R5122" s="9"/>
      <c r="S5122" s="9"/>
      <c r="T5122" s="9"/>
      <c r="U5122" s="9"/>
      <c r="V5122" s="9"/>
      <c r="W5122" s="9"/>
      <c r="X5122" s="9"/>
      <c r="Y5122" s="9"/>
      <c r="Z5122" s="9"/>
      <c r="AA5122" s="9"/>
      <c r="AB5122" s="9"/>
      <c r="AC5122" s="9"/>
      <c r="AD5122" s="9"/>
      <c r="AE5122" s="9"/>
      <c r="AF5122" s="9"/>
      <c r="AG5122" s="9"/>
      <c r="AH5122" s="9"/>
      <c r="AI5122" s="9"/>
      <c r="AJ5122" s="9"/>
      <c r="AK5122" s="9"/>
      <c r="AL5122" s="9"/>
      <c r="AM5122" s="9"/>
      <c r="AN5122" s="9"/>
      <c r="AO5122" s="9"/>
      <c r="AP5122" s="9"/>
      <c r="AQ5122" s="9"/>
      <c r="AR5122" s="9"/>
    </row>
    <row r="5123" spans="1:44">
      <c r="A5123" s="9"/>
      <c r="B5123" s="9"/>
      <c r="C5123" s="9"/>
      <c r="D5123" s="9"/>
      <c r="E5123" s="9"/>
      <c r="F5123" s="9"/>
      <c r="G5123" s="439"/>
      <c r="H5123" s="439"/>
      <c r="I5123" s="9"/>
      <c r="J5123" s="9"/>
      <c r="K5123" s="9"/>
      <c r="L5123" s="9"/>
      <c r="M5123" s="9"/>
      <c r="N5123" s="9"/>
      <c r="O5123" s="9"/>
      <c r="P5123" s="9"/>
      <c r="Q5123" s="9"/>
      <c r="R5123" s="9"/>
      <c r="S5123" s="9"/>
      <c r="T5123" s="9"/>
      <c r="U5123" s="9"/>
      <c r="V5123" s="9"/>
      <c r="W5123" s="9"/>
      <c r="X5123" s="9"/>
      <c r="Y5123" s="9"/>
      <c r="Z5123" s="9"/>
      <c r="AA5123" s="9"/>
      <c r="AB5123" s="9"/>
      <c r="AC5123" s="9"/>
      <c r="AD5123" s="9"/>
      <c r="AE5123" s="9"/>
      <c r="AF5123" s="9"/>
      <c r="AG5123" s="9"/>
      <c r="AH5123" s="9"/>
      <c r="AI5123" s="9"/>
      <c r="AJ5123" s="9"/>
      <c r="AK5123" s="9"/>
      <c r="AL5123" s="9"/>
      <c r="AM5123" s="9"/>
      <c r="AN5123" s="9"/>
      <c r="AO5123" s="9"/>
      <c r="AP5123" s="9"/>
      <c r="AQ5123" s="9"/>
      <c r="AR5123" s="9"/>
    </row>
  </sheetData>
  <sheetProtection formatCells="0" formatColumns="0" formatRows="0" insertColumns="0" insertRows="0" insertHyperlinks="0" deleteColumns="0" deleteRows="0" sort="0" autoFilter="0" pivotTables="0"/>
  <mergeCells count="6">
    <mergeCell ref="A9:E9"/>
    <mergeCell ref="A2:E2"/>
    <mergeCell ref="A3:E3"/>
    <mergeCell ref="B5:E5"/>
    <mergeCell ref="B6:E6"/>
    <mergeCell ref="A8:D8"/>
  </mergeCells>
  <phoneticPr fontId="48"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rgb="FF92D050"/>
  </sheetPr>
  <dimension ref="A1:AR25"/>
  <sheetViews>
    <sheetView topLeftCell="A16" zoomScaleNormal="100" workbookViewId="0">
      <selection activeCell="B11" sqref="B11:C22"/>
    </sheetView>
  </sheetViews>
  <sheetFormatPr defaultColWidth="9.1796875" defaultRowHeight="11.5"/>
  <cols>
    <col min="1" max="1" width="29.1796875" style="58" customWidth="1"/>
    <col min="2" max="3" width="15.453125" style="58" bestFit="1" customWidth="1"/>
    <col min="4" max="4" width="13" style="58" customWidth="1"/>
    <col min="5" max="5" width="9.54296875" style="58" customWidth="1"/>
    <col min="6" max="6" width="8.1796875" style="58" customWidth="1"/>
    <col min="7" max="7" width="9.1796875" style="58"/>
    <col min="8" max="8" width="12" style="63" bestFit="1" customWidth="1"/>
    <col min="9" max="16384" width="9.1796875" style="58"/>
  </cols>
  <sheetData>
    <row r="1" spans="1:44" s="56" customFormat="1" ht="14.25" customHeight="1">
      <c r="A1" s="509"/>
      <c r="B1" s="509"/>
      <c r="C1" s="509"/>
      <c r="D1" s="509"/>
      <c r="E1" s="509"/>
      <c r="F1" s="509"/>
      <c r="G1" s="55"/>
      <c r="H1" s="243"/>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row>
    <row r="2" spans="1:44" s="56" customFormat="1" ht="15.75" customHeight="1">
      <c r="A2" s="509" t="s">
        <v>182</v>
      </c>
      <c r="B2" s="509"/>
      <c r="C2" s="509"/>
      <c r="D2" s="509"/>
      <c r="E2" s="509"/>
      <c r="F2" s="509"/>
      <c r="G2" s="55"/>
      <c r="H2" s="243"/>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pans="1:44" ht="15.5">
      <c r="A3" s="506" t="s">
        <v>183</v>
      </c>
      <c r="B3" s="506"/>
      <c r="C3" s="506"/>
      <c r="D3" s="506"/>
      <c r="E3" s="506"/>
      <c r="F3" s="506"/>
    </row>
    <row r="4" spans="1:44">
      <c r="A4" s="59"/>
    </row>
    <row r="5" spans="1:44" ht="12" customHeight="1">
      <c r="A5" s="285"/>
      <c r="B5" s="273"/>
      <c r="C5" s="304"/>
      <c r="D5" s="285" t="s">
        <v>49</v>
      </c>
      <c r="E5" s="511" t="s">
        <v>11</v>
      </c>
      <c r="F5" s="512"/>
    </row>
    <row r="6" spans="1:44" ht="14.25" customHeight="1">
      <c r="A6" s="283" t="s">
        <v>266</v>
      </c>
      <c r="B6" s="515" t="s">
        <v>257</v>
      </c>
      <c r="C6" s="516"/>
      <c r="D6" s="285" t="s">
        <v>13</v>
      </c>
      <c r="E6" s="511" t="s">
        <v>13</v>
      </c>
      <c r="F6" s="512"/>
    </row>
    <row r="7" spans="1:44" ht="15" customHeight="1">
      <c r="A7" s="335" t="s">
        <v>34</v>
      </c>
      <c r="B7" s="517" t="s">
        <v>258</v>
      </c>
      <c r="C7" s="518"/>
      <c r="D7" s="276" t="s">
        <v>50</v>
      </c>
      <c r="E7" s="507" t="s">
        <v>17</v>
      </c>
      <c r="F7" s="508"/>
    </row>
    <row r="8" spans="1:44" ht="12" customHeight="1">
      <c r="A8" s="276"/>
      <c r="B8" s="273"/>
      <c r="C8" s="304"/>
      <c r="D8" s="276" t="s">
        <v>18</v>
      </c>
      <c r="E8" s="507" t="s">
        <v>18</v>
      </c>
      <c r="F8" s="508"/>
    </row>
    <row r="9" spans="1:44" ht="12" thickBot="1">
      <c r="A9" s="60" t="str">
        <f>' F4'!A10</f>
        <v>Janar-Mars/January-March</v>
      </c>
      <c r="B9" s="61">
        <v>2024</v>
      </c>
      <c r="C9" s="205">
        <v>2025</v>
      </c>
      <c r="D9" s="61" t="s">
        <v>479</v>
      </c>
      <c r="E9" s="61">
        <v>2024</v>
      </c>
      <c r="F9" s="205">
        <v>2025</v>
      </c>
    </row>
    <row r="10" spans="1:44" ht="14.5" thickBot="1">
      <c r="A10" s="503" t="s">
        <v>326</v>
      </c>
      <c r="B10" s="503"/>
      <c r="C10" s="503"/>
      <c r="D10" s="503"/>
      <c r="E10" s="503"/>
      <c r="F10" s="503"/>
    </row>
    <row r="11" spans="1:44" ht="14">
      <c r="A11" s="168" t="s">
        <v>315</v>
      </c>
      <c r="B11" s="139">
        <v>2031285.79</v>
      </c>
      <c r="C11" s="139">
        <v>2229887.5300000003</v>
      </c>
      <c r="D11" s="140">
        <f t="shared" ref="D11:D23" si="0">(C11/B11-1)*100</f>
        <v>9.7771441604974854</v>
      </c>
      <c r="E11" s="140">
        <f>B11/B$23*100</f>
        <v>9.2839250179237354</v>
      </c>
      <c r="F11" s="140">
        <f>C11/C$23*100</f>
        <v>9.7210194915922763</v>
      </c>
    </row>
    <row r="12" spans="1:44" ht="14">
      <c r="A12" s="169" t="s">
        <v>41</v>
      </c>
      <c r="B12" s="139">
        <v>2607047.09</v>
      </c>
      <c r="C12" s="139">
        <v>2404204.39</v>
      </c>
      <c r="D12" s="140">
        <f t="shared" si="0"/>
        <v>-7.7805537451952844</v>
      </c>
      <c r="E12" s="140">
        <f>B12/B$23*100</f>
        <v>11.915423137852144</v>
      </c>
      <c r="F12" s="140">
        <f>C12/C$23*100</f>
        <v>10.480940147219766</v>
      </c>
    </row>
    <row r="13" spans="1:44" ht="14">
      <c r="A13" s="169" t="s">
        <v>313</v>
      </c>
      <c r="B13" s="139">
        <v>2366772.39</v>
      </c>
      <c r="C13" s="139">
        <v>2477087.0300000003</v>
      </c>
      <c r="D13" s="140">
        <f t="shared" si="0"/>
        <v>4.6609737575990628</v>
      </c>
      <c r="E13" s="140">
        <f t="shared" ref="E13:E22" si="1">B13/B$23*100</f>
        <v>10.817255509502754</v>
      </c>
      <c r="F13" s="140">
        <f t="shared" ref="F13:F22" si="2">C13/C$23*100</f>
        <v>10.798666290133665</v>
      </c>
    </row>
    <row r="14" spans="1:44" ht="14">
      <c r="A14" s="169" t="s">
        <v>259</v>
      </c>
      <c r="B14" s="139">
        <v>2290927.52</v>
      </c>
      <c r="C14" s="139">
        <v>2765148.91</v>
      </c>
      <c r="D14" s="140">
        <f t="shared" si="0"/>
        <v>20.699973519895565</v>
      </c>
      <c r="E14" s="140">
        <f t="shared" si="1"/>
        <v>10.470609021086089</v>
      </c>
      <c r="F14" s="140">
        <f t="shared" si="2"/>
        <v>12.054449423852843</v>
      </c>
    </row>
    <row r="15" spans="1:44" ht="14">
      <c r="A15" s="170" t="s">
        <v>33</v>
      </c>
      <c r="B15" s="139">
        <v>0</v>
      </c>
      <c r="C15" s="139">
        <v>0</v>
      </c>
      <c r="D15" s="140" t="e">
        <f t="shared" si="0"/>
        <v>#DIV/0!</v>
      </c>
      <c r="E15" s="140">
        <f t="shared" si="1"/>
        <v>0</v>
      </c>
      <c r="F15" s="140">
        <f t="shared" si="2"/>
        <v>0</v>
      </c>
    </row>
    <row r="16" spans="1:44" ht="14">
      <c r="A16" s="169" t="s">
        <v>267</v>
      </c>
      <c r="B16" s="139">
        <v>0</v>
      </c>
      <c r="C16" s="139">
        <v>0</v>
      </c>
      <c r="D16" s="140" t="e">
        <f t="shared" si="0"/>
        <v>#DIV/0!</v>
      </c>
      <c r="E16" s="140">
        <f t="shared" si="1"/>
        <v>0</v>
      </c>
      <c r="F16" s="140">
        <f t="shared" si="2"/>
        <v>0</v>
      </c>
    </row>
    <row r="17" spans="1:6" ht="14">
      <c r="A17" s="169" t="s">
        <v>310</v>
      </c>
      <c r="B17" s="139">
        <v>2213027.21</v>
      </c>
      <c r="C17" s="139">
        <v>2511144.6430000002</v>
      </c>
      <c r="D17" s="140">
        <f t="shared" si="0"/>
        <v>13.471024289845946</v>
      </c>
      <c r="E17" s="140">
        <f t="shared" si="1"/>
        <v>10.114568211627654</v>
      </c>
      <c r="F17" s="140">
        <f t="shared" si="2"/>
        <v>10.947137778204683</v>
      </c>
    </row>
    <row r="18" spans="1:6" ht="14">
      <c r="A18" s="169" t="s">
        <v>302</v>
      </c>
      <c r="B18" s="63">
        <v>2544906.4994250308</v>
      </c>
      <c r="C18" s="139">
        <v>2528603.638813572</v>
      </c>
      <c r="D18" s="140">
        <f t="shared" si="0"/>
        <v>-0.6406074492379954</v>
      </c>
      <c r="E18" s="140">
        <f t="shared" si="1"/>
        <v>11.631411608648513</v>
      </c>
      <c r="F18" s="140">
        <f t="shared" si="2"/>
        <v>11.02324889875405</v>
      </c>
    </row>
    <row r="19" spans="1:6" ht="14">
      <c r="A19" s="169" t="s">
        <v>268</v>
      </c>
      <c r="B19" s="139">
        <v>2914010.6900000111</v>
      </c>
      <c r="C19" s="139">
        <v>2788827.3100000019</v>
      </c>
      <c r="D19" s="140">
        <f t="shared" si="0"/>
        <v>-4.2959135472495085</v>
      </c>
      <c r="E19" s="140">
        <f t="shared" si="1"/>
        <v>13.31839019431545</v>
      </c>
      <c r="F19" s="140">
        <f t="shared" si="2"/>
        <v>12.157673548313387</v>
      </c>
    </row>
    <row r="20" spans="1:6" ht="14">
      <c r="A20" s="169" t="s">
        <v>260</v>
      </c>
      <c r="B20" s="139">
        <v>718935.28</v>
      </c>
      <c r="C20" s="139">
        <v>831543.97</v>
      </c>
      <c r="D20" s="140">
        <f t="shared" si="0"/>
        <v>15.663258311652184</v>
      </c>
      <c r="E20" s="140">
        <f t="shared" si="1"/>
        <v>3.2858700952464237</v>
      </c>
      <c r="F20" s="140">
        <f t="shared" si="2"/>
        <v>3.6250506053487022</v>
      </c>
    </row>
    <row r="21" spans="1:6" ht="14">
      <c r="A21" s="169" t="s">
        <v>261</v>
      </c>
      <c r="B21" s="139">
        <v>2166690.1200000132</v>
      </c>
      <c r="C21" s="242">
        <v>2270511.4100000048</v>
      </c>
      <c r="D21" s="140">
        <f t="shared" si="0"/>
        <v>4.7916999778441438</v>
      </c>
      <c r="E21" s="140">
        <f t="shared" si="1"/>
        <v>9.9027860629873778</v>
      </c>
      <c r="F21" s="140">
        <f t="shared" si="2"/>
        <v>9.8981161047582997</v>
      </c>
    </row>
    <row r="22" spans="1:6" ht="14.5" thickBot="1">
      <c r="A22" s="217" t="s">
        <v>262</v>
      </c>
      <c r="B22" s="158">
        <v>2025998.830000001</v>
      </c>
      <c r="C22" s="158">
        <v>2131864.9400000023</v>
      </c>
      <c r="D22" s="218">
        <f t="shared" si="0"/>
        <v>5.2253786345968001</v>
      </c>
      <c r="E22" s="218">
        <f t="shared" si="1"/>
        <v>9.2597611408098448</v>
      </c>
      <c r="F22" s="218">
        <f t="shared" si="2"/>
        <v>9.2936977118223609</v>
      </c>
    </row>
    <row r="23" spans="1:6" ht="14.5" thickBot="1">
      <c r="A23" s="319" t="s">
        <v>8</v>
      </c>
      <c r="B23" s="351">
        <f>SUM(B11:B22)</f>
        <v>21879601.419425059</v>
      </c>
      <c r="C23" s="351">
        <f>SUM(C11:C22)</f>
        <v>22938823.771813575</v>
      </c>
      <c r="D23" s="356">
        <f t="shared" si="0"/>
        <v>4.8411409882819889</v>
      </c>
      <c r="E23" s="356">
        <f>SUM(E11:E22)</f>
        <v>100</v>
      </c>
      <c r="F23" s="338">
        <f>SUM(F11:F22)</f>
        <v>100.00000000000004</v>
      </c>
    </row>
    <row r="25" spans="1:6">
      <c r="C25" s="393"/>
    </row>
  </sheetData>
  <mergeCells count="10">
    <mergeCell ref="A10:F10"/>
    <mergeCell ref="E8:F8"/>
    <mergeCell ref="A3:F3"/>
    <mergeCell ref="A1:F1"/>
    <mergeCell ref="A2:F2"/>
    <mergeCell ref="B6:C6"/>
    <mergeCell ref="B7:C7"/>
    <mergeCell ref="E7:F7"/>
    <mergeCell ref="E5:F5"/>
    <mergeCell ref="E6:F6"/>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rgb="FF92D050"/>
  </sheetPr>
  <dimension ref="A2:F24"/>
  <sheetViews>
    <sheetView zoomScaleNormal="100" workbookViewId="0">
      <selection activeCell="B11" sqref="B11:C23"/>
    </sheetView>
  </sheetViews>
  <sheetFormatPr defaultColWidth="9.1796875" defaultRowHeight="12.5"/>
  <cols>
    <col min="1" max="1" width="30" style="102" customWidth="1"/>
    <col min="2" max="3" width="15.453125" style="102" bestFit="1" customWidth="1"/>
    <col min="4" max="4" width="12" style="102" customWidth="1"/>
    <col min="5" max="5" width="9.7265625" style="102" customWidth="1"/>
    <col min="6" max="6" width="12.7265625" style="102" customWidth="1"/>
    <col min="7" max="16384" width="9.1796875" style="102"/>
  </cols>
  <sheetData>
    <row r="2" spans="1:6" ht="15.75" customHeight="1">
      <c r="A2" s="509" t="s">
        <v>184</v>
      </c>
      <c r="B2" s="509"/>
      <c r="C2" s="509"/>
      <c r="D2" s="509"/>
      <c r="E2" s="509"/>
      <c r="F2" s="509"/>
    </row>
    <row r="3" spans="1:6" ht="15.5">
      <c r="A3" s="506" t="s">
        <v>185</v>
      </c>
      <c r="B3" s="506"/>
      <c r="C3" s="506"/>
      <c r="D3" s="506"/>
      <c r="E3" s="506"/>
      <c r="F3" s="506"/>
    </row>
    <row r="4" spans="1:6" ht="15.5">
      <c r="A4" s="178"/>
      <c r="B4" s="178"/>
      <c r="C4" s="178"/>
      <c r="D4" s="178"/>
      <c r="E4" s="178"/>
      <c r="F4" s="178"/>
    </row>
    <row r="5" spans="1:6">
      <c r="A5" s="285"/>
      <c r="B5" s="273"/>
      <c r="C5" s="304"/>
      <c r="D5" s="285" t="s">
        <v>49</v>
      </c>
      <c r="E5" s="511" t="s">
        <v>11</v>
      </c>
      <c r="F5" s="512"/>
    </row>
    <row r="6" spans="1:6" ht="14">
      <c r="A6" s="283" t="s">
        <v>266</v>
      </c>
      <c r="B6" s="515" t="s">
        <v>257</v>
      </c>
      <c r="C6" s="516"/>
      <c r="D6" s="285" t="s">
        <v>13</v>
      </c>
      <c r="E6" s="511" t="s">
        <v>13</v>
      </c>
      <c r="F6" s="512"/>
    </row>
    <row r="7" spans="1:6" ht="14">
      <c r="A7" s="335" t="s">
        <v>34</v>
      </c>
      <c r="B7" s="517" t="s">
        <v>258</v>
      </c>
      <c r="C7" s="518"/>
      <c r="D7" s="276" t="s">
        <v>50</v>
      </c>
      <c r="E7" s="507" t="s">
        <v>17</v>
      </c>
      <c r="F7" s="508"/>
    </row>
    <row r="8" spans="1:6">
      <c r="A8" s="276"/>
      <c r="B8" s="273"/>
      <c r="C8" s="304"/>
      <c r="D8" s="276" t="s">
        <v>18</v>
      </c>
      <c r="E8" s="507" t="s">
        <v>18</v>
      </c>
      <c r="F8" s="508"/>
    </row>
    <row r="9" spans="1:6" ht="13" thickBot="1">
      <c r="A9" s="60" t="str">
        <f>' F4'!A10</f>
        <v>Janar-Mars/January-March</v>
      </c>
      <c r="B9" s="61">
        <v>2024</v>
      </c>
      <c r="C9" s="205">
        <v>2025</v>
      </c>
      <c r="D9" s="61" t="s">
        <v>479</v>
      </c>
      <c r="E9" s="61">
        <v>2024</v>
      </c>
      <c r="F9" s="205">
        <v>2025</v>
      </c>
    </row>
    <row r="10" spans="1:6" ht="14.5" thickBot="1">
      <c r="A10" s="503" t="s">
        <v>327</v>
      </c>
      <c r="B10" s="503"/>
      <c r="C10" s="503"/>
      <c r="D10" s="503"/>
      <c r="E10" s="503"/>
      <c r="F10" s="503"/>
    </row>
    <row r="11" spans="1:6" ht="14">
      <c r="A11" s="168" t="s">
        <v>315</v>
      </c>
      <c r="B11" s="139">
        <v>780186.12</v>
      </c>
      <c r="C11" s="139">
        <v>919379.23</v>
      </c>
      <c r="D11" s="140">
        <f t="shared" ref="D11:D22" si="0">(C11/B11-1)*100</f>
        <v>17.841013372552684</v>
      </c>
      <c r="E11" s="140">
        <f>B11/B$24*100</f>
        <v>6.7025482110404448</v>
      </c>
      <c r="F11" s="140">
        <f>C11/C$24*100</f>
        <v>7.5006512126183287</v>
      </c>
    </row>
    <row r="12" spans="1:6" ht="14">
      <c r="A12" s="169" t="s">
        <v>41</v>
      </c>
      <c r="B12" s="139">
        <v>1393651.99</v>
      </c>
      <c r="C12" s="139">
        <v>1541203.35</v>
      </c>
      <c r="D12" s="140">
        <f t="shared" si="0"/>
        <v>10.587389180278794</v>
      </c>
      <c r="E12" s="140">
        <f>B12/B$24*100</f>
        <v>11.972809324507663</v>
      </c>
      <c r="F12" s="140">
        <f>C12/C$24*100</f>
        <v>12.573732795844139</v>
      </c>
    </row>
    <row r="13" spans="1:6" ht="16.5" customHeight="1">
      <c r="A13" s="169" t="s">
        <v>313</v>
      </c>
      <c r="B13" s="139">
        <v>1034546.0800000001</v>
      </c>
      <c r="C13" s="139">
        <v>1328562.93</v>
      </c>
      <c r="D13" s="140">
        <f t="shared" si="0"/>
        <v>28.419889232966767</v>
      </c>
      <c r="E13" s="140">
        <f t="shared" ref="E13:E23" si="1">B13/B$24*100</f>
        <v>8.8877446034837249</v>
      </c>
      <c r="F13" s="140">
        <f t="shared" ref="F13:F22" si="2">C13/C$24*100</f>
        <v>10.838930037547465</v>
      </c>
    </row>
    <row r="14" spans="1:6" s="103" customFormat="1" ht="14">
      <c r="A14" s="169" t="s">
        <v>259</v>
      </c>
      <c r="B14" s="141">
        <v>1026227.98</v>
      </c>
      <c r="C14" s="141">
        <v>1211464.93</v>
      </c>
      <c r="D14" s="140">
        <f t="shared" si="0"/>
        <v>18.050272805853517</v>
      </c>
      <c r="E14" s="140">
        <f t="shared" si="1"/>
        <v>8.8162841341866596</v>
      </c>
      <c r="F14" s="140">
        <f t="shared" si="2"/>
        <v>9.8835992806244697</v>
      </c>
    </row>
    <row r="15" spans="1:6" s="103" customFormat="1" ht="14">
      <c r="A15" s="170" t="s">
        <v>33</v>
      </c>
      <c r="B15" s="141">
        <v>20981.170000000002</v>
      </c>
      <c r="C15" s="141">
        <v>15178.869999999999</v>
      </c>
      <c r="D15" s="140">
        <f t="shared" si="0"/>
        <v>-27.654797134764188</v>
      </c>
      <c r="E15" s="140">
        <f t="shared" si="1"/>
        <v>0.18024840463585207</v>
      </c>
      <c r="F15" s="140">
        <f t="shared" si="2"/>
        <v>0.12383508997878488</v>
      </c>
    </row>
    <row r="16" spans="1:6" ht="14">
      <c r="A16" s="169" t="s">
        <v>267</v>
      </c>
      <c r="B16" s="139">
        <v>131473</v>
      </c>
      <c r="C16" s="139">
        <v>52027</v>
      </c>
      <c r="D16" s="140">
        <f t="shared" si="0"/>
        <v>-60.427616316658174</v>
      </c>
      <c r="E16" s="140">
        <f t="shared" si="1"/>
        <v>1.1294793618606294</v>
      </c>
      <c r="F16" s="140">
        <f t="shared" si="2"/>
        <v>0.42445638089833049</v>
      </c>
    </row>
    <row r="17" spans="1:6" s="58" customFormat="1" ht="14">
      <c r="A17" s="169" t="s">
        <v>310</v>
      </c>
      <c r="B17" s="139">
        <v>908790.65</v>
      </c>
      <c r="C17" s="139">
        <v>897411.71</v>
      </c>
      <c r="D17" s="140">
        <f t="shared" si="0"/>
        <v>-1.252096948840753</v>
      </c>
      <c r="E17" s="140">
        <f t="shared" si="1"/>
        <v>7.8073846601728611</v>
      </c>
      <c r="F17" s="140">
        <f t="shared" si="2"/>
        <v>7.3214316912830286</v>
      </c>
    </row>
    <row r="18" spans="1:6" ht="14">
      <c r="A18" s="169" t="s">
        <v>302</v>
      </c>
      <c r="B18" s="139">
        <v>1166590.06</v>
      </c>
      <c r="C18" s="139">
        <v>1371046.3</v>
      </c>
      <c r="D18" s="140">
        <f t="shared" si="0"/>
        <v>17.525971376783378</v>
      </c>
      <c r="E18" s="140">
        <f t="shared" si="1"/>
        <v>10.02212923202295</v>
      </c>
      <c r="F18" s="140">
        <f t="shared" si="2"/>
        <v>11.185525795107285</v>
      </c>
    </row>
    <row r="19" spans="1:6" ht="14">
      <c r="A19" s="169" t="s">
        <v>268</v>
      </c>
      <c r="B19" s="139">
        <v>1146877.4399999999</v>
      </c>
      <c r="C19" s="139">
        <v>1333895.49</v>
      </c>
      <c r="D19" s="140">
        <f t="shared" si="0"/>
        <v>16.306716260806397</v>
      </c>
      <c r="E19" s="140">
        <f t="shared" si="1"/>
        <v>9.8527788904455829</v>
      </c>
      <c r="F19" s="140">
        <f t="shared" si="2"/>
        <v>10.882435123724319</v>
      </c>
    </row>
    <row r="20" spans="1:6" ht="14">
      <c r="A20" s="169" t="s">
        <v>260</v>
      </c>
      <c r="B20" s="139">
        <v>507955.05999999994</v>
      </c>
      <c r="C20" s="139">
        <v>329013.53000000003</v>
      </c>
      <c r="D20" s="140">
        <f t="shared" si="0"/>
        <v>-35.227827044384583</v>
      </c>
      <c r="E20" s="140">
        <f t="shared" si="1"/>
        <v>4.3638219027684588</v>
      </c>
      <c r="F20" s="140">
        <f t="shared" si="2"/>
        <v>2.6842195823396371</v>
      </c>
    </row>
    <row r="21" spans="1:6" ht="14">
      <c r="A21" s="169" t="s">
        <v>261</v>
      </c>
      <c r="B21" s="139">
        <v>808208.79</v>
      </c>
      <c r="C21" s="139">
        <v>849914.8</v>
      </c>
      <c r="D21" s="140">
        <f t="shared" si="0"/>
        <v>5.1603014612102927</v>
      </c>
      <c r="E21" s="140">
        <f t="shared" si="1"/>
        <v>6.9432898646821135</v>
      </c>
      <c r="F21" s="140">
        <f t="shared" si="2"/>
        <v>6.9339335360472143</v>
      </c>
    </row>
    <row r="22" spans="1:6" ht="14">
      <c r="A22" s="169" t="s">
        <v>262</v>
      </c>
      <c r="B22" s="139">
        <v>807883.22</v>
      </c>
      <c r="C22" s="139">
        <v>946797.09000000008</v>
      </c>
      <c r="D22" s="140">
        <f t="shared" si="0"/>
        <v>17.194795802294305</v>
      </c>
      <c r="E22" s="140">
        <f t="shared" si="1"/>
        <v>6.9404929056423024</v>
      </c>
      <c r="F22" s="140">
        <f t="shared" si="2"/>
        <v>7.7243367149070856</v>
      </c>
    </row>
    <row r="23" spans="1:6" ht="14.5" thickBot="1">
      <c r="A23" s="217" t="s">
        <v>263</v>
      </c>
      <c r="B23" s="216">
        <v>1906770.3000000003</v>
      </c>
      <c r="C23" s="409">
        <f>' F9'!D23</f>
        <v>1461430.22</v>
      </c>
      <c r="D23" s="140">
        <f t="shared" ref="D23" si="3">(C23/B23-1)*100</f>
        <v>-23.355727745497202</v>
      </c>
      <c r="E23" s="140">
        <f t="shared" si="1"/>
        <v>16.380988504550754</v>
      </c>
      <c r="F23" s="140">
        <f t="shared" ref="F23" si="4">C23/C$24*100</f>
        <v>11.922912759079919</v>
      </c>
    </row>
    <row r="24" spans="1:6" ht="14.5" thickBot="1">
      <c r="A24" s="319" t="s">
        <v>8</v>
      </c>
      <c r="B24" s="351">
        <f>SUM(B11:B23)</f>
        <v>11640141.860000001</v>
      </c>
      <c r="C24" s="351">
        <f>SUM(C11:C23)</f>
        <v>12257325.449999999</v>
      </c>
      <c r="D24" s="356">
        <f>(C24/B24-1)*100</f>
        <v>5.3021998994778441</v>
      </c>
      <c r="E24" s="356">
        <f>SUM(E11:E23)</f>
        <v>100</v>
      </c>
      <c r="F24" s="338">
        <f>SUM(F11:F23)</f>
        <v>100</v>
      </c>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rgb="FF92D050"/>
  </sheetPr>
  <dimension ref="A1:EG1221"/>
  <sheetViews>
    <sheetView showGridLines="0" topLeftCell="A4" zoomScale="88" zoomScaleNormal="88" workbookViewId="0">
      <selection activeCell="B10" sqref="B10:F21"/>
    </sheetView>
  </sheetViews>
  <sheetFormatPr defaultColWidth="9.1796875" defaultRowHeight="12.5"/>
  <cols>
    <col min="1" max="1" width="22" style="142" bestFit="1" customWidth="1"/>
    <col min="2" max="6" width="12.453125" style="142" bestFit="1" customWidth="1"/>
    <col min="7" max="7" width="13.7265625" style="142" bestFit="1" customWidth="1"/>
    <col min="8" max="16384" width="9.1796875" style="142"/>
  </cols>
  <sheetData>
    <row r="1" spans="1:137">
      <c r="A1" s="102"/>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row>
    <row r="2" spans="1:137" ht="15.75" customHeight="1">
      <c r="A2" s="509" t="s">
        <v>186</v>
      </c>
      <c r="B2" s="509"/>
      <c r="C2" s="509"/>
      <c r="D2" s="509"/>
      <c r="E2" s="509"/>
      <c r="F2" s="509"/>
      <c r="G2" s="509"/>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c r="CZ2" s="102"/>
      <c r="DA2" s="102"/>
      <c r="DB2" s="102"/>
      <c r="DC2" s="102"/>
      <c r="DD2" s="102"/>
      <c r="DE2" s="102"/>
      <c r="DF2" s="102"/>
      <c r="DG2" s="102"/>
      <c r="DH2" s="102"/>
      <c r="DI2" s="102"/>
      <c r="DJ2" s="102"/>
      <c r="DK2" s="102"/>
      <c r="DL2" s="102"/>
      <c r="DM2" s="102"/>
      <c r="DN2" s="102"/>
      <c r="DO2" s="102"/>
      <c r="DP2" s="102"/>
      <c r="DQ2" s="102"/>
      <c r="DR2" s="102"/>
      <c r="DS2" s="102"/>
      <c r="DT2" s="102"/>
      <c r="DU2" s="102"/>
      <c r="DV2" s="102"/>
      <c r="DW2" s="102"/>
      <c r="DX2" s="102"/>
      <c r="DY2" s="102"/>
      <c r="DZ2" s="102"/>
      <c r="EA2" s="102"/>
      <c r="EB2" s="102"/>
      <c r="EC2" s="102"/>
      <c r="ED2" s="102"/>
      <c r="EE2" s="102"/>
      <c r="EF2" s="102"/>
      <c r="EG2" s="102"/>
    </row>
    <row r="3" spans="1:137" ht="15.5">
      <c r="A3" s="102"/>
      <c r="B3" s="506" t="s">
        <v>187</v>
      </c>
      <c r="C3" s="506"/>
      <c r="D3" s="506"/>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2"/>
      <c r="DL3" s="102"/>
      <c r="DM3" s="102"/>
      <c r="DN3" s="102"/>
      <c r="DO3" s="102"/>
      <c r="DP3" s="102"/>
      <c r="DQ3" s="102"/>
      <c r="DR3" s="102"/>
      <c r="DS3" s="102"/>
      <c r="DT3" s="102"/>
      <c r="DU3" s="102"/>
      <c r="DV3" s="102"/>
      <c r="DW3" s="102"/>
      <c r="DX3" s="102"/>
      <c r="DY3" s="102"/>
      <c r="DZ3" s="102"/>
      <c r="EA3" s="102"/>
      <c r="EB3" s="102"/>
      <c r="EC3" s="102"/>
      <c r="ED3" s="102"/>
      <c r="EE3" s="102"/>
      <c r="EF3" s="102"/>
      <c r="EG3" s="102"/>
    </row>
    <row r="4" spans="1:137" ht="13" thickBot="1">
      <c r="A4" s="253"/>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2"/>
      <c r="DL4" s="102"/>
      <c r="DM4" s="102"/>
      <c r="DN4" s="102"/>
      <c r="DO4" s="102"/>
      <c r="DP4" s="102"/>
      <c r="DQ4" s="102"/>
      <c r="DR4" s="102"/>
      <c r="DS4" s="102"/>
      <c r="DT4" s="102"/>
      <c r="DU4" s="102"/>
      <c r="DV4" s="102"/>
      <c r="DW4" s="102"/>
      <c r="DX4" s="102"/>
      <c r="DY4" s="102"/>
      <c r="DZ4" s="102"/>
      <c r="EA4" s="102"/>
      <c r="EB4" s="102"/>
      <c r="EC4" s="102"/>
      <c r="ED4" s="102"/>
      <c r="EE4" s="102"/>
      <c r="EF4" s="102"/>
      <c r="EG4" s="102"/>
    </row>
    <row r="5" spans="1:137" ht="14">
      <c r="A5" s="372"/>
      <c r="B5" s="531" t="s">
        <v>270</v>
      </c>
      <c r="C5" s="531" t="s">
        <v>122</v>
      </c>
      <c r="D5" s="531" t="s">
        <v>122</v>
      </c>
      <c r="E5" s="531" t="s">
        <v>122</v>
      </c>
      <c r="F5" s="531"/>
      <c r="G5" s="531" t="s">
        <v>122</v>
      </c>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c r="CR5" s="102"/>
      <c r="CS5" s="102"/>
      <c r="CT5" s="102"/>
      <c r="CU5" s="102"/>
      <c r="CV5" s="102"/>
      <c r="CW5" s="102"/>
      <c r="CX5" s="102"/>
      <c r="CY5" s="102"/>
      <c r="CZ5" s="102"/>
      <c r="DA5" s="102"/>
      <c r="DB5" s="102"/>
      <c r="DC5" s="102"/>
      <c r="DD5" s="102"/>
      <c r="DE5" s="102"/>
      <c r="DF5" s="102"/>
      <c r="DG5" s="102"/>
      <c r="DH5" s="102"/>
      <c r="DI5" s="102"/>
      <c r="DJ5" s="102"/>
      <c r="DK5" s="102"/>
      <c r="DL5" s="102"/>
      <c r="DM5" s="102"/>
      <c r="DN5" s="102"/>
      <c r="DO5" s="102"/>
      <c r="DP5" s="102"/>
      <c r="DQ5" s="102"/>
      <c r="DR5" s="102"/>
      <c r="DS5" s="102"/>
      <c r="DT5" s="102"/>
      <c r="DU5" s="102"/>
      <c r="DV5" s="102"/>
      <c r="DW5" s="102"/>
      <c r="DX5" s="102"/>
      <c r="DY5" s="102"/>
      <c r="DZ5" s="102"/>
      <c r="EA5" s="102"/>
      <c r="EB5" s="102"/>
      <c r="EC5" s="102"/>
      <c r="ED5" s="102"/>
      <c r="EE5" s="102"/>
      <c r="EF5" s="102"/>
      <c r="EG5" s="102"/>
    </row>
    <row r="6" spans="1:137" ht="14.5" thickBot="1">
      <c r="A6" s="357"/>
      <c r="B6" s="532" t="s">
        <v>258</v>
      </c>
      <c r="C6" s="532"/>
      <c r="D6" s="532"/>
      <c r="E6" s="532"/>
      <c r="F6" s="532"/>
      <c r="G6" s="53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2"/>
      <c r="DL6" s="102"/>
      <c r="DM6" s="102"/>
      <c r="DN6" s="102"/>
      <c r="DO6" s="102"/>
      <c r="DP6" s="102"/>
      <c r="DQ6" s="102"/>
      <c r="DR6" s="102"/>
      <c r="DS6" s="102"/>
      <c r="DT6" s="102"/>
      <c r="DU6" s="102"/>
      <c r="DV6" s="102"/>
      <c r="DW6" s="102"/>
      <c r="DX6" s="102"/>
      <c r="DY6" s="102"/>
      <c r="DZ6" s="102"/>
      <c r="EA6" s="102"/>
      <c r="EB6" s="102"/>
      <c r="EC6" s="102"/>
      <c r="ED6" s="102"/>
      <c r="EE6" s="102"/>
      <c r="EF6" s="102"/>
      <c r="EG6" s="102"/>
    </row>
    <row r="7" spans="1:137" ht="40" thickBot="1">
      <c r="A7" s="373" t="s">
        <v>273</v>
      </c>
      <c r="B7" s="374" t="s">
        <v>254</v>
      </c>
      <c r="C7" s="375" t="s">
        <v>274</v>
      </c>
      <c r="D7" s="376" t="s">
        <v>163</v>
      </c>
      <c r="E7" s="376" t="s">
        <v>171</v>
      </c>
      <c r="F7" s="376" t="s">
        <v>285</v>
      </c>
      <c r="G7" s="375" t="s">
        <v>121</v>
      </c>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row>
    <row r="8" spans="1:137" ht="15" customHeight="1" thickBot="1">
      <c r="A8" s="533" t="str">
        <f>' F4'!A10</f>
        <v>Janar-Mars/January-March</v>
      </c>
      <c r="B8" s="533"/>
      <c r="C8" s="533"/>
      <c r="D8" s="533"/>
      <c r="E8" s="533"/>
      <c r="F8" s="533"/>
      <c r="G8" s="382">
        <v>2025</v>
      </c>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c r="CF8" s="102"/>
      <c r="CG8" s="102"/>
      <c r="CH8" s="102"/>
      <c r="CI8" s="102"/>
      <c r="CJ8" s="102"/>
      <c r="CK8" s="102"/>
      <c r="CL8" s="102"/>
      <c r="CM8" s="102"/>
      <c r="CN8" s="102"/>
      <c r="CO8" s="102"/>
      <c r="CP8" s="102"/>
      <c r="CQ8" s="102"/>
      <c r="CR8" s="102"/>
      <c r="CS8" s="102"/>
      <c r="CT8" s="102"/>
      <c r="CU8" s="102"/>
      <c r="CV8" s="102"/>
      <c r="CW8" s="102"/>
      <c r="CX8" s="102"/>
      <c r="CY8" s="102"/>
      <c r="CZ8" s="102"/>
      <c r="DA8" s="102"/>
      <c r="DB8" s="102"/>
      <c r="DC8" s="102"/>
      <c r="DD8" s="102"/>
      <c r="DE8" s="102"/>
      <c r="DF8" s="102"/>
      <c r="DG8" s="102"/>
      <c r="DH8" s="102"/>
      <c r="DI8" s="102"/>
      <c r="DJ8" s="102"/>
      <c r="DK8" s="102"/>
      <c r="DL8" s="102"/>
      <c r="DM8" s="102"/>
      <c r="DN8" s="102"/>
      <c r="DO8" s="102"/>
      <c r="DP8" s="102"/>
      <c r="DQ8" s="102"/>
      <c r="DR8" s="102"/>
      <c r="DS8" s="102"/>
      <c r="DT8" s="102"/>
      <c r="DU8" s="102"/>
      <c r="DV8" s="102"/>
      <c r="DW8" s="102"/>
      <c r="DX8" s="102"/>
      <c r="DY8" s="102"/>
      <c r="DZ8" s="102"/>
      <c r="EA8" s="102"/>
      <c r="EB8" s="102"/>
      <c r="EC8" s="102"/>
      <c r="ED8" s="102"/>
      <c r="EE8" s="102"/>
      <c r="EF8" s="102"/>
      <c r="EG8" s="102"/>
    </row>
    <row r="9" spans="1:137" ht="14.5" thickBot="1">
      <c r="A9" s="503" t="s">
        <v>337</v>
      </c>
      <c r="B9" s="503"/>
      <c r="C9" s="503"/>
      <c r="D9" s="503"/>
      <c r="E9" s="503"/>
      <c r="F9" s="503"/>
      <c r="G9" s="503"/>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102"/>
      <c r="CJ9" s="102"/>
      <c r="CK9" s="102"/>
      <c r="CL9" s="102"/>
      <c r="CM9" s="102"/>
      <c r="CN9" s="102"/>
      <c r="CO9" s="102"/>
      <c r="CP9" s="102"/>
      <c r="CQ9" s="102"/>
      <c r="CR9" s="102"/>
      <c r="CS9" s="102"/>
      <c r="CT9" s="102"/>
      <c r="CU9" s="102"/>
      <c r="CV9" s="102"/>
      <c r="CW9" s="102"/>
      <c r="CX9" s="102"/>
      <c r="CY9" s="102"/>
      <c r="CZ9" s="102"/>
      <c r="DA9" s="102"/>
      <c r="DB9" s="102"/>
      <c r="DC9" s="102"/>
      <c r="DD9" s="102"/>
      <c r="DE9" s="102"/>
      <c r="DF9" s="102"/>
      <c r="DG9" s="102"/>
      <c r="DH9" s="102"/>
      <c r="DI9" s="102"/>
      <c r="DJ9" s="102"/>
      <c r="DK9" s="102"/>
      <c r="DL9" s="102"/>
      <c r="DM9" s="102"/>
      <c r="DN9" s="102"/>
      <c r="DO9" s="102"/>
      <c r="DP9" s="102"/>
      <c r="DQ9" s="102"/>
      <c r="DR9" s="102"/>
      <c r="DS9" s="102"/>
      <c r="DT9" s="102"/>
      <c r="DU9" s="102"/>
      <c r="DV9" s="102"/>
      <c r="DW9" s="102"/>
      <c r="DX9" s="102"/>
      <c r="DY9" s="102"/>
      <c r="DZ9" s="102"/>
      <c r="EA9" s="102"/>
      <c r="EB9" s="102"/>
      <c r="EC9" s="102"/>
      <c r="ED9" s="102"/>
      <c r="EE9" s="102"/>
      <c r="EF9" s="102"/>
      <c r="EG9" s="102"/>
    </row>
    <row r="10" spans="1:137" ht="14">
      <c r="A10" s="168" t="s">
        <v>315</v>
      </c>
      <c r="B10" s="381">
        <v>1795719.82</v>
      </c>
      <c r="C10" s="381">
        <v>86768.56</v>
      </c>
      <c r="D10" s="381">
        <v>140012.08000000002</v>
      </c>
      <c r="E10" s="381">
        <v>207387.07</v>
      </c>
      <c r="F10" s="381">
        <v>0</v>
      </c>
      <c r="G10" s="381">
        <f>SUM(B10:F10)</f>
        <v>2229887.5300000003</v>
      </c>
      <c r="H10" s="102"/>
      <c r="I10" s="102"/>
      <c r="J10" s="102"/>
      <c r="K10" s="102"/>
      <c r="L10" s="102"/>
      <c r="M10" s="102"/>
      <c r="N10" s="414"/>
      <c r="O10" s="414"/>
      <c r="P10" s="414"/>
      <c r="Q10" s="414"/>
      <c r="R10" s="414"/>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2"/>
      <c r="CC10" s="102"/>
      <c r="CD10" s="102"/>
      <c r="CE10" s="102"/>
      <c r="CF10" s="102"/>
      <c r="CG10" s="102"/>
      <c r="CH10" s="102"/>
      <c r="CI10" s="102"/>
      <c r="CJ10" s="102"/>
      <c r="CK10" s="102"/>
      <c r="CL10" s="102"/>
      <c r="CM10" s="102"/>
      <c r="CN10" s="102"/>
      <c r="CO10" s="102"/>
      <c r="CP10" s="102"/>
      <c r="CQ10" s="102"/>
      <c r="CR10" s="102"/>
      <c r="CS10" s="102"/>
      <c r="CT10" s="102"/>
      <c r="CU10" s="102"/>
      <c r="CV10" s="102"/>
      <c r="CW10" s="102"/>
      <c r="CX10" s="102"/>
      <c r="CY10" s="102"/>
      <c r="CZ10" s="102"/>
      <c r="DA10" s="102"/>
      <c r="DB10" s="102"/>
      <c r="DC10" s="102"/>
      <c r="DD10" s="102"/>
      <c r="DE10" s="102"/>
      <c r="DF10" s="102"/>
      <c r="DG10" s="102"/>
      <c r="DH10" s="102"/>
      <c r="DI10" s="102"/>
      <c r="DJ10" s="102"/>
      <c r="DK10" s="102"/>
      <c r="DL10" s="102"/>
      <c r="DM10" s="102"/>
      <c r="DN10" s="102"/>
      <c r="DO10" s="102"/>
      <c r="DP10" s="102"/>
      <c r="DQ10" s="102"/>
      <c r="DR10" s="102"/>
      <c r="DS10" s="102"/>
      <c r="DT10" s="102"/>
      <c r="DU10" s="102"/>
      <c r="DV10" s="102"/>
      <c r="DW10" s="102"/>
      <c r="DX10" s="102"/>
      <c r="DY10" s="102"/>
      <c r="DZ10" s="102"/>
      <c r="EA10" s="102"/>
      <c r="EB10" s="102"/>
      <c r="EC10" s="102"/>
      <c r="ED10" s="102"/>
      <c r="EE10" s="102"/>
      <c r="EF10" s="102"/>
      <c r="EG10" s="102"/>
    </row>
    <row r="11" spans="1:137" ht="14">
      <c r="A11" s="169" t="s">
        <v>41</v>
      </c>
      <c r="B11" s="381">
        <v>1881157.01</v>
      </c>
      <c r="C11" s="381">
        <v>97934.6</v>
      </c>
      <c r="D11" s="381">
        <v>146408.41999999998</v>
      </c>
      <c r="E11" s="381">
        <v>274461.02</v>
      </c>
      <c r="F11" s="381">
        <v>4243.34</v>
      </c>
      <c r="G11" s="381">
        <f>SUM(B11:F11)</f>
        <v>2404204.39</v>
      </c>
      <c r="H11" s="102"/>
      <c r="I11" s="102"/>
      <c r="J11" s="102"/>
      <c r="K11" s="102"/>
      <c r="L11" s="102"/>
      <c r="M11" s="102"/>
      <c r="N11" s="414"/>
      <c r="O11" s="414"/>
      <c r="P11" s="414"/>
      <c r="Q11" s="414"/>
      <c r="R11" s="414"/>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102"/>
      <c r="CF11" s="102"/>
      <c r="CG11" s="102"/>
      <c r="CH11" s="102"/>
      <c r="CI11" s="102"/>
      <c r="CJ11" s="102"/>
      <c r="CK11" s="102"/>
      <c r="CL11" s="102"/>
      <c r="CM11" s="102"/>
      <c r="CN11" s="102"/>
      <c r="CO11" s="102"/>
      <c r="CP11" s="102"/>
      <c r="CQ11" s="102"/>
      <c r="CR11" s="102"/>
      <c r="CS11" s="102"/>
      <c r="CT11" s="102"/>
      <c r="CU11" s="102"/>
      <c r="CV11" s="102"/>
      <c r="CW11" s="102"/>
      <c r="CX11" s="102"/>
      <c r="CY11" s="102"/>
      <c r="CZ11" s="102"/>
      <c r="DA11" s="102"/>
      <c r="DB11" s="102"/>
      <c r="DC11" s="102"/>
      <c r="DD11" s="102"/>
      <c r="DE11" s="102"/>
      <c r="DF11" s="102"/>
      <c r="DG11" s="102"/>
      <c r="DH11" s="102"/>
      <c r="DI11" s="102"/>
      <c r="DJ11" s="102"/>
      <c r="DK11" s="102"/>
      <c r="DL11" s="102"/>
      <c r="DM11" s="102"/>
      <c r="DN11" s="102"/>
      <c r="DO11" s="102"/>
      <c r="DP11" s="102"/>
      <c r="DQ11" s="102"/>
      <c r="DR11" s="102"/>
      <c r="DS11" s="102"/>
      <c r="DT11" s="102"/>
      <c r="DU11" s="102"/>
      <c r="DV11" s="102"/>
      <c r="DW11" s="102"/>
      <c r="DX11" s="102"/>
      <c r="DY11" s="102"/>
      <c r="DZ11" s="102"/>
      <c r="EA11" s="102"/>
      <c r="EB11" s="102"/>
      <c r="EC11" s="102"/>
      <c r="ED11" s="102"/>
      <c r="EE11" s="102"/>
      <c r="EF11" s="102"/>
      <c r="EG11" s="102"/>
    </row>
    <row r="12" spans="1:137" ht="14.25" customHeight="1">
      <c r="A12" s="169" t="s">
        <v>313</v>
      </c>
      <c r="B12" s="381">
        <v>2014655.4500000002</v>
      </c>
      <c r="C12" s="381">
        <v>102437.98999999999</v>
      </c>
      <c r="D12" s="381">
        <v>165455.96</v>
      </c>
      <c r="E12" s="381">
        <v>194087.63</v>
      </c>
      <c r="F12" s="381">
        <v>450</v>
      </c>
      <c r="G12" s="381">
        <f>SUM(B12:F12)</f>
        <v>2477087.0300000003</v>
      </c>
      <c r="H12" s="102"/>
      <c r="I12" s="102"/>
      <c r="J12" s="102"/>
      <c r="K12" s="102"/>
      <c r="L12" s="102"/>
      <c r="M12" s="102"/>
      <c r="N12" s="414"/>
      <c r="O12" s="414"/>
      <c r="P12" s="414"/>
      <c r="Q12" s="414"/>
      <c r="R12" s="414"/>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c r="CG12" s="102"/>
      <c r="CH12" s="102"/>
      <c r="CI12" s="102"/>
      <c r="CJ12" s="102"/>
      <c r="CK12" s="102"/>
      <c r="CL12" s="102"/>
      <c r="CM12" s="102"/>
      <c r="CN12" s="102"/>
      <c r="CO12" s="102"/>
      <c r="CP12" s="102"/>
      <c r="CQ12" s="102"/>
      <c r="CR12" s="102"/>
      <c r="CS12" s="102"/>
      <c r="CT12" s="102"/>
      <c r="CU12" s="102"/>
      <c r="CV12" s="102"/>
      <c r="CW12" s="102"/>
      <c r="CX12" s="102"/>
      <c r="CY12" s="102"/>
      <c r="CZ12" s="102"/>
      <c r="DA12" s="102"/>
      <c r="DB12" s="102"/>
      <c r="DC12" s="102"/>
      <c r="DD12" s="102"/>
      <c r="DE12" s="102"/>
      <c r="DF12" s="102"/>
      <c r="DG12" s="102"/>
      <c r="DH12" s="102"/>
      <c r="DI12" s="102"/>
      <c r="DJ12" s="102"/>
      <c r="DK12" s="102"/>
      <c r="DL12" s="102"/>
      <c r="DM12" s="102"/>
      <c r="DN12" s="102"/>
      <c r="DO12" s="102"/>
      <c r="DP12" s="102"/>
      <c r="DQ12" s="102"/>
      <c r="DR12" s="102"/>
      <c r="DS12" s="102"/>
      <c r="DT12" s="102"/>
      <c r="DU12" s="102"/>
      <c r="DV12" s="102"/>
      <c r="DW12" s="102"/>
      <c r="DX12" s="102"/>
      <c r="DY12" s="102"/>
      <c r="DZ12" s="102"/>
      <c r="EA12" s="102"/>
      <c r="EB12" s="102"/>
      <c r="EC12" s="102"/>
      <c r="ED12" s="102"/>
      <c r="EE12" s="102"/>
      <c r="EF12" s="102"/>
      <c r="EG12" s="102"/>
    </row>
    <row r="13" spans="1:137" ht="14">
      <c r="A13" s="169" t="s">
        <v>259</v>
      </c>
      <c r="B13" s="381">
        <v>2058116.5999999999</v>
      </c>
      <c r="C13" s="381">
        <v>105650.34</v>
      </c>
      <c r="D13" s="381">
        <v>144328.21</v>
      </c>
      <c r="E13" s="381">
        <v>457053.76</v>
      </c>
      <c r="F13" s="381">
        <v>0</v>
      </c>
      <c r="G13" s="381">
        <f>SUM(B13:F13)</f>
        <v>2765148.91</v>
      </c>
      <c r="H13" s="102"/>
      <c r="I13" s="102"/>
      <c r="J13" s="102"/>
      <c r="K13" s="102"/>
      <c r="L13" s="102"/>
      <c r="M13" s="102"/>
      <c r="N13" s="414"/>
      <c r="O13" s="414"/>
      <c r="P13" s="414"/>
      <c r="Q13" s="414"/>
      <c r="R13" s="414"/>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row>
    <row r="14" spans="1:137" ht="14">
      <c r="A14" s="170" t="s">
        <v>33</v>
      </c>
      <c r="B14" s="381">
        <v>0</v>
      </c>
      <c r="C14" s="381">
        <v>0</v>
      </c>
      <c r="D14" s="381">
        <v>0</v>
      </c>
      <c r="E14" s="381">
        <v>0</v>
      </c>
      <c r="F14" s="381">
        <v>0</v>
      </c>
      <c r="G14" s="381">
        <f t="shared" ref="G14:G21" si="0">SUM(B14:F14)</f>
        <v>0</v>
      </c>
      <c r="H14" s="102"/>
      <c r="I14" s="102"/>
      <c r="J14" s="102"/>
      <c r="K14" s="102"/>
      <c r="L14" s="102"/>
      <c r="M14" s="102"/>
      <c r="N14" s="414"/>
      <c r="O14" s="414"/>
      <c r="P14" s="414"/>
      <c r="Q14" s="414"/>
      <c r="R14" s="414"/>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2"/>
      <c r="CK14" s="102"/>
      <c r="CL14" s="102"/>
      <c r="CM14" s="102"/>
      <c r="CN14" s="102"/>
      <c r="CO14" s="102"/>
      <c r="CP14" s="102"/>
      <c r="CQ14" s="102"/>
      <c r="CR14" s="102"/>
      <c r="CS14" s="102"/>
      <c r="CT14" s="102"/>
      <c r="CU14" s="102"/>
      <c r="CV14" s="102"/>
      <c r="CW14" s="102"/>
      <c r="CX14" s="102"/>
      <c r="CY14" s="102"/>
      <c r="CZ14" s="102"/>
      <c r="DA14" s="102"/>
      <c r="DB14" s="102"/>
      <c r="DC14" s="102"/>
      <c r="DD14" s="102"/>
      <c r="DE14" s="102"/>
      <c r="DF14" s="102"/>
      <c r="DG14" s="102"/>
      <c r="DH14" s="102"/>
      <c r="DI14" s="102"/>
      <c r="DJ14" s="102"/>
      <c r="DK14" s="102"/>
      <c r="DL14" s="102"/>
      <c r="DM14" s="102"/>
      <c r="DN14" s="102"/>
      <c r="DO14" s="102"/>
      <c r="DP14" s="102"/>
      <c r="DQ14" s="102"/>
      <c r="DR14" s="102"/>
      <c r="DS14" s="102"/>
      <c r="DT14" s="102"/>
      <c r="DU14" s="102"/>
      <c r="DV14" s="102"/>
      <c r="DW14" s="102"/>
      <c r="DX14" s="102"/>
      <c r="DY14" s="102"/>
      <c r="DZ14" s="102"/>
      <c r="EA14" s="102"/>
      <c r="EB14" s="102"/>
      <c r="EC14" s="102"/>
      <c r="ED14" s="102"/>
      <c r="EE14" s="102"/>
      <c r="EF14" s="102"/>
      <c r="EG14" s="102"/>
    </row>
    <row r="15" spans="1:137" ht="14">
      <c r="A15" s="169" t="s">
        <v>267</v>
      </c>
      <c r="B15" s="381">
        <v>0</v>
      </c>
      <c r="C15" s="381">
        <v>0</v>
      </c>
      <c r="D15" s="381">
        <v>0</v>
      </c>
      <c r="E15" s="381">
        <v>0</v>
      </c>
      <c r="F15" s="381">
        <v>0</v>
      </c>
      <c r="G15" s="381">
        <v>0</v>
      </c>
      <c r="H15" s="102"/>
      <c r="I15" s="102"/>
      <c r="J15" s="102"/>
      <c r="K15" s="102"/>
      <c r="L15" s="102"/>
      <c r="M15" s="102"/>
      <c r="N15" s="414"/>
      <c r="O15" s="414"/>
      <c r="P15" s="414"/>
      <c r="Q15" s="414"/>
      <c r="R15" s="414"/>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row>
    <row r="16" spans="1:137" s="58" customFormat="1" ht="14">
      <c r="A16" s="169" t="s">
        <v>310</v>
      </c>
      <c r="B16" s="139">
        <v>2076196.5</v>
      </c>
      <c r="C16" s="139">
        <v>108222.55299999999</v>
      </c>
      <c r="D16" s="139">
        <v>160418.1</v>
      </c>
      <c r="E16" s="139">
        <v>166307.49</v>
      </c>
      <c r="F16" s="139">
        <v>0</v>
      </c>
      <c r="G16" s="381">
        <f t="shared" si="0"/>
        <v>2511144.6430000002</v>
      </c>
      <c r="N16" s="414"/>
      <c r="O16" s="414"/>
      <c r="P16" s="414"/>
      <c r="Q16" s="414"/>
      <c r="R16" s="414"/>
    </row>
    <row r="17" spans="1:137" ht="14">
      <c r="A17" s="169" t="s">
        <v>302</v>
      </c>
      <c r="B17" s="139">
        <v>1843112.1000000131</v>
      </c>
      <c r="C17" s="139">
        <v>118936.20881355919</v>
      </c>
      <c r="D17" s="139">
        <v>146422.59</v>
      </c>
      <c r="E17" s="139">
        <v>418558.06</v>
      </c>
      <c r="F17" s="139">
        <v>1574.68</v>
      </c>
      <c r="G17" s="381">
        <f t="shared" si="0"/>
        <v>2528603.6388135725</v>
      </c>
      <c r="H17" s="102"/>
      <c r="I17" s="102"/>
      <c r="J17" s="102"/>
      <c r="K17" s="102"/>
      <c r="L17" s="102"/>
      <c r="M17" s="102"/>
      <c r="N17" s="414"/>
      <c r="O17" s="414"/>
      <c r="P17" s="414"/>
      <c r="Q17" s="414"/>
      <c r="R17" s="414"/>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102"/>
      <c r="CV17" s="102"/>
      <c r="CW17" s="102"/>
      <c r="CX17" s="102"/>
      <c r="CY17" s="102"/>
      <c r="CZ17" s="102"/>
      <c r="DA17" s="102"/>
      <c r="DB17" s="102"/>
      <c r="DC17" s="102"/>
      <c r="DD17" s="102"/>
      <c r="DE17" s="102"/>
      <c r="DF17" s="102"/>
      <c r="DG17" s="102"/>
      <c r="DH17" s="102"/>
      <c r="DI17" s="102"/>
      <c r="DJ17" s="102"/>
      <c r="DK17" s="102"/>
      <c r="DL17" s="102"/>
      <c r="DM17" s="102"/>
      <c r="DN17" s="102"/>
      <c r="DO17" s="102"/>
      <c r="DP17" s="102"/>
      <c r="DQ17" s="102"/>
      <c r="DR17" s="102"/>
      <c r="DS17" s="102"/>
      <c r="DT17" s="102"/>
      <c r="DU17" s="102"/>
      <c r="DV17" s="102"/>
      <c r="DW17" s="102"/>
      <c r="DX17" s="102"/>
      <c r="DY17" s="102"/>
      <c r="DZ17" s="102"/>
      <c r="EA17" s="102"/>
      <c r="EB17" s="102"/>
      <c r="EC17" s="102"/>
      <c r="ED17" s="102"/>
      <c r="EE17" s="102"/>
      <c r="EF17" s="102"/>
      <c r="EG17" s="102"/>
    </row>
    <row r="18" spans="1:137" ht="14">
      <c r="A18" s="169" t="s">
        <v>268</v>
      </c>
      <c r="B18" s="381">
        <v>1936658.7900000019</v>
      </c>
      <c r="C18" s="381">
        <v>107981.87</v>
      </c>
      <c r="D18" s="381">
        <v>157446.39000000001</v>
      </c>
      <c r="E18" s="381">
        <v>566123.25</v>
      </c>
      <c r="F18" s="381">
        <v>20617.010000000002</v>
      </c>
      <c r="G18" s="381">
        <f t="shared" si="0"/>
        <v>2788827.3100000019</v>
      </c>
      <c r="H18" s="102"/>
      <c r="I18" s="102"/>
      <c r="J18" s="102"/>
      <c r="K18" s="102"/>
      <c r="L18" s="102"/>
      <c r="M18" s="102"/>
      <c r="N18" s="414"/>
      <c r="O18" s="414"/>
      <c r="P18" s="414"/>
      <c r="Q18" s="414"/>
      <c r="R18" s="414"/>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c r="DA18" s="102"/>
      <c r="DB18" s="102"/>
      <c r="DC18" s="102"/>
      <c r="DD18" s="102"/>
      <c r="DE18" s="102"/>
      <c r="DF18" s="102"/>
      <c r="DG18" s="102"/>
      <c r="DH18" s="102"/>
      <c r="DI18" s="102"/>
      <c r="DJ18" s="102"/>
      <c r="DK18" s="102"/>
      <c r="DL18" s="102"/>
      <c r="DM18" s="102"/>
      <c r="DN18" s="102"/>
      <c r="DO18" s="102"/>
      <c r="DP18" s="102"/>
      <c r="DQ18" s="102"/>
      <c r="DR18" s="102"/>
      <c r="DS18" s="102"/>
      <c r="DT18" s="102"/>
      <c r="DU18" s="102"/>
      <c r="DV18" s="102"/>
      <c r="DW18" s="102"/>
      <c r="DX18" s="102"/>
      <c r="DY18" s="102"/>
      <c r="DZ18" s="102"/>
      <c r="EA18" s="102"/>
      <c r="EB18" s="102"/>
      <c r="EC18" s="102"/>
      <c r="ED18" s="102"/>
      <c r="EE18" s="102"/>
      <c r="EF18" s="102"/>
      <c r="EG18" s="102"/>
    </row>
    <row r="19" spans="1:137" ht="14">
      <c r="A19" s="169" t="s">
        <v>260</v>
      </c>
      <c r="B19" s="381">
        <v>703921.24</v>
      </c>
      <c r="C19" s="381">
        <v>38928.129999999997</v>
      </c>
      <c r="D19" s="381">
        <v>58161.47</v>
      </c>
      <c r="E19" s="381">
        <v>30533.129999999997</v>
      </c>
      <c r="F19" s="381">
        <v>0</v>
      </c>
      <c r="G19" s="381">
        <f t="shared" si="0"/>
        <v>831543.97</v>
      </c>
      <c r="H19" s="102"/>
      <c r="I19" s="102"/>
      <c r="J19" s="102"/>
      <c r="K19" s="102"/>
      <c r="L19" s="102"/>
      <c r="M19" s="102"/>
      <c r="N19" s="414"/>
      <c r="O19" s="414"/>
      <c r="P19" s="414"/>
      <c r="Q19" s="414"/>
      <c r="R19" s="414"/>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c r="BW19" s="102"/>
      <c r="BX19" s="102"/>
      <c r="BY19" s="102"/>
      <c r="BZ19" s="102"/>
      <c r="CA19" s="102"/>
      <c r="CB19" s="102"/>
      <c r="CC19" s="102"/>
      <c r="CD19" s="102"/>
      <c r="CE19" s="102"/>
      <c r="CF19" s="102"/>
      <c r="CG19" s="102"/>
      <c r="CH19" s="102"/>
      <c r="CI19" s="102"/>
      <c r="CJ19" s="102"/>
      <c r="CK19" s="102"/>
      <c r="CL19" s="102"/>
      <c r="CM19" s="102"/>
      <c r="CN19" s="102"/>
      <c r="CO19" s="102"/>
      <c r="CP19" s="102"/>
      <c r="CQ19" s="102"/>
      <c r="CR19" s="102"/>
      <c r="CS19" s="102"/>
      <c r="CT19" s="102"/>
      <c r="CU19" s="102"/>
      <c r="CV19" s="102"/>
      <c r="CW19" s="102"/>
      <c r="CX19" s="102"/>
      <c r="CY19" s="102"/>
      <c r="CZ19" s="102"/>
      <c r="DA19" s="102"/>
      <c r="DB19" s="102"/>
      <c r="DC19" s="102"/>
      <c r="DD19" s="102"/>
      <c r="DE19" s="102"/>
      <c r="DF19" s="102"/>
      <c r="DG19" s="102"/>
      <c r="DH19" s="102"/>
      <c r="DI19" s="102"/>
      <c r="DJ19" s="102"/>
      <c r="DK19" s="102"/>
      <c r="DL19" s="102"/>
      <c r="DM19" s="102"/>
      <c r="DN19" s="102"/>
      <c r="DO19" s="102"/>
      <c r="DP19" s="102"/>
      <c r="DQ19" s="102"/>
      <c r="DR19" s="102"/>
      <c r="DS19" s="102"/>
      <c r="DT19" s="102"/>
      <c r="DU19" s="102"/>
      <c r="DV19" s="102"/>
      <c r="DW19" s="102"/>
      <c r="DX19" s="102"/>
      <c r="DY19" s="102"/>
      <c r="DZ19" s="102"/>
      <c r="EA19" s="102"/>
      <c r="EB19" s="102"/>
      <c r="EC19" s="102"/>
      <c r="ED19" s="102"/>
      <c r="EE19" s="102"/>
      <c r="EF19" s="102"/>
      <c r="EG19" s="102"/>
    </row>
    <row r="20" spans="1:137" ht="14">
      <c r="A20" s="169" t="s">
        <v>261</v>
      </c>
      <c r="B20" s="487">
        <v>1837728.610000005</v>
      </c>
      <c r="C20" s="487">
        <v>110542.94999999991</v>
      </c>
      <c r="D20" s="487">
        <v>166333.34</v>
      </c>
      <c r="E20" s="487">
        <v>153945.29</v>
      </c>
      <c r="F20" s="487">
        <v>1961.22</v>
      </c>
      <c r="G20" s="487">
        <f t="shared" si="0"/>
        <v>2270511.4100000053</v>
      </c>
      <c r="H20" s="102"/>
      <c r="I20" s="102"/>
      <c r="J20" s="102"/>
      <c r="K20" s="102"/>
      <c r="L20" s="102"/>
      <c r="M20" s="102"/>
      <c r="N20" s="414"/>
      <c r="O20" s="414"/>
      <c r="P20" s="414"/>
      <c r="Q20" s="414"/>
      <c r="R20" s="414"/>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102"/>
      <c r="BV20" s="102"/>
      <c r="BW20" s="102"/>
      <c r="BX20" s="102"/>
      <c r="BY20" s="102"/>
      <c r="BZ20" s="102"/>
      <c r="CA20" s="102"/>
      <c r="CB20" s="102"/>
      <c r="CC20" s="102"/>
      <c r="CD20" s="102"/>
      <c r="CE20" s="102"/>
      <c r="CF20" s="102"/>
      <c r="CG20" s="102"/>
      <c r="CH20" s="102"/>
      <c r="CI20" s="102"/>
      <c r="CJ20" s="102"/>
      <c r="CK20" s="102"/>
      <c r="CL20" s="102"/>
      <c r="CM20" s="102"/>
      <c r="CN20" s="102"/>
      <c r="CO20" s="102"/>
      <c r="CP20" s="102"/>
      <c r="CQ20" s="102"/>
      <c r="CR20" s="102"/>
      <c r="CS20" s="102"/>
      <c r="CT20" s="102"/>
      <c r="CU20" s="102"/>
      <c r="CV20" s="102"/>
      <c r="CW20" s="102"/>
      <c r="CX20" s="102"/>
      <c r="CY20" s="102"/>
      <c r="CZ20" s="102"/>
      <c r="DA20" s="102"/>
      <c r="DB20" s="102"/>
      <c r="DC20" s="102"/>
      <c r="DD20" s="102"/>
      <c r="DE20" s="102"/>
      <c r="DF20" s="102"/>
      <c r="DG20" s="102"/>
      <c r="DH20" s="102"/>
      <c r="DI20" s="102"/>
      <c r="DJ20" s="102"/>
      <c r="DK20" s="102"/>
      <c r="DL20" s="102"/>
      <c r="DM20" s="102"/>
      <c r="DN20" s="102"/>
      <c r="DO20" s="102"/>
      <c r="DP20" s="102"/>
      <c r="DQ20" s="102"/>
      <c r="DR20" s="102"/>
      <c r="DS20" s="102"/>
      <c r="DT20" s="102"/>
      <c r="DU20" s="102"/>
      <c r="DV20" s="102"/>
      <c r="DW20" s="102"/>
      <c r="DX20" s="102"/>
      <c r="DY20" s="102"/>
      <c r="DZ20" s="102"/>
      <c r="EA20" s="102"/>
      <c r="EB20" s="102"/>
      <c r="EC20" s="102"/>
      <c r="ED20" s="102"/>
      <c r="EE20" s="102"/>
      <c r="EF20" s="102"/>
      <c r="EG20" s="102"/>
    </row>
    <row r="21" spans="1:137" ht="14.5" thickBot="1">
      <c r="A21" s="217" t="s">
        <v>262</v>
      </c>
      <c r="B21" s="216">
        <v>1628585.380000002</v>
      </c>
      <c r="C21" s="216">
        <v>107958.31999999989</v>
      </c>
      <c r="D21" s="216">
        <v>130148.68</v>
      </c>
      <c r="E21" s="216">
        <v>264922.56</v>
      </c>
      <c r="F21" s="216">
        <v>250</v>
      </c>
      <c r="G21" s="381">
        <f t="shared" si="0"/>
        <v>2131864.9400000018</v>
      </c>
      <c r="H21" s="102"/>
      <c r="I21" s="102"/>
      <c r="J21" s="102"/>
      <c r="K21" s="102"/>
      <c r="L21" s="102"/>
      <c r="M21" s="102"/>
      <c r="N21" s="414"/>
      <c r="O21" s="414"/>
      <c r="P21" s="414"/>
      <c r="Q21" s="414"/>
      <c r="R21" s="414"/>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c r="BI21" s="102"/>
      <c r="BJ21" s="102"/>
      <c r="BK21" s="102"/>
      <c r="BL21" s="102"/>
      <c r="BM21" s="102"/>
      <c r="BN21" s="102"/>
      <c r="BO21" s="102"/>
      <c r="BP21" s="102"/>
      <c r="BQ21" s="102"/>
      <c r="BR21" s="102"/>
      <c r="BS21" s="102"/>
      <c r="BT21" s="102"/>
      <c r="BU21" s="102"/>
      <c r="BV21" s="102"/>
      <c r="BW21" s="102"/>
      <c r="BX21" s="102"/>
      <c r="BY21" s="102"/>
      <c r="BZ21" s="102"/>
      <c r="CA21" s="102"/>
      <c r="CB21" s="102"/>
      <c r="CC21" s="102"/>
      <c r="CD21" s="102"/>
      <c r="CE21" s="102"/>
      <c r="CF21" s="102"/>
      <c r="CG21" s="102"/>
      <c r="CH21" s="102"/>
      <c r="CI21" s="102"/>
      <c r="CJ21" s="102"/>
      <c r="CK21" s="102"/>
      <c r="CL21" s="102"/>
      <c r="CM21" s="102"/>
      <c r="CN21" s="102"/>
      <c r="CO21" s="102"/>
      <c r="CP21" s="102"/>
      <c r="CQ21" s="102"/>
      <c r="CR21" s="102"/>
      <c r="CS21" s="102"/>
      <c r="CT21" s="102"/>
      <c r="CU21" s="102"/>
      <c r="CV21" s="102"/>
      <c r="CW21" s="102"/>
      <c r="CX21" s="102"/>
      <c r="CY21" s="102"/>
      <c r="CZ21" s="102"/>
      <c r="DA21" s="102"/>
      <c r="DB21" s="102"/>
      <c r="DC21" s="102"/>
      <c r="DD21" s="102"/>
      <c r="DE21" s="102"/>
      <c r="DF21" s="102"/>
      <c r="DG21" s="102"/>
      <c r="DH21" s="102"/>
      <c r="DI21" s="102"/>
      <c r="DJ21" s="102"/>
      <c r="DK21" s="102"/>
      <c r="DL21" s="102"/>
      <c r="DM21" s="102"/>
      <c r="DN21" s="102"/>
      <c r="DO21" s="102"/>
      <c r="DP21" s="102"/>
      <c r="DQ21" s="102"/>
      <c r="DR21" s="102"/>
      <c r="DS21" s="102"/>
      <c r="DT21" s="102"/>
      <c r="DU21" s="102"/>
      <c r="DV21" s="102"/>
      <c r="DW21" s="102"/>
      <c r="DX21" s="102"/>
      <c r="DY21" s="102"/>
      <c r="DZ21" s="102"/>
      <c r="EA21" s="102"/>
      <c r="EB21" s="102"/>
      <c r="EC21" s="102"/>
      <c r="ED21" s="102"/>
      <c r="EE21" s="102"/>
      <c r="EF21" s="102"/>
      <c r="EG21" s="102"/>
    </row>
    <row r="22" spans="1:137" ht="14.5" thickBot="1">
      <c r="A22" s="319" t="s">
        <v>121</v>
      </c>
      <c r="B22" s="351">
        <f>SUM(B10:B21)</f>
        <v>17775851.500000022</v>
      </c>
      <c r="C22" s="351">
        <f t="shared" ref="C22:F22" si="1">SUM(C10:C21)</f>
        <v>985361.52181355888</v>
      </c>
      <c r="D22" s="351">
        <f t="shared" si="1"/>
        <v>1415135.24</v>
      </c>
      <c r="E22" s="351">
        <f t="shared" si="1"/>
        <v>2733379.2600000002</v>
      </c>
      <c r="F22" s="351">
        <f t="shared" si="1"/>
        <v>29096.250000000004</v>
      </c>
      <c r="G22" s="351">
        <f>SUM(G10:G21)</f>
        <v>22938823.771813575</v>
      </c>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02"/>
      <c r="BO22" s="102"/>
      <c r="BP22" s="102"/>
      <c r="BQ22" s="102"/>
      <c r="BR22" s="102"/>
      <c r="BS22" s="102"/>
      <c r="BT22" s="102"/>
      <c r="BU22" s="102"/>
      <c r="BV22" s="102"/>
      <c r="BW22" s="102"/>
      <c r="BX22" s="102"/>
      <c r="BY22" s="102"/>
      <c r="BZ22" s="102"/>
      <c r="CA22" s="102"/>
      <c r="CB22" s="102"/>
      <c r="CC22" s="102"/>
      <c r="CD22" s="102"/>
      <c r="CE22" s="102"/>
      <c r="CF22" s="102"/>
      <c r="CG22" s="102"/>
      <c r="CH22" s="102"/>
      <c r="CI22" s="102"/>
      <c r="CJ22" s="102"/>
      <c r="CK22" s="102"/>
      <c r="CL22" s="102"/>
      <c r="CM22" s="102"/>
      <c r="CN22" s="102"/>
      <c r="CO22" s="102"/>
      <c r="CP22" s="102"/>
      <c r="CQ22" s="102"/>
      <c r="CR22" s="102"/>
      <c r="CS22" s="102"/>
      <c r="CT22" s="102"/>
      <c r="CU22" s="102"/>
      <c r="CV22" s="102"/>
      <c r="CW22" s="102"/>
      <c r="CX22" s="102"/>
      <c r="CY22" s="102"/>
      <c r="CZ22" s="102"/>
      <c r="DA22" s="102"/>
      <c r="DB22" s="102"/>
      <c r="DC22" s="102"/>
      <c r="DD22" s="102"/>
      <c r="DE22" s="102"/>
      <c r="DF22" s="102"/>
      <c r="DG22" s="102"/>
      <c r="DH22" s="102"/>
      <c r="DI22" s="102"/>
      <c r="DJ22" s="102"/>
      <c r="DK22" s="102"/>
      <c r="DL22" s="102"/>
      <c r="DM22" s="102"/>
      <c r="DN22" s="102"/>
      <c r="DO22" s="102"/>
      <c r="DP22" s="102"/>
      <c r="DQ22" s="102"/>
      <c r="DR22" s="102"/>
      <c r="DS22" s="102"/>
      <c r="DT22" s="102"/>
      <c r="DU22" s="102"/>
      <c r="DV22" s="102"/>
      <c r="DW22" s="102"/>
      <c r="DX22" s="102"/>
      <c r="DY22" s="102"/>
      <c r="DZ22" s="102"/>
      <c r="EA22" s="102"/>
      <c r="EB22" s="102"/>
      <c r="EC22" s="102"/>
      <c r="ED22" s="102"/>
      <c r="EE22" s="102"/>
      <c r="EF22" s="102"/>
      <c r="EG22" s="102"/>
    </row>
    <row r="23" spans="1:137">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2"/>
      <c r="BX23" s="102"/>
      <c r="BY23" s="102"/>
      <c r="BZ23" s="102"/>
      <c r="CA23" s="102"/>
      <c r="CB23" s="102"/>
      <c r="CC23" s="102"/>
      <c r="CD23" s="102"/>
      <c r="CE23" s="102"/>
      <c r="CF23" s="102"/>
      <c r="CG23" s="102"/>
      <c r="CH23" s="102"/>
      <c r="CI23" s="102"/>
      <c r="CJ23" s="102"/>
      <c r="CK23" s="102"/>
      <c r="CL23" s="102"/>
      <c r="CM23" s="102"/>
      <c r="CN23" s="102"/>
      <c r="CO23" s="102"/>
      <c r="CP23" s="102"/>
      <c r="CQ23" s="102"/>
      <c r="CR23" s="102"/>
      <c r="CS23" s="102"/>
      <c r="CT23" s="102"/>
      <c r="CU23" s="102"/>
      <c r="CV23" s="102"/>
      <c r="CW23" s="102"/>
      <c r="CX23" s="102"/>
      <c r="CY23" s="102"/>
      <c r="CZ23" s="102"/>
      <c r="DA23" s="102"/>
      <c r="DB23" s="102"/>
      <c r="DC23" s="102"/>
      <c r="DD23" s="102"/>
      <c r="DE23" s="102"/>
      <c r="DF23" s="102"/>
      <c r="DG23" s="102"/>
      <c r="DH23" s="102"/>
      <c r="DI23" s="102"/>
      <c r="DJ23" s="102"/>
      <c r="DK23" s="102"/>
      <c r="DL23" s="102"/>
      <c r="DM23" s="102"/>
      <c r="DN23" s="102"/>
      <c r="DO23" s="102"/>
      <c r="DP23" s="102"/>
      <c r="DQ23" s="102"/>
      <c r="DR23" s="102"/>
      <c r="DS23" s="102"/>
      <c r="DT23" s="102"/>
      <c r="DU23" s="102"/>
      <c r="DV23" s="102"/>
      <c r="DW23" s="102"/>
      <c r="DX23" s="102"/>
      <c r="DY23" s="102"/>
      <c r="DZ23" s="102"/>
    </row>
    <row r="24" spans="1:137">
      <c r="A24" s="102"/>
      <c r="B24" s="414"/>
      <c r="C24" s="102"/>
      <c r="D24" s="102"/>
      <c r="E24" s="102"/>
      <c r="F24" s="102"/>
      <c r="G24" s="414"/>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102"/>
      <c r="BF24" s="102"/>
      <c r="BG24" s="102"/>
      <c r="BH24" s="102"/>
      <c r="BI24" s="102"/>
      <c r="BJ24" s="102"/>
      <c r="BK24" s="102"/>
      <c r="BL24" s="102"/>
      <c r="BM24" s="102"/>
      <c r="BN24" s="102"/>
      <c r="BO24" s="102"/>
      <c r="BP24" s="102"/>
      <c r="BQ24" s="102"/>
      <c r="BR24" s="102"/>
      <c r="BS24" s="102"/>
      <c r="BT24" s="102"/>
      <c r="BU24" s="102"/>
      <c r="BV24" s="102"/>
      <c r="BW24" s="102"/>
      <c r="BX24" s="102"/>
      <c r="BY24" s="102"/>
      <c r="BZ24" s="102"/>
      <c r="CA24" s="102"/>
      <c r="CB24" s="102"/>
      <c r="CC24" s="102"/>
      <c r="CD24" s="102"/>
      <c r="CE24" s="102"/>
      <c r="CF24" s="102"/>
      <c r="CG24" s="102"/>
      <c r="CH24" s="102"/>
      <c r="CI24" s="102"/>
      <c r="CJ24" s="102"/>
      <c r="CK24" s="102"/>
      <c r="CL24" s="102"/>
      <c r="CM24" s="102"/>
      <c r="CN24" s="102"/>
      <c r="CO24" s="102"/>
      <c r="CP24" s="102"/>
      <c r="CQ24" s="102"/>
      <c r="CR24" s="102"/>
      <c r="CS24" s="102"/>
      <c r="CT24" s="102"/>
      <c r="CU24" s="102"/>
      <c r="CV24" s="102"/>
      <c r="CW24" s="102"/>
      <c r="CX24" s="102"/>
      <c r="CY24" s="102"/>
      <c r="CZ24" s="102"/>
      <c r="DA24" s="102"/>
      <c r="DB24" s="102"/>
      <c r="DC24" s="102"/>
      <c r="DD24" s="102"/>
      <c r="DE24" s="102"/>
      <c r="DF24" s="102"/>
      <c r="DG24" s="102"/>
      <c r="DH24" s="102"/>
      <c r="DI24" s="102"/>
      <c r="DJ24" s="102"/>
      <c r="DK24" s="102"/>
      <c r="DL24" s="102"/>
      <c r="DM24" s="102"/>
      <c r="DN24" s="102"/>
      <c r="DO24" s="102"/>
      <c r="DP24" s="102"/>
      <c r="DQ24" s="102"/>
      <c r="DR24" s="102"/>
      <c r="DS24" s="102"/>
      <c r="DT24" s="102"/>
      <c r="DU24" s="102"/>
      <c r="DV24" s="102"/>
      <c r="DW24" s="102"/>
      <c r="DX24" s="102"/>
      <c r="DY24" s="102"/>
      <c r="DZ24" s="102"/>
    </row>
    <row r="25" spans="1:137">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c r="BB25" s="102"/>
      <c r="BC25" s="102"/>
      <c r="BD25" s="102"/>
      <c r="BE25" s="102"/>
      <c r="BF25" s="102"/>
      <c r="BG25" s="102"/>
      <c r="BH25" s="102"/>
      <c r="BI25" s="102"/>
      <c r="BJ25" s="102"/>
      <c r="BK25" s="102"/>
      <c r="BL25" s="102"/>
      <c r="BM25" s="102"/>
      <c r="BN25" s="102"/>
      <c r="BO25" s="102"/>
      <c r="BP25" s="102"/>
      <c r="BQ25" s="102"/>
      <c r="BR25" s="102"/>
      <c r="BS25" s="102"/>
      <c r="BT25" s="102"/>
      <c r="BU25" s="102"/>
      <c r="BV25" s="102"/>
      <c r="BW25" s="102"/>
      <c r="BX25" s="102"/>
      <c r="BY25" s="102"/>
      <c r="BZ25" s="102"/>
      <c r="CA25" s="102"/>
      <c r="CB25" s="102"/>
      <c r="CC25" s="102"/>
      <c r="CD25" s="102"/>
      <c r="CE25" s="102"/>
      <c r="CF25" s="102"/>
      <c r="CG25" s="102"/>
      <c r="CH25" s="102"/>
      <c r="CI25" s="102"/>
      <c r="CJ25" s="102"/>
      <c r="CK25" s="102"/>
      <c r="CL25" s="102"/>
      <c r="CM25" s="102"/>
      <c r="CN25" s="102"/>
      <c r="CO25" s="102"/>
      <c r="CP25" s="102"/>
      <c r="CQ25" s="102"/>
      <c r="CR25" s="102"/>
      <c r="CS25" s="102"/>
      <c r="CT25" s="102"/>
      <c r="CU25" s="102"/>
      <c r="CV25" s="102"/>
      <c r="CW25" s="102"/>
      <c r="CX25" s="102"/>
      <c r="CY25" s="102"/>
      <c r="CZ25" s="102"/>
      <c r="DA25" s="102"/>
      <c r="DB25" s="102"/>
      <c r="DC25" s="102"/>
      <c r="DD25" s="102"/>
      <c r="DE25" s="102"/>
      <c r="DF25" s="102"/>
      <c r="DG25" s="102"/>
      <c r="DH25" s="102"/>
      <c r="DI25" s="102"/>
      <c r="DJ25" s="102"/>
      <c r="DK25" s="102"/>
      <c r="DL25" s="102"/>
      <c r="DM25" s="102"/>
      <c r="DN25" s="102"/>
      <c r="DO25" s="102"/>
      <c r="DP25" s="102"/>
      <c r="DQ25" s="102"/>
      <c r="DR25" s="102"/>
      <c r="DS25" s="102"/>
      <c r="DT25" s="102"/>
      <c r="DU25" s="102"/>
      <c r="DV25" s="102"/>
      <c r="DW25" s="102"/>
      <c r="DX25" s="102"/>
      <c r="DY25" s="102"/>
      <c r="DZ25" s="102"/>
    </row>
    <row r="26" spans="1:137">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2"/>
      <c r="BG26" s="102"/>
      <c r="BH26" s="102"/>
      <c r="BI26" s="102"/>
      <c r="BJ26" s="102"/>
      <c r="BK26" s="102"/>
      <c r="BL26" s="102"/>
      <c r="BM26" s="102"/>
      <c r="BN26" s="102"/>
      <c r="BO26" s="102"/>
      <c r="BP26" s="102"/>
      <c r="BQ26" s="102"/>
      <c r="BR26" s="102"/>
      <c r="BS26" s="102"/>
      <c r="BT26" s="102"/>
      <c r="BU26" s="102"/>
      <c r="BV26" s="102"/>
      <c r="BW26" s="102"/>
      <c r="BX26" s="102"/>
      <c r="BY26" s="102"/>
      <c r="BZ26" s="102"/>
      <c r="CA26" s="102"/>
      <c r="CB26" s="102"/>
      <c r="CC26" s="102"/>
      <c r="CD26" s="102"/>
      <c r="CE26" s="102"/>
      <c r="CF26" s="102"/>
      <c r="CG26" s="102"/>
      <c r="CH26" s="102"/>
      <c r="CI26" s="102"/>
      <c r="CJ26" s="102"/>
      <c r="CK26" s="102"/>
      <c r="CL26" s="102"/>
      <c r="CM26" s="102"/>
      <c r="CN26" s="102"/>
      <c r="CO26" s="102"/>
      <c r="CP26" s="102"/>
      <c r="CQ26" s="102"/>
      <c r="CR26" s="102"/>
      <c r="CS26" s="102"/>
      <c r="CT26" s="102"/>
      <c r="CU26" s="102"/>
      <c r="CV26" s="102"/>
      <c r="CW26" s="102"/>
      <c r="CX26" s="102"/>
      <c r="CY26" s="102"/>
      <c r="CZ26" s="102"/>
      <c r="DA26" s="102"/>
      <c r="DB26" s="102"/>
      <c r="DC26" s="102"/>
      <c r="DD26" s="102"/>
      <c r="DE26" s="102"/>
      <c r="DF26" s="102"/>
      <c r="DG26" s="102"/>
      <c r="DH26" s="102"/>
      <c r="DI26" s="102"/>
      <c r="DJ26" s="102"/>
      <c r="DK26" s="102"/>
      <c r="DL26" s="102"/>
      <c r="DM26" s="102"/>
      <c r="DN26" s="102"/>
      <c r="DO26" s="102"/>
      <c r="DP26" s="102"/>
      <c r="DQ26" s="102"/>
      <c r="DR26" s="102"/>
      <c r="DS26" s="102"/>
      <c r="DT26" s="102"/>
      <c r="DU26" s="102"/>
      <c r="DV26" s="102"/>
      <c r="DW26" s="102"/>
      <c r="DX26" s="102"/>
      <c r="DY26" s="102"/>
      <c r="DZ26" s="102"/>
    </row>
    <row r="27" spans="1:137">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2"/>
      <c r="BL27" s="102"/>
      <c r="BM27" s="102"/>
      <c r="BN27" s="102"/>
      <c r="BO27" s="102"/>
      <c r="BP27" s="102"/>
      <c r="BQ27" s="102"/>
      <c r="BR27" s="102"/>
      <c r="BS27" s="102"/>
      <c r="BT27" s="102"/>
      <c r="BU27" s="102"/>
      <c r="BV27" s="102"/>
      <c r="BW27" s="102"/>
      <c r="BX27" s="102"/>
      <c r="BY27" s="102"/>
      <c r="BZ27" s="102"/>
      <c r="CA27" s="102"/>
      <c r="CB27" s="102"/>
      <c r="CC27" s="102"/>
      <c r="CD27" s="102"/>
      <c r="CE27" s="102"/>
      <c r="CF27" s="102"/>
      <c r="CG27" s="102"/>
      <c r="CH27" s="102"/>
      <c r="CI27" s="102"/>
      <c r="CJ27" s="102"/>
      <c r="CK27" s="102"/>
      <c r="CL27" s="102"/>
      <c r="CM27" s="102"/>
      <c r="CN27" s="102"/>
      <c r="CO27" s="102"/>
      <c r="CP27" s="102"/>
      <c r="CQ27" s="102"/>
      <c r="CR27" s="102"/>
      <c r="CS27" s="102"/>
      <c r="CT27" s="102"/>
      <c r="CU27" s="102"/>
      <c r="CV27" s="102"/>
      <c r="CW27" s="102"/>
      <c r="CX27" s="102"/>
      <c r="CY27" s="102"/>
      <c r="CZ27" s="102"/>
      <c r="DA27" s="102"/>
      <c r="DB27" s="102"/>
      <c r="DC27" s="102"/>
      <c r="DD27" s="102"/>
      <c r="DE27" s="102"/>
      <c r="DF27" s="102"/>
      <c r="DG27" s="102"/>
      <c r="DH27" s="102"/>
      <c r="DI27" s="102"/>
      <c r="DJ27" s="102"/>
      <c r="DK27" s="102"/>
      <c r="DL27" s="102"/>
      <c r="DM27" s="102"/>
      <c r="DN27" s="102"/>
      <c r="DO27" s="102"/>
      <c r="DP27" s="102"/>
      <c r="DQ27" s="102"/>
      <c r="DR27" s="102"/>
      <c r="DS27" s="102"/>
      <c r="DT27" s="102"/>
      <c r="DU27" s="102"/>
      <c r="DV27" s="102"/>
      <c r="DW27" s="102"/>
      <c r="DX27" s="102"/>
      <c r="DY27" s="102"/>
      <c r="DZ27" s="102"/>
    </row>
    <row r="28" spans="1:137">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c r="BB28" s="102"/>
      <c r="BC28" s="102"/>
      <c r="BD28" s="102"/>
      <c r="BE28" s="102"/>
      <c r="BF28" s="102"/>
      <c r="BG28" s="102"/>
      <c r="BH28" s="102"/>
      <c r="BI28" s="102"/>
      <c r="BJ28" s="102"/>
      <c r="BK28" s="102"/>
      <c r="BL28" s="102"/>
      <c r="BM28" s="102"/>
      <c r="BN28" s="102"/>
      <c r="BO28" s="102"/>
      <c r="BP28" s="102"/>
      <c r="BQ28" s="102"/>
      <c r="BR28" s="102"/>
      <c r="BS28" s="102"/>
      <c r="BT28" s="102"/>
      <c r="BU28" s="102"/>
      <c r="BV28" s="102"/>
      <c r="BW28" s="102"/>
      <c r="BX28" s="102"/>
      <c r="BY28" s="102"/>
      <c r="BZ28" s="102"/>
      <c r="CA28" s="102"/>
      <c r="CB28" s="102"/>
      <c r="CC28" s="102"/>
      <c r="CD28" s="102"/>
      <c r="CE28" s="102"/>
      <c r="CF28" s="102"/>
      <c r="CG28" s="102"/>
      <c r="CH28" s="102"/>
      <c r="CI28" s="102"/>
      <c r="CJ28" s="102"/>
      <c r="CK28" s="102"/>
      <c r="CL28" s="102"/>
      <c r="CM28" s="102"/>
      <c r="CN28" s="102"/>
      <c r="CO28" s="102"/>
      <c r="CP28" s="102"/>
      <c r="CQ28" s="102"/>
      <c r="CR28" s="102"/>
      <c r="CS28" s="102"/>
      <c r="CT28" s="102"/>
      <c r="CU28" s="102"/>
      <c r="CV28" s="102"/>
      <c r="CW28" s="102"/>
      <c r="CX28" s="102"/>
      <c r="CY28" s="102"/>
      <c r="CZ28" s="102"/>
      <c r="DA28" s="102"/>
      <c r="DB28" s="102"/>
      <c r="DC28" s="102"/>
      <c r="DD28" s="102"/>
      <c r="DE28" s="102"/>
      <c r="DF28" s="102"/>
      <c r="DG28" s="102"/>
      <c r="DH28" s="102"/>
      <c r="DI28" s="102"/>
      <c r="DJ28" s="102"/>
      <c r="DK28" s="102"/>
      <c r="DL28" s="102"/>
      <c r="DM28" s="102"/>
      <c r="DN28" s="102"/>
      <c r="DO28" s="102"/>
      <c r="DP28" s="102"/>
      <c r="DQ28" s="102"/>
      <c r="DR28" s="102"/>
      <c r="DS28" s="102"/>
      <c r="DT28" s="102"/>
      <c r="DU28" s="102"/>
      <c r="DV28" s="102"/>
      <c r="DW28" s="102"/>
      <c r="DX28" s="102"/>
      <c r="DY28" s="102"/>
      <c r="DZ28" s="102"/>
    </row>
    <row r="29" spans="1:137">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c r="BB29" s="102"/>
      <c r="BC29" s="102"/>
      <c r="BD29" s="102"/>
      <c r="BE29" s="102"/>
      <c r="BF29" s="102"/>
      <c r="BG29" s="102"/>
      <c r="BH29" s="102"/>
      <c r="BI29" s="102"/>
      <c r="BJ29" s="102"/>
      <c r="BK29" s="102"/>
      <c r="BL29" s="102"/>
      <c r="BM29" s="102"/>
      <c r="BN29" s="102"/>
      <c r="BO29" s="102"/>
      <c r="BP29" s="102"/>
      <c r="BQ29" s="102"/>
      <c r="BR29" s="102"/>
      <c r="BS29" s="102"/>
      <c r="BT29" s="102"/>
      <c r="BU29" s="102"/>
      <c r="BV29" s="102"/>
      <c r="BW29" s="102"/>
      <c r="BX29" s="102"/>
      <c r="BY29" s="102"/>
      <c r="BZ29" s="102"/>
      <c r="CA29" s="102"/>
      <c r="CB29" s="102"/>
      <c r="CC29" s="102"/>
      <c r="CD29" s="102"/>
      <c r="CE29" s="102"/>
      <c r="CF29" s="102"/>
      <c r="CG29" s="102"/>
      <c r="CH29" s="102"/>
      <c r="CI29" s="102"/>
      <c r="CJ29" s="102"/>
      <c r="CK29" s="102"/>
      <c r="CL29" s="102"/>
      <c r="CM29" s="102"/>
      <c r="CN29" s="102"/>
      <c r="CO29" s="102"/>
      <c r="CP29" s="102"/>
      <c r="CQ29" s="102"/>
      <c r="CR29" s="102"/>
      <c r="CS29" s="102"/>
      <c r="CT29" s="102"/>
      <c r="CU29" s="102"/>
      <c r="CV29" s="102"/>
      <c r="CW29" s="102"/>
      <c r="CX29" s="102"/>
      <c r="CY29" s="102"/>
      <c r="CZ29" s="102"/>
      <c r="DA29" s="102"/>
      <c r="DB29" s="102"/>
      <c r="DC29" s="102"/>
      <c r="DD29" s="102"/>
      <c r="DE29" s="102"/>
      <c r="DF29" s="102"/>
      <c r="DG29" s="102"/>
      <c r="DH29" s="102"/>
      <c r="DI29" s="102"/>
      <c r="DJ29" s="102"/>
      <c r="DK29" s="102"/>
      <c r="DL29" s="102"/>
      <c r="DM29" s="102"/>
      <c r="DN29" s="102"/>
      <c r="DO29" s="102"/>
      <c r="DP29" s="102"/>
      <c r="DQ29" s="102"/>
      <c r="DR29" s="102"/>
      <c r="DS29" s="102"/>
      <c r="DT29" s="102"/>
      <c r="DU29" s="102"/>
      <c r="DV29" s="102"/>
      <c r="DW29" s="102"/>
      <c r="DX29" s="102"/>
      <c r="DY29" s="102"/>
      <c r="DZ29" s="102"/>
    </row>
    <row r="30" spans="1:137">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2"/>
      <c r="BM30" s="102"/>
      <c r="BN30" s="102"/>
      <c r="BO30" s="102"/>
      <c r="BP30" s="102"/>
      <c r="BQ30" s="102"/>
      <c r="BR30" s="102"/>
      <c r="BS30" s="102"/>
      <c r="BT30" s="102"/>
      <c r="BU30" s="102"/>
      <c r="BV30" s="102"/>
      <c r="BW30" s="102"/>
      <c r="BX30" s="102"/>
      <c r="BY30" s="102"/>
      <c r="BZ30" s="102"/>
      <c r="CA30" s="102"/>
      <c r="CB30" s="102"/>
      <c r="CC30" s="102"/>
      <c r="CD30" s="102"/>
      <c r="CE30" s="102"/>
      <c r="CF30" s="102"/>
      <c r="CG30" s="102"/>
      <c r="CH30" s="102"/>
      <c r="CI30" s="102"/>
      <c r="CJ30" s="102"/>
      <c r="CK30" s="102"/>
      <c r="CL30" s="102"/>
      <c r="CM30" s="102"/>
      <c r="CN30" s="102"/>
      <c r="CO30" s="102"/>
      <c r="CP30" s="102"/>
      <c r="CQ30" s="102"/>
      <c r="CR30" s="102"/>
      <c r="CS30" s="102"/>
      <c r="CT30" s="102"/>
      <c r="CU30" s="102"/>
      <c r="CV30" s="102"/>
      <c r="CW30" s="102"/>
      <c r="CX30" s="102"/>
      <c r="CY30" s="102"/>
      <c r="CZ30" s="102"/>
      <c r="DA30" s="102"/>
      <c r="DB30" s="102"/>
      <c r="DC30" s="102"/>
      <c r="DD30" s="102"/>
      <c r="DE30" s="102"/>
      <c r="DF30" s="102"/>
      <c r="DG30" s="102"/>
      <c r="DH30" s="102"/>
      <c r="DI30" s="102"/>
      <c r="DJ30" s="102"/>
      <c r="DK30" s="102"/>
      <c r="DL30" s="102"/>
      <c r="DM30" s="102"/>
      <c r="DN30" s="102"/>
      <c r="DO30" s="102"/>
      <c r="DP30" s="102"/>
      <c r="DQ30" s="102"/>
      <c r="DR30" s="102"/>
      <c r="DS30" s="102"/>
      <c r="DT30" s="102"/>
      <c r="DU30" s="102"/>
      <c r="DV30" s="102"/>
      <c r="DW30" s="102"/>
      <c r="DX30" s="102"/>
      <c r="DY30" s="102"/>
      <c r="DZ30" s="102"/>
    </row>
    <row r="31" spans="1:137">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2"/>
      <c r="BQ31" s="102"/>
      <c r="BR31" s="102"/>
      <c r="BS31" s="102"/>
      <c r="BT31" s="102"/>
      <c r="BU31" s="102"/>
      <c r="BV31" s="102"/>
      <c r="BW31" s="102"/>
      <c r="BX31" s="102"/>
      <c r="BY31" s="102"/>
      <c r="BZ31" s="102"/>
      <c r="CA31" s="102"/>
      <c r="CB31" s="102"/>
      <c r="CC31" s="102"/>
      <c r="CD31" s="102"/>
      <c r="CE31" s="102"/>
      <c r="CF31" s="102"/>
      <c r="CG31" s="102"/>
      <c r="CH31" s="102"/>
      <c r="CI31" s="102"/>
      <c r="CJ31" s="102"/>
      <c r="CK31" s="102"/>
      <c r="CL31" s="102"/>
      <c r="CM31" s="102"/>
      <c r="CN31" s="102"/>
      <c r="CO31" s="102"/>
      <c r="CP31" s="102"/>
      <c r="CQ31" s="102"/>
      <c r="CR31" s="102"/>
      <c r="CS31" s="102"/>
      <c r="CT31" s="102"/>
      <c r="CU31" s="102"/>
      <c r="CV31" s="102"/>
      <c r="CW31" s="102"/>
      <c r="CX31" s="102"/>
      <c r="CY31" s="102"/>
      <c r="CZ31" s="102"/>
      <c r="DA31" s="102"/>
      <c r="DB31" s="102"/>
      <c r="DC31" s="102"/>
      <c r="DD31" s="102"/>
      <c r="DE31" s="102"/>
      <c r="DF31" s="102"/>
      <c r="DG31" s="102"/>
      <c r="DH31" s="102"/>
      <c r="DI31" s="102"/>
      <c r="DJ31" s="102"/>
      <c r="DK31" s="102"/>
      <c r="DL31" s="102"/>
      <c r="DM31" s="102"/>
      <c r="DN31" s="102"/>
      <c r="DO31" s="102"/>
      <c r="DP31" s="102"/>
      <c r="DQ31" s="102"/>
      <c r="DR31" s="102"/>
      <c r="DS31" s="102"/>
      <c r="DT31" s="102"/>
      <c r="DU31" s="102"/>
      <c r="DV31" s="102"/>
      <c r="DW31" s="102"/>
      <c r="DX31" s="102"/>
      <c r="DY31" s="102"/>
      <c r="DZ31" s="102"/>
    </row>
    <row r="32" spans="1:137">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2"/>
      <c r="BC32" s="102"/>
      <c r="BD32" s="102"/>
      <c r="BE32" s="102"/>
      <c r="BF32" s="102"/>
      <c r="BG32" s="102"/>
      <c r="BH32" s="102"/>
      <c r="BI32" s="102"/>
      <c r="BJ32" s="102"/>
      <c r="BK32" s="102"/>
      <c r="BL32" s="102"/>
      <c r="BM32" s="102"/>
      <c r="BN32" s="102"/>
      <c r="BO32" s="102"/>
      <c r="BP32" s="102"/>
      <c r="BQ32" s="102"/>
      <c r="BR32" s="102"/>
      <c r="BS32" s="102"/>
      <c r="BT32" s="102"/>
      <c r="BU32" s="102"/>
      <c r="BV32" s="102"/>
      <c r="BW32" s="102"/>
      <c r="BX32" s="102"/>
      <c r="BY32" s="102"/>
      <c r="BZ32" s="102"/>
      <c r="CA32" s="102"/>
      <c r="CB32" s="102"/>
      <c r="CC32" s="102"/>
      <c r="CD32" s="102"/>
      <c r="CE32" s="102"/>
      <c r="CF32" s="102"/>
      <c r="CG32" s="102"/>
      <c r="CH32" s="102"/>
      <c r="CI32" s="102"/>
      <c r="CJ32" s="102"/>
      <c r="CK32" s="102"/>
      <c r="CL32" s="102"/>
      <c r="CM32" s="102"/>
      <c r="CN32" s="102"/>
      <c r="CO32" s="102"/>
      <c r="CP32" s="102"/>
      <c r="CQ32" s="102"/>
      <c r="CR32" s="102"/>
      <c r="CS32" s="102"/>
      <c r="CT32" s="102"/>
      <c r="CU32" s="102"/>
      <c r="CV32" s="102"/>
      <c r="CW32" s="102"/>
      <c r="CX32" s="102"/>
      <c r="CY32" s="102"/>
      <c r="CZ32" s="102"/>
      <c r="DA32" s="102"/>
      <c r="DB32" s="102"/>
      <c r="DC32" s="102"/>
      <c r="DD32" s="102"/>
      <c r="DE32" s="102"/>
      <c r="DF32" s="102"/>
      <c r="DG32" s="102"/>
      <c r="DH32" s="102"/>
      <c r="DI32" s="102"/>
      <c r="DJ32" s="102"/>
      <c r="DK32" s="102"/>
      <c r="DL32" s="102"/>
      <c r="DM32" s="102"/>
      <c r="DN32" s="102"/>
      <c r="DO32" s="102"/>
      <c r="DP32" s="102"/>
      <c r="DQ32" s="102"/>
      <c r="DR32" s="102"/>
      <c r="DS32" s="102"/>
      <c r="DT32" s="102"/>
      <c r="DU32" s="102"/>
      <c r="DV32" s="102"/>
      <c r="DW32" s="102"/>
      <c r="DX32" s="102"/>
      <c r="DY32" s="102"/>
      <c r="DZ32" s="102"/>
    </row>
    <row r="33" spans="1:130">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2"/>
      <c r="BQ33" s="102"/>
      <c r="BR33" s="102"/>
      <c r="BS33" s="102"/>
      <c r="BT33" s="102"/>
      <c r="BU33" s="102"/>
      <c r="BV33" s="102"/>
      <c r="BW33" s="102"/>
      <c r="BX33" s="102"/>
      <c r="BY33" s="102"/>
      <c r="BZ33" s="102"/>
      <c r="CA33" s="102"/>
      <c r="CB33" s="102"/>
      <c r="CC33" s="102"/>
      <c r="CD33" s="102"/>
      <c r="CE33" s="102"/>
      <c r="CF33" s="102"/>
      <c r="CG33" s="102"/>
      <c r="CH33" s="102"/>
      <c r="CI33" s="102"/>
      <c r="CJ33" s="102"/>
      <c r="CK33" s="102"/>
      <c r="CL33" s="102"/>
      <c r="CM33" s="102"/>
      <c r="CN33" s="102"/>
      <c r="CO33" s="102"/>
      <c r="CP33" s="102"/>
      <c r="CQ33" s="102"/>
      <c r="CR33" s="102"/>
      <c r="CS33" s="102"/>
      <c r="CT33" s="102"/>
      <c r="CU33" s="102"/>
      <c r="CV33" s="102"/>
      <c r="CW33" s="102"/>
      <c r="CX33" s="102"/>
      <c r="CY33" s="102"/>
      <c r="CZ33" s="102"/>
      <c r="DA33" s="102"/>
      <c r="DB33" s="102"/>
      <c r="DC33" s="102"/>
      <c r="DD33" s="102"/>
      <c r="DE33" s="102"/>
      <c r="DF33" s="102"/>
      <c r="DG33" s="102"/>
      <c r="DH33" s="102"/>
      <c r="DI33" s="102"/>
      <c r="DJ33" s="102"/>
      <c r="DK33" s="102"/>
      <c r="DL33" s="102"/>
      <c r="DM33" s="102"/>
      <c r="DN33" s="102"/>
      <c r="DO33" s="102"/>
      <c r="DP33" s="102"/>
      <c r="DQ33" s="102"/>
      <c r="DR33" s="102"/>
      <c r="DS33" s="102"/>
      <c r="DT33" s="102"/>
      <c r="DU33" s="102"/>
      <c r="DV33" s="102"/>
      <c r="DW33" s="102"/>
      <c r="DX33" s="102"/>
      <c r="DY33" s="102"/>
      <c r="DZ33" s="102"/>
    </row>
    <row r="34" spans="1:130">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102"/>
      <c r="BD34" s="102"/>
      <c r="BE34" s="102"/>
      <c r="BF34" s="102"/>
      <c r="BG34" s="102"/>
      <c r="BH34" s="102"/>
      <c r="BI34" s="102"/>
      <c r="BJ34" s="102"/>
      <c r="BK34" s="102"/>
      <c r="BL34" s="102"/>
      <c r="BM34" s="102"/>
      <c r="BN34" s="102"/>
      <c r="BO34" s="102"/>
      <c r="BP34" s="102"/>
      <c r="BQ34" s="102"/>
      <c r="BR34" s="102"/>
      <c r="BS34" s="102"/>
      <c r="BT34" s="102"/>
      <c r="BU34" s="102"/>
      <c r="BV34" s="102"/>
      <c r="BW34" s="102"/>
      <c r="BX34" s="102"/>
      <c r="BY34" s="102"/>
      <c r="BZ34" s="102"/>
      <c r="CA34" s="102"/>
      <c r="CB34" s="102"/>
      <c r="CC34" s="102"/>
      <c r="CD34" s="102"/>
      <c r="CE34" s="102"/>
      <c r="CF34" s="102"/>
      <c r="CG34" s="102"/>
      <c r="CH34" s="102"/>
      <c r="CI34" s="102"/>
      <c r="CJ34" s="102"/>
      <c r="CK34" s="102"/>
      <c r="CL34" s="102"/>
      <c r="CM34" s="102"/>
      <c r="CN34" s="102"/>
      <c r="CO34" s="102"/>
      <c r="CP34" s="102"/>
      <c r="CQ34" s="102"/>
      <c r="CR34" s="102"/>
      <c r="CS34" s="102"/>
      <c r="CT34" s="102"/>
      <c r="CU34" s="102"/>
      <c r="CV34" s="102"/>
      <c r="CW34" s="102"/>
      <c r="CX34" s="102"/>
      <c r="CY34" s="102"/>
      <c r="CZ34" s="102"/>
      <c r="DA34" s="102"/>
      <c r="DB34" s="102"/>
      <c r="DC34" s="102"/>
      <c r="DD34" s="102"/>
      <c r="DE34" s="102"/>
      <c r="DF34" s="102"/>
      <c r="DG34" s="102"/>
      <c r="DH34" s="102"/>
      <c r="DI34" s="102"/>
      <c r="DJ34" s="102"/>
      <c r="DK34" s="102"/>
      <c r="DL34" s="102"/>
      <c r="DM34" s="102"/>
      <c r="DN34" s="102"/>
      <c r="DO34" s="102"/>
      <c r="DP34" s="102"/>
      <c r="DQ34" s="102"/>
      <c r="DR34" s="102"/>
      <c r="DS34" s="102"/>
      <c r="DT34" s="102"/>
      <c r="DU34" s="102"/>
      <c r="DV34" s="102"/>
      <c r="DW34" s="102"/>
      <c r="DX34" s="102"/>
      <c r="DY34" s="102"/>
      <c r="DZ34" s="102"/>
    </row>
    <row r="35" spans="1:130">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2"/>
      <c r="BR35" s="102"/>
      <c r="BS35" s="102"/>
      <c r="BT35" s="102"/>
      <c r="BU35" s="102"/>
      <c r="BV35" s="102"/>
      <c r="BW35" s="102"/>
      <c r="BX35" s="102"/>
      <c r="BY35" s="102"/>
      <c r="BZ35" s="102"/>
      <c r="CA35" s="102"/>
      <c r="CB35" s="102"/>
      <c r="CC35" s="102"/>
      <c r="CD35" s="102"/>
      <c r="CE35" s="102"/>
      <c r="CF35" s="102"/>
      <c r="CG35" s="102"/>
      <c r="CH35" s="102"/>
      <c r="CI35" s="102"/>
      <c r="CJ35" s="102"/>
      <c r="CK35" s="102"/>
      <c r="CL35" s="102"/>
      <c r="CM35" s="102"/>
      <c r="CN35" s="102"/>
      <c r="CO35" s="102"/>
      <c r="CP35" s="102"/>
      <c r="CQ35" s="102"/>
      <c r="CR35" s="102"/>
      <c r="CS35" s="102"/>
      <c r="CT35" s="102"/>
      <c r="CU35" s="102"/>
      <c r="CV35" s="102"/>
      <c r="CW35" s="102"/>
      <c r="CX35" s="102"/>
      <c r="CY35" s="102"/>
      <c r="CZ35" s="102"/>
      <c r="DA35" s="102"/>
      <c r="DB35" s="102"/>
      <c r="DC35" s="102"/>
      <c r="DD35" s="102"/>
      <c r="DE35" s="102"/>
      <c r="DF35" s="102"/>
      <c r="DG35" s="102"/>
      <c r="DH35" s="102"/>
      <c r="DI35" s="102"/>
      <c r="DJ35" s="102"/>
      <c r="DK35" s="102"/>
      <c r="DL35" s="102"/>
      <c r="DM35" s="102"/>
      <c r="DN35" s="102"/>
      <c r="DO35" s="102"/>
      <c r="DP35" s="102"/>
      <c r="DQ35" s="102"/>
      <c r="DR35" s="102"/>
      <c r="DS35" s="102"/>
      <c r="DT35" s="102"/>
      <c r="DU35" s="102"/>
      <c r="DV35" s="102"/>
      <c r="DW35" s="102"/>
      <c r="DX35" s="102"/>
      <c r="DY35" s="102"/>
      <c r="DZ35" s="102"/>
    </row>
    <row r="36" spans="1:130">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c r="BB36" s="102"/>
      <c r="BC36" s="102"/>
      <c r="BD36" s="102"/>
      <c r="BE36" s="102"/>
      <c r="BF36" s="102"/>
      <c r="BG36" s="102"/>
      <c r="BH36" s="102"/>
      <c r="BI36" s="102"/>
      <c r="BJ36" s="102"/>
      <c r="BK36" s="102"/>
      <c r="BL36" s="102"/>
      <c r="BM36" s="102"/>
      <c r="BN36" s="102"/>
      <c r="BO36" s="102"/>
      <c r="BP36" s="102"/>
      <c r="BQ36" s="102"/>
      <c r="BR36" s="102"/>
      <c r="BS36" s="102"/>
      <c r="BT36" s="102"/>
      <c r="BU36" s="102"/>
      <c r="BV36" s="102"/>
      <c r="BW36" s="102"/>
      <c r="BX36" s="102"/>
      <c r="BY36" s="102"/>
      <c r="BZ36" s="102"/>
      <c r="CA36" s="102"/>
      <c r="CB36" s="102"/>
      <c r="CC36" s="102"/>
      <c r="CD36" s="102"/>
      <c r="CE36" s="102"/>
      <c r="CF36" s="102"/>
      <c r="CG36" s="102"/>
      <c r="CH36" s="102"/>
      <c r="CI36" s="102"/>
      <c r="CJ36" s="102"/>
      <c r="CK36" s="102"/>
      <c r="CL36" s="102"/>
      <c r="CM36" s="102"/>
      <c r="CN36" s="102"/>
      <c r="CO36" s="102"/>
      <c r="CP36" s="102"/>
      <c r="CQ36" s="102"/>
      <c r="CR36" s="102"/>
      <c r="CS36" s="102"/>
      <c r="CT36" s="102"/>
      <c r="CU36" s="102"/>
      <c r="CV36" s="102"/>
      <c r="CW36" s="102"/>
      <c r="CX36" s="102"/>
      <c r="CY36" s="102"/>
      <c r="CZ36" s="102"/>
      <c r="DA36" s="102"/>
      <c r="DB36" s="102"/>
      <c r="DC36" s="102"/>
      <c r="DD36" s="102"/>
      <c r="DE36" s="102"/>
      <c r="DF36" s="102"/>
      <c r="DG36" s="102"/>
      <c r="DH36" s="102"/>
      <c r="DI36" s="102"/>
      <c r="DJ36" s="102"/>
      <c r="DK36" s="102"/>
      <c r="DL36" s="102"/>
      <c r="DM36" s="102"/>
      <c r="DN36" s="102"/>
      <c r="DO36" s="102"/>
      <c r="DP36" s="102"/>
      <c r="DQ36" s="102"/>
      <c r="DR36" s="102"/>
      <c r="DS36" s="102"/>
      <c r="DT36" s="102"/>
      <c r="DU36" s="102"/>
      <c r="DV36" s="102"/>
      <c r="DW36" s="102"/>
      <c r="DX36" s="102"/>
      <c r="DY36" s="102"/>
      <c r="DZ36" s="102"/>
    </row>
    <row r="37" spans="1:130">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c r="BM37" s="102"/>
      <c r="BN37" s="102"/>
      <c r="BO37" s="102"/>
      <c r="BP37" s="102"/>
      <c r="BQ37" s="102"/>
      <c r="BR37" s="102"/>
      <c r="BS37" s="102"/>
      <c r="BT37" s="102"/>
      <c r="BU37" s="102"/>
      <c r="BV37" s="102"/>
      <c r="BW37" s="102"/>
      <c r="BX37" s="102"/>
      <c r="BY37" s="102"/>
      <c r="BZ37" s="102"/>
      <c r="CA37" s="102"/>
      <c r="CB37" s="102"/>
      <c r="CC37" s="102"/>
      <c r="CD37" s="102"/>
      <c r="CE37" s="102"/>
      <c r="CF37" s="102"/>
      <c r="CG37" s="102"/>
      <c r="CH37" s="102"/>
      <c r="CI37" s="102"/>
      <c r="CJ37" s="102"/>
      <c r="CK37" s="102"/>
      <c r="CL37" s="102"/>
      <c r="CM37" s="102"/>
      <c r="CN37" s="102"/>
      <c r="CO37" s="102"/>
      <c r="CP37" s="102"/>
      <c r="CQ37" s="102"/>
      <c r="CR37" s="102"/>
      <c r="CS37" s="102"/>
      <c r="CT37" s="102"/>
      <c r="CU37" s="102"/>
      <c r="CV37" s="102"/>
      <c r="CW37" s="102"/>
      <c r="CX37" s="102"/>
      <c r="CY37" s="102"/>
      <c r="CZ37" s="102"/>
      <c r="DA37" s="102"/>
      <c r="DB37" s="102"/>
      <c r="DC37" s="102"/>
      <c r="DD37" s="102"/>
      <c r="DE37" s="102"/>
      <c r="DF37" s="102"/>
      <c r="DG37" s="102"/>
      <c r="DH37" s="102"/>
      <c r="DI37" s="102"/>
      <c r="DJ37" s="102"/>
      <c r="DK37" s="102"/>
      <c r="DL37" s="102"/>
      <c r="DM37" s="102"/>
      <c r="DN37" s="102"/>
      <c r="DO37" s="102"/>
      <c r="DP37" s="102"/>
      <c r="DQ37" s="102"/>
      <c r="DR37" s="102"/>
      <c r="DS37" s="102"/>
      <c r="DT37" s="102"/>
      <c r="DU37" s="102"/>
      <c r="DV37" s="102"/>
      <c r="DW37" s="102"/>
      <c r="DX37" s="102"/>
      <c r="DY37" s="102"/>
      <c r="DZ37" s="102"/>
    </row>
    <row r="38" spans="1:130">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c r="BP38" s="102"/>
      <c r="BQ38" s="102"/>
      <c r="BR38" s="102"/>
      <c r="BS38" s="102"/>
      <c r="BT38" s="102"/>
      <c r="BU38" s="102"/>
      <c r="BV38" s="102"/>
      <c r="BW38" s="102"/>
      <c r="BX38" s="102"/>
      <c r="BY38" s="102"/>
      <c r="BZ38" s="102"/>
      <c r="CA38" s="102"/>
      <c r="CB38" s="102"/>
      <c r="CC38" s="102"/>
      <c r="CD38" s="102"/>
      <c r="CE38" s="102"/>
      <c r="CF38" s="102"/>
      <c r="CG38" s="102"/>
      <c r="CH38" s="102"/>
      <c r="CI38" s="102"/>
      <c r="CJ38" s="102"/>
      <c r="CK38" s="102"/>
      <c r="CL38" s="102"/>
      <c r="CM38" s="102"/>
      <c r="CN38" s="102"/>
      <c r="CO38" s="102"/>
      <c r="CP38" s="102"/>
      <c r="CQ38" s="102"/>
      <c r="CR38" s="102"/>
      <c r="CS38" s="102"/>
      <c r="CT38" s="102"/>
      <c r="CU38" s="102"/>
      <c r="CV38" s="102"/>
      <c r="CW38" s="102"/>
      <c r="CX38" s="102"/>
      <c r="CY38" s="102"/>
      <c r="CZ38" s="102"/>
      <c r="DA38" s="102"/>
      <c r="DB38" s="102"/>
      <c r="DC38" s="102"/>
      <c r="DD38" s="102"/>
      <c r="DE38" s="102"/>
      <c r="DF38" s="102"/>
      <c r="DG38" s="102"/>
      <c r="DH38" s="102"/>
      <c r="DI38" s="102"/>
      <c r="DJ38" s="102"/>
      <c r="DK38" s="102"/>
      <c r="DL38" s="102"/>
      <c r="DM38" s="102"/>
      <c r="DN38" s="102"/>
      <c r="DO38" s="102"/>
      <c r="DP38" s="102"/>
      <c r="DQ38" s="102"/>
      <c r="DR38" s="102"/>
      <c r="DS38" s="102"/>
      <c r="DT38" s="102"/>
      <c r="DU38" s="102"/>
      <c r="DV38" s="102"/>
      <c r="DW38" s="102"/>
      <c r="DX38" s="102"/>
      <c r="DY38" s="102"/>
      <c r="DZ38" s="102"/>
    </row>
    <row r="39" spans="1:130">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2"/>
      <c r="BQ39" s="102"/>
      <c r="BR39" s="102"/>
      <c r="BS39" s="102"/>
      <c r="BT39" s="102"/>
      <c r="BU39" s="102"/>
      <c r="BV39" s="102"/>
      <c r="BW39" s="102"/>
      <c r="BX39" s="102"/>
      <c r="BY39" s="102"/>
      <c r="BZ39" s="102"/>
      <c r="CA39" s="102"/>
      <c r="CB39" s="102"/>
      <c r="CC39" s="102"/>
      <c r="CD39" s="102"/>
      <c r="CE39" s="102"/>
      <c r="CF39" s="102"/>
      <c r="CG39" s="102"/>
      <c r="CH39" s="102"/>
      <c r="CI39" s="102"/>
      <c r="CJ39" s="102"/>
      <c r="CK39" s="102"/>
      <c r="CL39" s="102"/>
      <c r="CM39" s="102"/>
      <c r="CN39" s="102"/>
      <c r="CO39" s="102"/>
      <c r="CP39" s="102"/>
      <c r="CQ39" s="102"/>
      <c r="CR39" s="102"/>
      <c r="CS39" s="102"/>
      <c r="CT39" s="102"/>
      <c r="CU39" s="102"/>
      <c r="CV39" s="102"/>
      <c r="CW39" s="102"/>
      <c r="CX39" s="102"/>
      <c r="CY39" s="102"/>
      <c r="CZ39" s="102"/>
      <c r="DA39" s="102"/>
      <c r="DB39" s="102"/>
      <c r="DC39" s="102"/>
      <c r="DD39" s="102"/>
      <c r="DE39" s="102"/>
      <c r="DF39" s="102"/>
      <c r="DG39" s="102"/>
      <c r="DH39" s="102"/>
      <c r="DI39" s="102"/>
      <c r="DJ39" s="102"/>
      <c r="DK39" s="102"/>
      <c r="DL39" s="102"/>
      <c r="DM39" s="102"/>
      <c r="DN39" s="102"/>
      <c r="DO39" s="102"/>
      <c r="DP39" s="102"/>
      <c r="DQ39" s="102"/>
      <c r="DR39" s="102"/>
      <c r="DS39" s="102"/>
      <c r="DT39" s="102"/>
      <c r="DU39" s="102"/>
      <c r="DV39" s="102"/>
      <c r="DW39" s="102"/>
      <c r="DX39" s="102"/>
      <c r="DY39" s="102"/>
      <c r="DZ39" s="102"/>
    </row>
    <row r="40" spans="1:130">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c r="BP40" s="102"/>
      <c r="BQ40" s="102"/>
      <c r="BR40" s="102"/>
      <c r="BS40" s="102"/>
      <c r="BT40" s="102"/>
      <c r="BU40" s="102"/>
      <c r="BV40" s="102"/>
      <c r="BW40" s="102"/>
      <c r="BX40" s="102"/>
      <c r="BY40" s="102"/>
      <c r="BZ40" s="102"/>
      <c r="CA40" s="102"/>
      <c r="CB40" s="102"/>
      <c r="CC40" s="102"/>
      <c r="CD40" s="102"/>
      <c r="CE40" s="102"/>
      <c r="CF40" s="102"/>
      <c r="CG40" s="102"/>
      <c r="CH40" s="102"/>
      <c r="CI40" s="102"/>
      <c r="CJ40" s="102"/>
      <c r="CK40" s="102"/>
      <c r="CL40" s="102"/>
      <c r="CM40" s="102"/>
      <c r="CN40" s="102"/>
      <c r="CO40" s="102"/>
      <c r="CP40" s="102"/>
      <c r="CQ40" s="102"/>
      <c r="CR40" s="102"/>
      <c r="CS40" s="102"/>
      <c r="CT40" s="102"/>
      <c r="CU40" s="102"/>
      <c r="CV40" s="102"/>
      <c r="CW40" s="102"/>
      <c r="CX40" s="102"/>
      <c r="CY40" s="102"/>
      <c r="CZ40" s="102"/>
      <c r="DA40" s="102"/>
      <c r="DB40" s="102"/>
      <c r="DC40" s="102"/>
      <c r="DD40" s="102"/>
      <c r="DE40" s="102"/>
      <c r="DF40" s="102"/>
      <c r="DG40" s="102"/>
      <c r="DH40" s="102"/>
      <c r="DI40" s="102"/>
      <c r="DJ40" s="102"/>
      <c r="DK40" s="102"/>
      <c r="DL40" s="102"/>
      <c r="DM40" s="102"/>
      <c r="DN40" s="102"/>
      <c r="DO40" s="102"/>
      <c r="DP40" s="102"/>
      <c r="DQ40" s="102"/>
      <c r="DR40" s="102"/>
      <c r="DS40" s="102"/>
      <c r="DT40" s="102"/>
      <c r="DU40" s="102"/>
      <c r="DV40" s="102"/>
      <c r="DW40" s="102"/>
      <c r="DX40" s="102"/>
      <c r="DY40" s="102"/>
      <c r="DZ40" s="102"/>
    </row>
    <row r="41" spans="1:130">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02"/>
      <c r="CF41" s="102"/>
      <c r="CG41" s="102"/>
      <c r="CH41" s="102"/>
      <c r="CI41" s="102"/>
      <c r="CJ41" s="102"/>
      <c r="CK41" s="102"/>
      <c r="CL41" s="102"/>
      <c r="CM41" s="102"/>
      <c r="CN41" s="102"/>
      <c r="CO41" s="102"/>
      <c r="CP41" s="102"/>
      <c r="CQ41" s="102"/>
      <c r="CR41" s="102"/>
      <c r="CS41" s="102"/>
      <c r="CT41" s="102"/>
      <c r="CU41" s="102"/>
      <c r="CV41" s="102"/>
      <c r="CW41" s="102"/>
      <c r="CX41" s="102"/>
      <c r="CY41" s="102"/>
      <c r="CZ41" s="102"/>
      <c r="DA41" s="102"/>
      <c r="DB41" s="102"/>
      <c r="DC41" s="102"/>
      <c r="DD41" s="102"/>
      <c r="DE41" s="102"/>
      <c r="DF41" s="102"/>
      <c r="DG41" s="102"/>
      <c r="DH41" s="102"/>
      <c r="DI41" s="102"/>
      <c r="DJ41" s="102"/>
      <c r="DK41" s="102"/>
      <c r="DL41" s="102"/>
      <c r="DM41" s="102"/>
      <c r="DN41" s="102"/>
      <c r="DO41" s="102"/>
      <c r="DP41" s="102"/>
      <c r="DQ41" s="102"/>
      <c r="DR41" s="102"/>
      <c r="DS41" s="102"/>
      <c r="DT41" s="102"/>
      <c r="DU41" s="102"/>
      <c r="DV41" s="102"/>
      <c r="DW41" s="102"/>
      <c r="DX41" s="102"/>
      <c r="DY41" s="102"/>
      <c r="DZ41" s="102"/>
    </row>
    <row r="42" spans="1:130">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02"/>
      <c r="BI42" s="102"/>
      <c r="BJ42" s="102"/>
      <c r="BK42" s="102"/>
      <c r="BL42" s="102"/>
      <c r="BM42" s="102"/>
      <c r="BN42" s="102"/>
      <c r="BO42" s="102"/>
      <c r="BP42" s="102"/>
      <c r="BQ42" s="102"/>
      <c r="BR42" s="102"/>
      <c r="BS42" s="102"/>
      <c r="BT42" s="102"/>
      <c r="BU42" s="102"/>
      <c r="BV42" s="102"/>
      <c r="BW42" s="102"/>
      <c r="BX42" s="102"/>
      <c r="BY42" s="102"/>
      <c r="BZ42" s="102"/>
      <c r="CA42" s="102"/>
      <c r="CB42" s="102"/>
      <c r="CC42" s="102"/>
      <c r="CD42" s="102"/>
      <c r="CE42" s="102"/>
      <c r="CF42" s="102"/>
      <c r="CG42" s="102"/>
      <c r="CH42" s="102"/>
      <c r="CI42" s="102"/>
      <c r="CJ42" s="102"/>
      <c r="CK42" s="102"/>
      <c r="CL42" s="102"/>
      <c r="CM42" s="102"/>
      <c r="CN42" s="102"/>
      <c r="CO42" s="102"/>
      <c r="CP42" s="102"/>
      <c r="CQ42" s="102"/>
      <c r="CR42" s="102"/>
      <c r="CS42" s="102"/>
      <c r="CT42" s="102"/>
      <c r="CU42" s="102"/>
      <c r="CV42" s="102"/>
      <c r="CW42" s="102"/>
      <c r="CX42" s="102"/>
      <c r="CY42" s="102"/>
      <c r="CZ42" s="102"/>
      <c r="DA42" s="102"/>
      <c r="DB42" s="102"/>
      <c r="DC42" s="102"/>
      <c r="DD42" s="102"/>
      <c r="DE42" s="102"/>
      <c r="DF42" s="102"/>
      <c r="DG42" s="102"/>
      <c r="DH42" s="102"/>
      <c r="DI42" s="102"/>
      <c r="DJ42" s="102"/>
      <c r="DK42" s="102"/>
      <c r="DL42" s="102"/>
      <c r="DM42" s="102"/>
      <c r="DN42" s="102"/>
      <c r="DO42" s="102"/>
      <c r="DP42" s="102"/>
      <c r="DQ42" s="102"/>
      <c r="DR42" s="102"/>
      <c r="DS42" s="102"/>
      <c r="DT42" s="102"/>
      <c r="DU42" s="102"/>
      <c r="DV42" s="102"/>
      <c r="DW42" s="102"/>
      <c r="DX42" s="102"/>
      <c r="DY42" s="102"/>
      <c r="DZ42" s="102"/>
    </row>
    <row r="43" spans="1:130">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c r="BK43" s="102"/>
      <c r="BL43" s="102"/>
      <c r="BM43" s="102"/>
      <c r="BN43" s="102"/>
      <c r="BO43" s="102"/>
      <c r="BP43" s="102"/>
      <c r="BQ43" s="102"/>
      <c r="BR43" s="102"/>
      <c r="BS43" s="102"/>
      <c r="BT43" s="102"/>
      <c r="BU43" s="102"/>
      <c r="BV43" s="102"/>
      <c r="BW43" s="102"/>
      <c r="BX43" s="102"/>
      <c r="BY43" s="102"/>
      <c r="BZ43" s="102"/>
      <c r="CA43" s="102"/>
      <c r="CB43" s="102"/>
      <c r="CC43" s="102"/>
      <c r="CD43" s="102"/>
      <c r="CE43" s="102"/>
      <c r="CF43" s="102"/>
      <c r="CG43" s="102"/>
      <c r="CH43" s="102"/>
      <c r="CI43" s="102"/>
      <c r="CJ43" s="102"/>
      <c r="CK43" s="102"/>
      <c r="CL43" s="102"/>
      <c r="CM43" s="102"/>
      <c r="CN43" s="102"/>
      <c r="CO43" s="102"/>
      <c r="CP43" s="102"/>
      <c r="CQ43" s="102"/>
      <c r="CR43" s="102"/>
      <c r="CS43" s="102"/>
      <c r="CT43" s="102"/>
      <c r="CU43" s="102"/>
      <c r="CV43" s="102"/>
      <c r="CW43" s="102"/>
      <c r="CX43" s="102"/>
      <c r="CY43" s="102"/>
      <c r="CZ43" s="102"/>
      <c r="DA43" s="102"/>
      <c r="DB43" s="102"/>
      <c r="DC43" s="102"/>
      <c r="DD43" s="102"/>
      <c r="DE43" s="102"/>
      <c r="DF43" s="102"/>
      <c r="DG43" s="102"/>
      <c r="DH43" s="102"/>
      <c r="DI43" s="102"/>
      <c r="DJ43" s="102"/>
      <c r="DK43" s="102"/>
      <c r="DL43" s="102"/>
      <c r="DM43" s="102"/>
      <c r="DN43" s="102"/>
      <c r="DO43" s="102"/>
      <c r="DP43" s="102"/>
      <c r="DQ43" s="102"/>
      <c r="DR43" s="102"/>
      <c r="DS43" s="102"/>
      <c r="DT43" s="102"/>
      <c r="DU43" s="102"/>
      <c r="DV43" s="102"/>
      <c r="DW43" s="102"/>
      <c r="DX43" s="102"/>
      <c r="DY43" s="102"/>
      <c r="DZ43" s="102"/>
    </row>
    <row r="44" spans="1:130">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c r="BB44" s="102"/>
      <c r="BC44" s="102"/>
      <c r="BD44" s="102"/>
      <c r="BE44" s="102"/>
      <c r="BF44" s="102"/>
      <c r="BG44" s="102"/>
      <c r="BH44" s="102"/>
      <c r="BI44" s="102"/>
      <c r="BJ44" s="102"/>
      <c r="BK44" s="102"/>
      <c r="BL44" s="102"/>
      <c r="BM44" s="102"/>
      <c r="BN44" s="102"/>
      <c r="BO44" s="102"/>
      <c r="BP44" s="102"/>
      <c r="BQ44" s="102"/>
      <c r="BR44" s="102"/>
      <c r="BS44" s="102"/>
      <c r="BT44" s="102"/>
      <c r="BU44" s="102"/>
      <c r="BV44" s="102"/>
      <c r="BW44" s="102"/>
      <c r="BX44" s="102"/>
      <c r="BY44" s="102"/>
      <c r="BZ44" s="102"/>
      <c r="CA44" s="102"/>
      <c r="CB44" s="102"/>
      <c r="CC44" s="102"/>
      <c r="CD44" s="102"/>
      <c r="CE44" s="102"/>
      <c r="CF44" s="102"/>
      <c r="CG44" s="102"/>
      <c r="CH44" s="102"/>
      <c r="CI44" s="102"/>
      <c r="CJ44" s="102"/>
      <c r="CK44" s="102"/>
      <c r="CL44" s="102"/>
      <c r="CM44" s="102"/>
      <c r="CN44" s="102"/>
      <c r="CO44" s="102"/>
      <c r="CP44" s="102"/>
      <c r="CQ44" s="102"/>
      <c r="CR44" s="102"/>
      <c r="CS44" s="102"/>
      <c r="CT44" s="102"/>
      <c r="CU44" s="102"/>
      <c r="CV44" s="102"/>
      <c r="CW44" s="102"/>
      <c r="CX44" s="102"/>
      <c r="CY44" s="102"/>
      <c r="CZ44" s="102"/>
      <c r="DA44" s="102"/>
      <c r="DB44" s="102"/>
      <c r="DC44" s="102"/>
      <c r="DD44" s="102"/>
      <c r="DE44" s="102"/>
      <c r="DF44" s="102"/>
      <c r="DG44" s="102"/>
      <c r="DH44" s="102"/>
      <c r="DI44" s="102"/>
      <c r="DJ44" s="102"/>
      <c r="DK44" s="102"/>
      <c r="DL44" s="102"/>
      <c r="DM44" s="102"/>
      <c r="DN44" s="102"/>
      <c r="DO44" s="102"/>
      <c r="DP44" s="102"/>
      <c r="DQ44" s="102"/>
      <c r="DR44" s="102"/>
      <c r="DS44" s="102"/>
      <c r="DT44" s="102"/>
      <c r="DU44" s="102"/>
      <c r="DV44" s="102"/>
      <c r="DW44" s="102"/>
      <c r="DX44" s="102"/>
      <c r="DY44" s="102"/>
      <c r="DZ44" s="102"/>
    </row>
    <row r="45" spans="1:130">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02"/>
      <c r="BI45" s="102"/>
      <c r="BJ45" s="102"/>
      <c r="BK45" s="102"/>
      <c r="BL45" s="102"/>
      <c r="BM45" s="102"/>
      <c r="BN45" s="102"/>
      <c r="BO45" s="102"/>
      <c r="BP45" s="102"/>
      <c r="BQ45" s="102"/>
      <c r="BR45" s="102"/>
      <c r="BS45" s="102"/>
      <c r="BT45" s="102"/>
      <c r="BU45" s="102"/>
      <c r="BV45" s="102"/>
      <c r="BW45" s="102"/>
      <c r="BX45" s="102"/>
      <c r="BY45" s="102"/>
      <c r="BZ45" s="102"/>
      <c r="CA45" s="102"/>
      <c r="CB45" s="102"/>
      <c r="CC45" s="102"/>
      <c r="CD45" s="102"/>
      <c r="CE45" s="102"/>
      <c r="CF45" s="102"/>
      <c r="CG45" s="102"/>
      <c r="CH45" s="102"/>
      <c r="CI45" s="102"/>
      <c r="CJ45" s="102"/>
      <c r="CK45" s="102"/>
      <c r="CL45" s="102"/>
      <c r="CM45" s="102"/>
      <c r="CN45" s="102"/>
      <c r="CO45" s="102"/>
      <c r="CP45" s="102"/>
      <c r="CQ45" s="102"/>
      <c r="CR45" s="102"/>
      <c r="CS45" s="102"/>
      <c r="CT45" s="102"/>
      <c r="CU45" s="102"/>
      <c r="CV45" s="102"/>
      <c r="CW45" s="102"/>
      <c r="CX45" s="102"/>
      <c r="CY45" s="102"/>
      <c r="CZ45" s="102"/>
      <c r="DA45" s="102"/>
      <c r="DB45" s="102"/>
      <c r="DC45" s="102"/>
      <c r="DD45" s="102"/>
      <c r="DE45" s="102"/>
      <c r="DF45" s="102"/>
      <c r="DG45" s="102"/>
      <c r="DH45" s="102"/>
      <c r="DI45" s="102"/>
      <c r="DJ45" s="102"/>
      <c r="DK45" s="102"/>
      <c r="DL45" s="102"/>
      <c r="DM45" s="102"/>
      <c r="DN45" s="102"/>
      <c r="DO45" s="102"/>
      <c r="DP45" s="102"/>
      <c r="DQ45" s="102"/>
      <c r="DR45" s="102"/>
      <c r="DS45" s="102"/>
      <c r="DT45" s="102"/>
      <c r="DU45" s="102"/>
      <c r="DV45" s="102"/>
      <c r="DW45" s="102"/>
      <c r="DX45" s="102"/>
      <c r="DY45" s="102"/>
      <c r="DZ45" s="102"/>
    </row>
    <row r="46" spans="1:130">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c r="BM46" s="102"/>
      <c r="BN46" s="102"/>
      <c r="BO46" s="102"/>
      <c r="BP46" s="102"/>
      <c r="BQ46" s="102"/>
      <c r="BR46" s="102"/>
      <c r="BS46" s="102"/>
      <c r="BT46" s="102"/>
      <c r="BU46" s="102"/>
      <c r="BV46" s="102"/>
      <c r="BW46" s="102"/>
      <c r="BX46" s="102"/>
      <c r="BY46" s="102"/>
      <c r="BZ46" s="102"/>
      <c r="CA46" s="102"/>
      <c r="CB46" s="102"/>
      <c r="CC46" s="102"/>
      <c r="CD46" s="102"/>
      <c r="CE46" s="102"/>
      <c r="CF46" s="102"/>
      <c r="CG46" s="102"/>
      <c r="CH46" s="102"/>
      <c r="CI46" s="102"/>
      <c r="CJ46" s="102"/>
      <c r="CK46" s="102"/>
      <c r="CL46" s="102"/>
      <c r="CM46" s="102"/>
      <c r="CN46" s="102"/>
      <c r="CO46" s="102"/>
      <c r="CP46" s="102"/>
      <c r="CQ46" s="102"/>
      <c r="CR46" s="102"/>
      <c r="CS46" s="102"/>
      <c r="CT46" s="102"/>
      <c r="CU46" s="102"/>
      <c r="CV46" s="102"/>
      <c r="CW46" s="102"/>
      <c r="CX46" s="102"/>
      <c r="CY46" s="102"/>
      <c r="CZ46" s="102"/>
      <c r="DA46" s="102"/>
      <c r="DB46" s="102"/>
      <c r="DC46" s="102"/>
      <c r="DD46" s="102"/>
      <c r="DE46" s="102"/>
      <c r="DF46" s="102"/>
      <c r="DG46" s="102"/>
      <c r="DH46" s="102"/>
      <c r="DI46" s="102"/>
      <c r="DJ46" s="102"/>
      <c r="DK46" s="102"/>
      <c r="DL46" s="102"/>
      <c r="DM46" s="102"/>
      <c r="DN46" s="102"/>
      <c r="DO46" s="102"/>
      <c r="DP46" s="102"/>
      <c r="DQ46" s="102"/>
      <c r="DR46" s="102"/>
      <c r="DS46" s="102"/>
      <c r="DT46" s="102"/>
      <c r="DU46" s="102"/>
      <c r="DV46" s="102"/>
      <c r="DW46" s="102"/>
      <c r="DX46" s="102"/>
      <c r="DY46" s="102"/>
      <c r="DZ46" s="102"/>
    </row>
    <row r="47" spans="1:130">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2"/>
      <c r="BI47" s="102"/>
      <c r="BJ47" s="102"/>
      <c r="BK47" s="102"/>
      <c r="BL47" s="102"/>
      <c r="BM47" s="102"/>
      <c r="BN47" s="102"/>
      <c r="BO47" s="102"/>
      <c r="BP47" s="102"/>
      <c r="BQ47" s="102"/>
      <c r="BR47" s="102"/>
      <c r="BS47" s="102"/>
      <c r="BT47" s="102"/>
      <c r="BU47" s="102"/>
      <c r="BV47" s="102"/>
      <c r="BW47" s="102"/>
      <c r="BX47" s="102"/>
      <c r="BY47" s="102"/>
      <c r="BZ47" s="102"/>
      <c r="CA47" s="102"/>
      <c r="CB47" s="102"/>
      <c r="CC47" s="102"/>
      <c r="CD47" s="102"/>
      <c r="CE47" s="102"/>
      <c r="CF47" s="102"/>
      <c r="CG47" s="102"/>
      <c r="CH47" s="102"/>
      <c r="CI47" s="102"/>
      <c r="CJ47" s="102"/>
      <c r="CK47" s="102"/>
      <c r="CL47" s="102"/>
      <c r="CM47" s="102"/>
      <c r="CN47" s="102"/>
      <c r="CO47" s="102"/>
      <c r="CP47" s="102"/>
      <c r="CQ47" s="102"/>
      <c r="CR47" s="102"/>
      <c r="CS47" s="102"/>
      <c r="CT47" s="102"/>
      <c r="CU47" s="102"/>
      <c r="CV47" s="102"/>
      <c r="CW47" s="102"/>
      <c r="CX47" s="102"/>
      <c r="CY47" s="102"/>
      <c r="CZ47" s="102"/>
      <c r="DA47" s="102"/>
      <c r="DB47" s="102"/>
      <c r="DC47" s="102"/>
      <c r="DD47" s="102"/>
      <c r="DE47" s="102"/>
      <c r="DF47" s="102"/>
      <c r="DG47" s="102"/>
      <c r="DH47" s="102"/>
      <c r="DI47" s="102"/>
      <c r="DJ47" s="102"/>
      <c r="DK47" s="102"/>
      <c r="DL47" s="102"/>
      <c r="DM47" s="102"/>
      <c r="DN47" s="102"/>
      <c r="DO47" s="102"/>
      <c r="DP47" s="102"/>
      <c r="DQ47" s="102"/>
      <c r="DR47" s="102"/>
      <c r="DS47" s="102"/>
      <c r="DT47" s="102"/>
      <c r="DU47" s="102"/>
      <c r="DV47" s="102"/>
      <c r="DW47" s="102"/>
      <c r="DX47" s="102"/>
      <c r="DY47" s="102"/>
      <c r="DZ47" s="102"/>
    </row>
    <row r="48" spans="1:130">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2"/>
      <c r="BQ48" s="102"/>
      <c r="BR48" s="102"/>
      <c r="BS48" s="102"/>
      <c r="BT48" s="102"/>
      <c r="BU48" s="102"/>
      <c r="BV48" s="102"/>
      <c r="BW48" s="102"/>
      <c r="BX48" s="102"/>
      <c r="BY48" s="102"/>
      <c r="BZ48" s="102"/>
      <c r="CA48" s="102"/>
      <c r="CB48" s="102"/>
      <c r="CC48" s="102"/>
      <c r="CD48" s="102"/>
      <c r="CE48" s="102"/>
      <c r="CF48" s="102"/>
      <c r="CG48" s="102"/>
      <c r="CH48" s="102"/>
      <c r="CI48" s="102"/>
      <c r="CJ48" s="102"/>
      <c r="CK48" s="102"/>
      <c r="CL48" s="102"/>
      <c r="CM48" s="102"/>
      <c r="CN48" s="102"/>
      <c r="CO48" s="102"/>
      <c r="CP48" s="102"/>
      <c r="CQ48" s="102"/>
      <c r="CR48" s="102"/>
      <c r="CS48" s="102"/>
      <c r="CT48" s="102"/>
      <c r="CU48" s="102"/>
      <c r="CV48" s="102"/>
      <c r="CW48" s="102"/>
      <c r="CX48" s="102"/>
      <c r="CY48" s="102"/>
      <c r="CZ48" s="102"/>
      <c r="DA48" s="102"/>
      <c r="DB48" s="102"/>
      <c r="DC48" s="102"/>
      <c r="DD48" s="102"/>
      <c r="DE48" s="102"/>
      <c r="DF48" s="102"/>
      <c r="DG48" s="102"/>
      <c r="DH48" s="102"/>
      <c r="DI48" s="102"/>
      <c r="DJ48" s="102"/>
      <c r="DK48" s="102"/>
      <c r="DL48" s="102"/>
      <c r="DM48" s="102"/>
      <c r="DN48" s="102"/>
      <c r="DO48" s="102"/>
      <c r="DP48" s="102"/>
      <c r="DQ48" s="102"/>
      <c r="DR48" s="102"/>
      <c r="DS48" s="102"/>
      <c r="DT48" s="102"/>
      <c r="DU48" s="102"/>
      <c r="DV48" s="102"/>
      <c r="DW48" s="102"/>
      <c r="DX48" s="102"/>
      <c r="DY48" s="102"/>
      <c r="DZ48" s="102"/>
    </row>
    <row r="49" spans="1:130">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2"/>
      <c r="BR49" s="102"/>
      <c r="BS49" s="102"/>
      <c r="BT49" s="102"/>
      <c r="BU49" s="102"/>
      <c r="BV49" s="102"/>
      <c r="BW49" s="102"/>
      <c r="BX49" s="102"/>
      <c r="BY49" s="102"/>
      <c r="BZ49" s="102"/>
      <c r="CA49" s="102"/>
      <c r="CB49" s="102"/>
      <c r="CC49" s="102"/>
      <c r="CD49" s="102"/>
      <c r="CE49" s="102"/>
      <c r="CF49" s="102"/>
      <c r="CG49" s="102"/>
      <c r="CH49" s="102"/>
      <c r="CI49" s="102"/>
      <c r="CJ49" s="102"/>
      <c r="CK49" s="102"/>
      <c r="CL49" s="102"/>
      <c r="CM49" s="102"/>
      <c r="CN49" s="102"/>
      <c r="CO49" s="102"/>
      <c r="CP49" s="102"/>
      <c r="CQ49" s="102"/>
      <c r="CR49" s="102"/>
      <c r="CS49" s="102"/>
      <c r="CT49" s="102"/>
      <c r="CU49" s="102"/>
      <c r="CV49" s="102"/>
      <c r="CW49" s="102"/>
      <c r="CX49" s="102"/>
      <c r="CY49" s="102"/>
      <c r="CZ49" s="102"/>
      <c r="DA49" s="102"/>
      <c r="DB49" s="102"/>
      <c r="DC49" s="102"/>
      <c r="DD49" s="102"/>
      <c r="DE49" s="102"/>
      <c r="DF49" s="102"/>
      <c r="DG49" s="102"/>
      <c r="DH49" s="102"/>
      <c r="DI49" s="102"/>
      <c r="DJ49" s="102"/>
      <c r="DK49" s="102"/>
      <c r="DL49" s="102"/>
      <c r="DM49" s="102"/>
      <c r="DN49" s="102"/>
      <c r="DO49" s="102"/>
      <c r="DP49" s="102"/>
      <c r="DQ49" s="102"/>
      <c r="DR49" s="102"/>
      <c r="DS49" s="102"/>
      <c r="DT49" s="102"/>
      <c r="DU49" s="102"/>
      <c r="DV49" s="102"/>
      <c r="DW49" s="102"/>
      <c r="DX49" s="102"/>
      <c r="DY49" s="102"/>
      <c r="DZ49" s="102"/>
    </row>
    <row r="50" spans="1:130">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2"/>
      <c r="BR50" s="102"/>
      <c r="BS50" s="102"/>
      <c r="BT50" s="102"/>
      <c r="BU50" s="102"/>
      <c r="BV50" s="102"/>
      <c r="BW50" s="102"/>
      <c r="BX50" s="102"/>
      <c r="BY50" s="102"/>
      <c r="BZ50" s="102"/>
      <c r="CA50" s="102"/>
      <c r="CB50" s="102"/>
      <c r="CC50" s="102"/>
      <c r="CD50" s="102"/>
      <c r="CE50" s="102"/>
      <c r="CF50" s="102"/>
      <c r="CG50" s="102"/>
      <c r="CH50" s="102"/>
      <c r="CI50" s="102"/>
      <c r="CJ50" s="102"/>
      <c r="CK50" s="102"/>
      <c r="CL50" s="102"/>
      <c r="CM50" s="102"/>
      <c r="CN50" s="102"/>
      <c r="CO50" s="102"/>
      <c r="CP50" s="102"/>
      <c r="CQ50" s="102"/>
      <c r="CR50" s="102"/>
      <c r="CS50" s="102"/>
      <c r="CT50" s="102"/>
      <c r="CU50" s="102"/>
      <c r="CV50" s="102"/>
      <c r="CW50" s="102"/>
      <c r="CX50" s="102"/>
      <c r="CY50" s="102"/>
      <c r="CZ50" s="102"/>
      <c r="DA50" s="102"/>
      <c r="DB50" s="102"/>
      <c r="DC50" s="102"/>
      <c r="DD50" s="102"/>
      <c r="DE50" s="102"/>
      <c r="DF50" s="102"/>
      <c r="DG50" s="102"/>
      <c r="DH50" s="102"/>
      <c r="DI50" s="102"/>
      <c r="DJ50" s="102"/>
      <c r="DK50" s="102"/>
      <c r="DL50" s="102"/>
      <c r="DM50" s="102"/>
      <c r="DN50" s="102"/>
      <c r="DO50" s="102"/>
      <c r="DP50" s="102"/>
      <c r="DQ50" s="102"/>
      <c r="DR50" s="102"/>
      <c r="DS50" s="102"/>
      <c r="DT50" s="102"/>
      <c r="DU50" s="102"/>
      <c r="DV50" s="102"/>
      <c r="DW50" s="102"/>
      <c r="DX50" s="102"/>
      <c r="DY50" s="102"/>
      <c r="DZ50" s="102"/>
    </row>
    <row r="51" spans="1:130">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2"/>
      <c r="BR51" s="102"/>
      <c r="BS51" s="102"/>
      <c r="BT51" s="102"/>
      <c r="BU51" s="102"/>
      <c r="BV51" s="102"/>
      <c r="BW51" s="102"/>
      <c r="BX51" s="102"/>
      <c r="BY51" s="102"/>
      <c r="BZ51" s="102"/>
      <c r="CA51" s="102"/>
      <c r="CB51" s="102"/>
      <c r="CC51" s="102"/>
      <c r="CD51" s="102"/>
      <c r="CE51" s="102"/>
      <c r="CF51" s="102"/>
      <c r="CG51" s="102"/>
      <c r="CH51" s="102"/>
      <c r="CI51" s="102"/>
      <c r="CJ51" s="102"/>
      <c r="CK51" s="102"/>
      <c r="CL51" s="102"/>
      <c r="CM51" s="102"/>
      <c r="CN51" s="102"/>
      <c r="CO51" s="102"/>
      <c r="CP51" s="102"/>
      <c r="CQ51" s="102"/>
      <c r="CR51" s="102"/>
      <c r="CS51" s="102"/>
      <c r="CT51" s="102"/>
      <c r="CU51" s="102"/>
      <c r="CV51" s="102"/>
      <c r="CW51" s="102"/>
      <c r="CX51" s="102"/>
      <c r="CY51" s="102"/>
      <c r="CZ51" s="102"/>
      <c r="DA51" s="102"/>
      <c r="DB51" s="102"/>
      <c r="DC51" s="102"/>
      <c r="DD51" s="102"/>
      <c r="DE51" s="102"/>
      <c r="DF51" s="102"/>
      <c r="DG51" s="102"/>
      <c r="DH51" s="102"/>
      <c r="DI51" s="102"/>
      <c r="DJ51" s="102"/>
      <c r="DK51" s="102"/>
      <c r="DL51" s="102"/>
      <c r="DM51" s="102"/>
      <c r="DN51" s="102"/>
      <c r="DO51" s="102"/>
      <c r="DP51" s="102"/>
      <c r="DQ51" s="102"/>
      <c r="DR51" s="102"/>
      <c r="DS51" s="102"/>
      <c r="DT51" s="102"/>
      <c r="DU51" s="102"/>
      <c r="DV51" s="102"/>
      <c r="DW51" s="102"/>
      <c r="DX51" s="102"/>
      <c r="DY51" s="102"/>
      <c r="DZ51" s="102"/>
    </row>
    <row r="52" spans="1:130">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2"/>
      <c r="BR52" s="102"/>
      <c r="BS52" s="102"/>
      <c r="BT52" s="102"/>
      <c r="BU52" s="102"/>
      <c r="BV52" s="102"/>
      <c r="BW52" s="102"/>
      <c r="BX52" s="102"/>
      <c r="BY52" s="102"/>
      <c r="BZ52" s="102"/>
      <c r="CA52" s="102"/>
      <c r="CB52" s="102"/>
      <c r="CC52" s="102"/>
      <c r="CD52" s="102"/>
      <c r="CE52" s="102"/>
      <c r="CF52" s="102"/>
      <c r="CG52" s="102"/>
      <c r="CH52" s="102"/>
      <c r="CI52" s="102"/>
      <c r="CJ52" s="102"/>
      <c r="CK52" s="102"/>
      <c r="CL52" s="102"/>
      <c r="CM52" s="102"/>
      <c r="CN52" s="102"/>
      <c r="CO52" s="102"/>
      <c r="CP52" s="102"/>
      <c r="CQ52" s="102"/>
      <c r="CR52" s="102"/>
      <c r="CS52" s="102"/>
      <c r="CT52" s="102"/>
      <c r="CU52" s="102"/>
      <c r="CV52" s="102"/>
      <c r="CW52" s="102"/>
      <c r="CX52" s="102"/>
      <c r="CY52" s="102"/>
      <c r="CZ52" s="102"/>
      <c r="DA52" s="102"/>
      <c r="DB52" s="102"/>
      <c r="DC52" s="102"/>
      <c r="DD52" s="102"/>
      <c r="DE52" s="102"/>
      <c r="DF52" s="102"/>
      <c r="DG52" s="102"/>
      <c r="DH52" s="102"/>
      <c r="DI52" s="102"/>
      <c r="DJ52" s="102"/>
      <c r="DK52" s="102"/>
      <c r="DL52" s="102"/>
      <c r="DM52" s="102"/>
      <c r="DN52" s="102"/>
      <c r="DO52" s="102"/>
      <c r="DP52" s="102"/>
      <c r="DQ52" s="102"/>
      <c r="DR52" s="102"/>
      <c r="DS52" s="102"/>
      <c r="DT52" s="102"/>
      <c r="DU52" s="102"/>
      <c r="DV52" s="102"/>
      <c r="DW52" s="102"/>
      <c r="DX52" s="102"/>
      <c r="DY52" s="102"/>
      <c r="DZ52" s="102"/>
    </row>
    <row r="53" spans="1:130">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2"/>
      <c r="BR53" s="102"/>
      <c r="BS53" s="102"/>
      <c r="BT53" s="102"/>
      <c r="BU53" s="102"/>
      <c r="BV53" s="102"/>
      <c r="BW53" s="102"/>
      <c r="BX53" s="102"/>
      <c r="BY53" s="102"/>
      <c r="BZ53" s="102"/>
      <c r="CA53" s="102"/>
      <c r="CB53" s="102"/>
      <c r="CC53" s="102"/>
      <c r="CD53" s="102"/>
      <c r="CE53" s="102"/>
      <c r="CF53" s="102"/>
      <c r="CG53" s="102"/>
      <c r="CH53" s="102"/>
      <c r="CI53" s="102"/>
      <c r="CJ53" s="102"/>
      <c r="CK53" s="102"/>
      <c r="CL53" s="102"/>
      <c r="CM53" s="102"/>
      <c r="CN53" s="102"/>
      <c r="CO53" s="102"/>
      <c r="CP53" s="102"/>
      <c r="CQ53" s="102"/>
      <c r="CR53" s="102"/>
      <c r="CS53" s="102"/>
      <c r="CT53" s="102"/>
      <c r="CU53" s="102"/>
      <c r="CV53" s="102"/>
      <c r="CW53" s="102"/>
      <c r="CX53" s="102"/>
      <c r="CY53" s="102"/>
      <c r="CZ53" s="102"/>
      <c r="DA53" s="102"/>
      <c r="DB53" s="102"/>
      <c r="DC53" s="102"/>
      <c r="DD53" s="102"/>
      <c r="DE53" s="102"/>
      <c r="DF53" s="102"/>
      <c r="DG53" s="102"/>
      <c r="DH53" s="102"/>
      <c r="DI53" s="102"/>
      <c r="DJ53" s="102"/>
      <c r="DK53" s="102"/>
      <c r="DL53" s="102"/>
      <c r="DM53" s="102"/>
      <c r="DN53" s="102"/>
      <c r="DO53" s="102"/>
      <c r="DP53" s="102"/>
      <c r="DQ53" s="102"/>
      <c r="DR53" s="102"/>
      <c r="DS53" s="102"/>
      <c r="DT53" s="102"/>
      <c r="DU53" s="102"/>
      <c r="DV53" s="102"/>
      <c r="DW53" s="102"/>
      <c r="DX53" s="102"/>
      <c r="DY53" s="102"/>
      <c r="DZ53" s="102"/>
    </row>
    <row r="54" spans="1:130">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2"/>
      <c r="BR54" s="102"/>
      <c r="BS54" s="102"/>
      <c r="BT54" s="102"/>
      <c r="BU54" s="102"/>
      <c r="BV54" s="102"/>
      <c r="BW54" s="102"/>
      <c r="BX54" s="102"/>
      <c r="BY54" s="102"/>
      <c r="BZ54" s="102"/>
      <c r="CA54" s="102"/>
      <c r="CB54" s="102"/>
      <c r="CC54" s="102"/>
      <c r="CD54" s="102"/>
      <c r="CE54" s="102"/>
      <c r="CF54" s="102"/>
      <c r="CG54" s="102"/>
      <c r="CH54" s="102"/>
      <c r="CI54" s="102"/>
      <c r="CJ54" s="102"/>
      <c r="CK54" s="102"/>
      <c r="CL54" s="102"/>
      <c r="CM54" s="102"/>
      <c r="CN54" s="102"/>
      <c r="CO54" s="102"/>
      <c r="CP54" s="102"/>
      <c r="CQ54" s="102"/>
      <c r="CR54" s="102"/>
      <c r="CS54" s="102"/>
      <c r="CT54" s="102"/>
      <c r="CU54" s="102"/>
      <c r="CV54" s="102"/>
      <c r="CW54" s="102"/>
      <c r="CX54" s="102"/>
      <c r="CY54" s="102"/>
      <c r="CZ54" s="102"/>
      <c r="DA54" s="102"/>
      <c r="DB54" s="102"/>
      <c r="DC54" s="102"/>
      <c r="DD54" s="102"/>
      <c r="DE54" s="102"/>
      <c r="DF54" s="102"/>
      <c r="DG54" s="102"/>
      <c r="DH54" s="102"/>
      <c r="DI54" s="102"/>
      <c r="DJ54" s="102"/>
      <c r="DK54" s="102"/>
      <c r="DL54" s="102"/>
      <c r="DM54" s="102"/>
      <c r="DN54" s="102"/>
      <c r="DO54" s="102"/>
      <c r="DP54" s="102"/>
      <c r="DQ54" s="102"/>
      <c r="DR54" s="102"/>
      <c r="DS54" s="102"/>
      <c r="DT54" s="102"/>
      <c r="DU54" s="102"/>
      <c r="DV54" s="102"/>
      <c r="DW54" s="102"/>
      <c r="DX54" s="102"/>
      <c r="DY54" s="102"/>
      <c r="DZ54" s="102"/>
    </row>
    <row r="55" spans="1:130">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c r="BB55" s="102"/>
      <c r="BC55" s="102"/>
      <c r="BD55" s="102"/>
      <c r="BE55" s="102"/>
      <c r="BF55" s="102"/>
      <c r="BG55" s="102"/>
      <c r="BH55" s="102"/>
      <c r="BI55" s="102"/>
      <c r="BJ55" s="102"/>
      <c r="BK55" s="102"/>
      <c r="BL55" s="102"/>
      <c r="BM55" s="102"/>
      <c r="BN55" s="102"/>
      <c r="BO55" s="102"/>
      <c r="BP55" s="102"/>
      <c r="BQ55" s="102"/>
      <c r="BR55" s="102"/>
      <c r="BS55" s="102"/>
      <c r="BT55" s="102"/>
      <c r="BU55" s="102"/>
      <c r="BV55" s="102"/>
      <c r="BW55" s="102"/>
      <c r="BX55" s="102"/>
      <c r="BY55" s="102"/>
      <c r="BZ55" s="102"/>
      <c r="CA55" s="102"/>
      <c r="CB55" s="102"/>
      <c r="CC55" s="102"/>
      <c r="CD55" s="102"/>
      <c r="CE55" s="102"/>
      <c r="CF55" s="102"/>
      <c r="CG55" s="102"/>
      <c r="CH55" s="102"/>
      <c r="CI55" s="102"/>
      <c r="CJ55" s="102"/>
      <c r="CK55" s="102"/>
      <c r="CL55" s="102"/>
      <c r="CM55" s="102"/>
      <c r="CN55" s="102"/>
      <c r="CO55" s="102"/>
      <c r="CP55" s="102"/>
      <c r="CQ55" s="102"/>
      <c r="CR55" s="102"/>
      <c r="CS55" s="102"/>
      <c r="CT55" s="102"/>
      <c r="CU55" s="102"/>
      <c r="CV55" s="102"/>
      <c r="CW55" s="102"/>
      <c r="CX55" s="102"/>
      <c r="CY55" s="102"/>
      <c r="CZ55" s="102"/>
      <c r="DA55" s="102"/>
      <c r="DB55" s="102"/>
      <c r="DC55" s="102"/>
      <c r="DD55" s="102"/>
      <c r="DE55" s="102"/>
      <c r="DF55" s="102"/>
      <c r="DG55" s="102"/>
      <c r="DH55" s="102"/>
      <c r="DI55" s="102"/>
      <c r="DJ55" s="102"/>
      <c r="DK55" s="102"/>
      <c r="DL55" s="102"/>
      <c r="DM55" s="102"/>
      <c r="DN55" s="102"/>
      <c r="DO55" s="102"/>
      <c r="DP55" s="102"/>
      <c r="DQ55" s="102"/>
      <c r="DR55" s="102"/>
      <c r="DS55" s="102"/>
      <c r="DT55" s="102"/>
      <c r="DU55" s="102"/>
      <c r="DV55" s="102"/>
      <c r="DW55" s="102"/>
      <c r="DX55" s="102"/>
      <c r="DY55" s="102"/>
      <c r="DZ55" s="102"/>
    </row>
    <row r="56" spans="1:130">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02"/>
      <c r="BE56" s="102"/>
      <c r="BF56" s="102"/>
      <c r="BG56" s="102"/>
      <c r="BH56" s="102"/>
      <c r="BI56" s="102"/>
      <c r="BJ56" s="102"/>
      <c r="BK56" s="102"/>
      <c r="BL56" s="102"/>
      <c r="BM56" s="102"/>
      <c r="BN56" s="102"/>
      <c r="BO56" s="102"/>
      <c r="BP56" s="102"/>
      <c r="BQ56" s="102"/>
      <c r="BR56" s="102"/>
      <c r="BS56" s="102"/>
      <c r="BT56" s="102"/>
      <c r="BU56" s="102"/>
      <c r="BV56" s="102"/>
      <c r="BW56" s="102"/>
      <c r="BX56" s="102"/>
      <c r="BY56" s="102"/>
      <c r="BZ56" s="102"/>
      <c r="CA56" s="102"/>
      <c r="CB56" s="102"/>
      <c r="CC56" s="102"/>
      <c r="CD56" s="102"/>
      <c r="CE56" s="102"/>
      <c r="CF56" s="102"/>
      <c r="CG56" s="102"/>
      <c r="CH56" s="102"/>
      <c r="CI56" s="102"/>
      <c r="CJ56" s="102"/>
      <c r="CK56" s="102"/>
      <c r="CL56" s="102"/>
      <c r="CM56" s="102"/>
      <c r="CN56" s="102"/>
      <c r="CO56" s="102"/>
      <c r="CP56" s="102"/>
      <c r="CQ56" s="102"/>
      <c r="CR56" s="102"/>
      <c r="CS56" s="102"/>
      <c r="CT56" s="102"/>
      <c r="CU56" s="102"/>
      <c r="CV56" s="102"/>
      <c r="CW56" s="102"/>
      <c r="CX56" s="102"/>
      <c r="CY56" s="102"/>
      <c r="CZ56" s="102"/>
      <c r="DA56" s="102"/>
      <c r="DB56" s="102"/>
      <c r="DC56" s="102"/>
      <c r="DD56" s="102"/>
      <c r="DE56" s="102"/>
      <c r="DF56" s="102"/>
      <c r="DG56" s="102"/>
      <c r="DH56" s="102"/>
      <c r="DI56" s="102"/>
      <c r="DJ56" s="102"/>
      <c r="DK56" s="102"/>
      <c r="DL56" s="102"/>
      <c r="DM56" s="102"/>
      <c r="DN56" s="102"/>
      <c r="DO56" s="102"/>
      <c r="DP56" s="102"/>
      <c r="DQ56" s="102"/>
      <c r="DR56" s="102"/>
      <c r="DS56" s="102"/>
      <c r="DT56" s="102"/>
      <c r="DU56" s="102"/>
      <c r="DV56" s="102"/>
      <c r="DW56" s="102"/>
      <c r="DX56" s="102"/>
      <c r="DY56" s="102"/>
      <c r="DZ56" s="102"/>
    </row>
    <row r="57" spans="1:130">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c r="BG57" s="102"/>
      <c r="BH57" s="102"/>
      <c r="BI57" s="102"/>
      <c r="BJ57" s="102"/>
      <c r="BK57" s="102"/>
      <c r="BL57" s="102"/>
      <c r="BM57" s="102"/>
      <c r="BN57" s="102"/>
      <c r="BO57" s="102"/>
      <c r="BP57" s="102"/>
      <c r="BQ57" s="102"/>
      <c r="BR57" s="102"/>
      <c r="BS57" s="102"/>
      <c r="BT57" s="102"/>
      <c r="BU57" s="102"/>
      <c r="BV57" s="102"/>
      <c r="BW57" s="102"/>
      <c r="BX57" s="102"/>
      <c r="BY57" s="102"/>
      <c r="BZ57" s="102"/>
      <c r="CA57" s="102"/>
      <c r="CB57" s="102"/>
      <c r="CC57" s="102"/>
      <c r="CD57" s="102"/>
      <c r="CE57" s="102"/>
      <c r="CF57" s="102"/>
      <c r="CG57" s="102"/>
      <c r="CH57" s="102"/>
      <c r="CI57" s="102"/>
      <c r="CJ57" s="102"/>
      <c r="CK57" s="102"/>
      <c r="CL57" s="102"/>
      <c r="CM57" s="102"/>
      <c r="CN57" s="102"/>
      <c r="CO57" s="102"/>
      <c r="CP57" s="102"/>
      <c r="CQ57" s="102"/>
      <c r="CR57" s="102"/>
      <c r="CS57" s="102"/>
      <c r="CT57" s="102"/>
      <c r="CU57" s="102"/>
      <c r="CV57" s="102"/>
      <c r="CW57" s="102"/>
      <c r="CX57" s="102"/>
      <c r="CY57" s="102"/>
      <c r="CZ57" s="102"/>
      <c r="DA57" s="102"/>
      <c r="DB57" s="102"/>
      <c r="DC57" s="102"/>
      <c r="DD57" s="102"/>
      <c r="DE57" s="102"/>
      <c r="DF57" s="102"/>
      <c r="DG57" s="102"/>
      <c r="DH57" s="102"/>
      <c r="DI57" s="102"/>
      <c r="DJ57" s="102"/>
      <c r="DK57" s="102"/>
      <c r="DL57" s="102"/>
      <c r="DM57" s="102"/>
      <c r="DN57" s="102"/>
      <c r="DO57" s="102"/>
      <c r="DP57" s="102"/>
      <c r="DQ57" s="102"/>
      <c r="DR57" s="102"/>
      <c r="DS57" s="102"/>
      <c r="DT57" s="102"/>
      <c r="DU57" s="102"/>
      <c r="DV57" s="102"/>
      <c r="DW57" s="102"/>
      <c r="DX57" s="102"/>
      <c r="DY57" s="102"/>
      <c r="DZ57" s="102"/>
    </row>
    <row r="58" spans="1:130">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c r="BB58" s="102"/>
      <c r="BC58" s="102"/>
      <c r="BD58" s="102"/>
      <c r="BE58" s="102"/>
      <c r="BF58" s="102"/>
      <c r="BG58" s="102"/>
      <c r="BH58" s="102"/>
      <c r="BI58" s="102"/>
      <c r="BJ58" s="102"/>
      <c r="BK58" s="102"/>
      <c r="BL58" s="102"/>
      <c r="BM58" s="102"/>
      <c r="BN58" s="102"/>
      <c r="BO58" s="102"/>
      <c r="BP58" s="102"/>
      <c r="BQ58" s="102"/>
      <c r="BR58" s="102"/>
      <c r="BS58" s="102"/>
      <c r="BT58" s="102"/>
      <c r="BU58" s="102"/>
      <c r="BV58" s="102"/>
      <c r="BW58" s="102"/>
      <c r="BX58" s="102"/>
      <c r="BY58" s="102"/>
      <c r="BZ58" s="102"/>
      <c r="CA58" s="102"/>
      <c r="CB58" s="102"/>
      <c r="CC58" s="102"/>
      <c r="CD58" s="102"/>
      <c r="CE58" s="102"/>
      <c r="CF58" s="102"/>
      <c r="CG58" s="102"/>
      <c r="CH58" s="102"/>
      <c r="CI58" s="102"/>
      <c r="CJ58" s="102"/>
      <c r="CK58" s="102"/>
      <c r="CL58" s="102"/>
      <c r="CM58" s="102"/>
      <c r="CN58" s="102"/>
      <c r="CO58" s="102"/>
      <c r="CP58" s="102"/>
      <c r="CQ58" s="102"/>
      <c r="CR58" s="102"/>
      <c r="CS58" s="102"/>
      <c r="CT58" s="102"/>
      <c r="CU58" s="102"/>
      <c r="CV58" s="102"/>
      <c r="CW58" s="102"/>
      <c r="CX58" s="102"/>
      <c r="CY58" s="102"/>
      <c r="CZ58" s="102"/>
      <c r="DA58" s="102"/>
      <c r="DB58" s="102"/>
      <c r="DC58" s="102"/>
      <c r="DD58" s="102"/>
      <c r="DE58" s="102"/>
      <c r="DF58" s="102"/>
      <c r="DG58" s="102"/>
      <c r="DH58" s="102"/>
      <c r="DI58" s="102"/>
      <c r="DJ58" s="102"/>
      <c r="DK58" s="102"/>
      <c r="DL58" s="102"/>
      <c r="DM58" s="102"/>
      <c r="DN58" s="102"/>
      <c r="DO58" s="102"/>
      <c r="DP58" s="102"/>
      <c r="DQ58" s="102"/>
      <c r="DR58" s="102"/>
      <c r="DS58" s="102"/>
      <c r="DT58" s="102"/>
      <c r="DU58" s="102"/>
      <c r="DV58" s="102"/>
      <c r="DW58" s="102"/>
      <c r="DX58" s="102"/>
      <c r="DY58" s="102"/>
      <c r="DZ58" s="102"/>
    </row>
    <row r="59" spans="1:130">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c r="BG59" s="102"/>
      <c r="BH59" s="102"/>
      <c r="BI59" s="102"/>
      <c r="BJ59" s="102"/>
      <c r="BK59" s="102"/>
      <c r="BL59" s="102"/>
      <c r="BM59" s="102"/>
      <c r="BN59" s="102"/>
      <c r="BO59" s="102"/>
      <c r="BP59" s="102"/>
      <c r="BQ59" s="102"/>
      <c r="BR59" s="102"/>
      <c r="BS59" s="102"/>
      <c r="BT59" s="102"/>
      <c r="BU59" s="102"/>
      <c r="BV59" s="102"/>
      <c r="BW59" s="102"/>
      <c r="BX59" s="102"/>
      <c r="BY59" s="102"/>
      <c r="BZ59" s="102"/>
      <c r="CA59" s="102"/>
      <c r="CB59" s="102"/>
      <c r="CC59" s="102"/>
      <c r="CD59" s="102"/>
      <c r="CE59" s="102"/>
      <c r="CF59" s="102"/>
      <c r="CG59" s="102"/>
      <c r="CH59" s="102"/>
      <c r="CI59" s="102"/>
      <c r="CJ59" s="102"/>
      <c r="CK59" s="102"/>
      <c r="CL59" s="102"/>
      <c r="CM59" s="102"/>
      <c r="CN59" s="102"/>
      <c r="CO59" s="102"/>
      <c r="CP59" s="102"/>
      <c r="CQ59" s="102"/>
      <c r="CR59" s="102"/>
      <c r="CS59" s="102"/>
      <c r="CT59" s="102"/>
      <c r="CU59" s="102"/>
      <c r="CV59" s="102"/>
      <c r="CW59" s="102"/>
      <c r="CX59" s="102"/>
      <c r="CY59" s="102"/>
      <c r="CZ59" s="102"/>
      <c r="DA59" s="102"/>
      <c r="DB59" s="102"/>
      <c r="DC59" s="102"/>
      <c r="DD59" s="102"/>
      <c r="DE59" s="102"/>
      <c r="DF59" s="102"/>
      <c r="DG59" s="102"/>
      <c r="DH59" s="102"/>
      <c r="DI59" s="102"/>
      <c r="DJ59" s="102"/>
      <c r="DK59" s="102"/>
      <c r="DL59" s="102"/>
      <c r="DM59" s="102"/>
      <c r="DN59" s="102"/>
      <c r="DO59" s="102"/>
      <c r="DP59" s="102"/>
      <c r="DQ59" s="102"/>
      <c r="DR59" s="102"/>
      <c r="DS59" s="102"/>
      <c r="DT59" s="102"/>
      <c r="DU59" s="102"/>
      <c r="DV59" s="102"/>
      <c r="DW59" s="102"/>
      <c r="DX59" s="102"/>
      <c r="DY59" s="102"/>
      <c r="DZ59" s="102"/>
    </row>
    <row r="60" spans="1:130">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c r="BB60" s="102"/>
      <c r="BC60" s="102"/>
      <c r="BD60" s="102"/>
      <c r="BE60" s="102"/>
      <c r="BF60" s="102"/>
      <c r="BG60" s="102"/>
      <c r="BH60" s="102"/>
      <c r="BI60" s="102"/>
      <c r="BJ60" s="102"/>
      <c r="BK60" s="102"/>
      <c r="BL60" s="102"/>
      <c r="BM60" s="102"/>
      <c r="BN60" s="102"/>
      <c r="BO60" s="102"/>
      <c r="BP60" s="102"/>
      <c r="BQ60" s="102"/>
      <c r="BR60" s="102"/>
      <c r="BS60" s="102"/>
      <c r="BT60" s="102"/>
      <c r="BU60" s="102"/>
      <c r="BV60" s="102"/>
      <c r="BW60" s="102"/>
      <c r="BX60" s="102"/>
      <c r="BY60" s="102"/>
      <c r="BZ60" s="102"/>
      <c r="CA60" s="102"/>
      <c r="CB60" s="102"/>
      <c r="CC60" s="102"/>
      <c r="CD60" s="102"/>
      <c r="CE60" s="102"/>
      <c r="CF60" s="102"/>
      <c r="CG60" s="102"/>
      <c r="CH60" s="102"/>
      <c r="CI60" s="102"/>
      <c r="CJ60" s="102"/>
      <c r="CK60" s="102"/>
      <c r="CL60" s="102"/>
      <c r="CM60" s="102"/>
      <c r="CN60" s="102"/>
      <c r="CO60" s="102"/>
      <c r="CP60" s="102"/>
      <c r="CQ60" s="102"/>
      <c r="CR60" s="102"/>
      <c r="CS60" s="102"/>
      <c r="CT60" s="102"/>
      <c r="CU60" s="102"/>
      <c r="CV60" s="102"/>
      <c r="CW60" s="102"/>
      <c r="CX60" s="102"/>
      <c r="CY60" s="102"/>
      <c r="CZ60" s="102"/>
      <c r="DA60" s="102"/>
      <c r="DB60" s="102"/>
      <c r="DC60" s="102"/>
      <c r="DD60" s="102"/>
      <c r="DE60" s="102"/>
      <c r="DF60" s="102"/>
      <c r="DG60" s="102"/>
      <c r="DH60" s="102"/>
      <c r="DI60" s="102"/>
      <c r="DJ60" s="102"/>
      <c r="DK60" s="102"/>
      <c r="DL60" s="102"/>
      <c r="DM60" s="102"/>
      <c r="DN60" s="102"/>
      <c r="DO60" s="102"/>
      <c r="DP60" s="102"/>
      <c r="DQ60" s="102"/>
      <c r="DR60" s="102"/>
      <c r="DS60" s="102"/>
      <c r="DT60" s="102"/>
      <c r="DU60" s="102"/>
      <c r="DV60" s="102"/>
      <c r="DW60" s="102"/>
      <c r="DX60" s="102"/>
      <c r="DY60" s="102"/>
      <c r="DZ60" s="102"/>
    </row>
    <row r="61" spans="1:130">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c r="BI61" s="102"/>
      <c r="BJ61" s="102"/>
      <c r="BK61" s="102"/>
      <c r="BL61" s="102"/>
      <c r="BM61" s="102"/>
      <c r="BN61" s="102"/>
      <c r="BO61" s="102"/>
      <c r="BP61" s="102"/>
      <c r="BQ61" s="102"/>
      <c r="BR61" s="102"/>
      <c r="BS61" s="102"/>
      <c r="BT61" s="102"/>
      <c r="BU61" s="102"/>
      <c r="BV61" s="102"/>
      <c r="BW61" s="102"/>
      <c r="BX61" s="102"/>
      <c r="BY61" s="102"/>
      <c r="BZ61" s="102"/>
      <c r="CA61" s="102"/>
      <c r="CB61" s="102"/>
      <c r="CC61" s="102"/>
      <c r="CD61" s="102"/>
      <c r="CE61" s="102"/>
      <c r="CF61" s="102"/>
      <c r="CG61" s="102"/>
      <c r="CH61" s="102"/>
      <c r="CI61" s="102"/>
      <c r="CJ61" s="102"/>
      <c r="CK61" s="102"/>
      <c r="CL61" s="102"/>
      <c r="CM61" s="102"/>
      <c r="CN61" s="102"/>
      <c r="CO61" s="102"/>
      <c r="CP61" s="102"/>
      <c r="CQ61" s="102"/>
      <c r="CR61" s="102"/>
      <c r="CS61" s="102"/>
      <c r="CT61" s="102"/>
      <c r="CU61" s="102"/>
      <c r="CV61" s="102"/>
      <c r="CW61" s="102"/>
      <c r="CX61" s="102"/>
      <c r="CY61" s="102"/>
      <c r="CZ61" s="102"/>
      <c r="DA61" s="102"/>
      <c r="DB61" s="102"/>
      <c r="DC61" s="102"/>
      <c r="DD61" s="102"/>
      <c r="DE61" s="102"/>
      <c r="DF61" s="102"/>
      <c r="DG61" s="102"/>
      <c r="DH61" s="102"/>
      <c r="DI61" s="102"/>
      <c r="DJ61" s="102"/>
      <c r="DK61" s="102"/>
      <c r="DL61" s="102"/>
      <c r="DM61" s="102"/>
      <c r="DN61" s="102"/>
      <c r="DO61" s="102"/>
      <c r="DP61" s="102"/>
      <c r="DQ61" s="102"/>
      <c r="DR61" s="102"/>
      <c r="DS61" s="102"/>
      <c r="DT61" s="102"/>
      <c r="DU61" s="102"/>
      <c r="DV61" s="102"/>
      <c r="DW61" s="102"/>
      <c r="DX61" s="102"/>
      <c r="DY61" s="102"/>
      <c r="DZ61" s="102"/>
    </row>
    <row r="62" spans="1:130">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row>
    <row r="63" spans="1:130">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row>
    <row r="64" spans="1:130">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E64" s="102"/>
      <c r="BF64" s="102"/>
      <c r="BG64" s="102"/>
      <c r="BH64" s="102"/>
      <c r="BI64" s="102"/>
      <c r="BJ64" s="102"/>
      <c r="BK64" s="102"/>
      <c r="BL64" s="102"/>
      <c r="BM64" s="102"/>
      <c r="BN64" s="102"/>
      <c r="BO64" s="102"/>
      <c r="BP64" s="102"/>
      <c r="BQ64" s="102"/>
      <c r="BR64" s="102"/>
      <c r="BS64" s="102"/>
      <c r="BT64" s="102"/>
      <c r="BU64" s="102"/>
      <c r="BV64" s="102"/>
      <c r="BW64" s="102"/>
      <c r="BX64" s="102"/>
      <c r="BY64" s="102"/>
      <c r="BZ64" s="102"/>
      <c r="CA64" s="102"/>
      <c r="CB64" s="102"/>
      <c r="CC64" s="102"/>
      <c r="CD64" s="102"/>
      <c r="CE64" s="102"/>
      <c r="CF64" s="102"/>
      <c r="CG64" s="102"/>
      <c r="CH64" s="102"/>
      <c r="CI64" s="102"/>
      <c r="CJ64" s="102"/>
      <c r="CK64" s="102"/>
      <c r="CL64" s="102"/>
      <c r="CM64" s="102"/>
      <c r="CN64" s="102"/>
      <c r="CO64" s="102"/>
      <c r="CP64" s="102"/>
      <c r="CQ64" s="102"/>
      <c r="CR64" s="102"/>
      <c r="CS64" s="102"/>
      <c r="CT64" s="102"/>
      <c r="CU64" s="102"/>
      <c r="CV64" s="102"/>
      <c r="CW64" s="102"/>
      <c r="CX64" s="102"/>
      <c r="CY64" s="102"/>
      <c r="CZ64" s="102"/>
      <c r="DA64" s="102"/>
      <c r="DB64" s="102"/>
      <c r="DC64" s="102"/>
      <c r="DD64" s="102"/>
      <c r="DE64" s="102"/>
      <c r="DF64" s="102"/>
      <c r="DG64" s="102"/>
      <c r="DH64" s="102"/>
      <c r="DI64" s="102"/>
      <c r="DJ64" s="102"/>
      <c r="DK64" s="102"/>
      <c r="DL64" s="102"/>
      <c r="DM64" s="102"/>
      <c r="DN64" s="102"/>
      <c r="DO64" s="102"/>
      <c r="DP64" s="102"/>
      <c r="DQ64" s="102"/>
      <c r="DR64" s="102"/>
      <c r="DS64" s="102"/>
      <c r="DT64" s="102"/>
      <c r="DU64" s="102"/>
      <c r="DV64" s="102"/>
      <c r="DW64" s="102"/>
      <c r="DX64" s="102"/>
      <c r="DY64" s="102"/>
      <c r="DZ64" s="102"/>
    </row>
    <row r="65" spans="1:130">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c r="BB65" s="102"/>
      <c r="BC65" s="102"/>
      <c r="BD65" s="102"/>
      <c r="BE65" s="102"/>
      <c r="BF65" s="102"/>
      <c r="BG65" s="102"/>
      <c r="BH65" s="102"/>
      <c r="BI65" s="102"/>
      <c r="BJ65" s="102"/>
      <c r="BK65" s="102"/>
      <c r="BL65" s="102"/>
      <c r="BM65" s="102"/>
      <c r="BN65" s="102"/>
      <c r="BO65" s="102"/>
      <c r="BP65" s="102"/>
      <c r="BQ65" s="102"/>
      <c r="BR65" s="102"/>
      <c r="BS65" s="102"/>
      <c r="BT65" s="102"/>
      <c r="BU65" s="102"/>
      <c r="BV65" s="102"/>
      <c r="BW65" s="102"/>
      <c r="BX65" s="102"/>
      <c r="BY65" s="102"/>
      <c r="BZ65" s="102"/>
      <c r="CA65" s="102"/>
      <c r="CB65" s="102"/>
      <c r="CC65" s="102"/>
      <c r="CD65" s="102"/>
      <c r="CE65" s="102"/>
      <c r="CF65" s="102"/>
      <c r="CG65" s="102"/>
      <c r="CH65" s="102"/>
      <c r="CI65" s="102"/>
      <c r="CJ65" s="102"/>
      <c r="CK65" s="102"/>
      <c r="CL65" s="102"/>
      <c r="CM65" s="102"/>
      <c r="CN65" s="102"/>
      <c r="CO65" s="102"/>
      <c r="CP65" s="102"/>
      <c r="CQ65" s="102"/>
      <c r="CR65" s="102"/>
      <c r="CS65" s="102"/>
      <c r="CT65" s="102"/>
      <c r="CU65" s="102"/>
      <c r="CV65" s="102"/>
      <c r="CW65" s="102"/>
      <c r="CX65" s="102"/>
      <c r="CY65" s="102"/>
      <c r="CZ65" s="102"/>
      <c r="DA65" s="102"/>
      <c r="DB65" s="102"/>
      <c r="DC65" s="102"/>
      <c r="DD65" s="102"/>
      <c r="DE65" s="102"/>
      <c r="DF65" s="102"/>
      <c r="DG65" s="102"/>
      <c r="DH65" s="102"/>
      <c r="DI65" s="102"/>
      <c r="DJ65" s="102"/>
      <c r="DK65" s="102"/>
      <c r="DL65" s="102"/>
      <c r="DM65" s="102"/>
      <c r="DN65" s="102"/>
      <c r="DO65" s="102"/>
      <c r="DP65" s="102"/>
      <c r="DQ65" s="102"/>
      <c r="DR65" s="102"/>
      <c r="DS65" s="102"/>
      <c r="DT65" s="102"/>
      <c r="DU65" s="102"/>
      <c r="DV65" s="102"/>
      <c r="DW65" s="102"/>
      <c r="DX65" s="102"/>
      <c r="DY65" s="102"/>
      <c r="DZ65" s="102"/>
    </row>
    <row r="66" spans="1:130">
      <c r="A66" s="102"/>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02"/>
      <c r="BD66" s="102"/>
      <c r="BE66" s="102"/>
      <c r="BF66" s="102"/>
      <c r="BG66" s="102"/>
      <c r="BH66" s="102"/>
      <c r="BI66" s="102"/>
      <c r="BJ66" s="102"/>
      <c r="BK66" s="102"/>
      <c r="BL66" s="102"/>
      <c r="BM66" s="102"/>
      <c r="BN66" s="102"/>
      <c r="BO66" s="102"/>
      <c r="BP66" s="102"/>
      <c r="BQ66" s="102"/>
      <c r="BR66" s="102"/>
      <c r="BS66" s="102"/>
      <c r="BT66" s="102"/>
      <c r="BU66" s="102"/>
      <c r="BV66" s="102"/>
      <c r="BW66" s="102"/>
      <c r="BX66" s="102"/>
      <c r="BY66" s="102"/>
      <c r="BZ66" s="102"/>
      <c r="CA66" s="102"/>
      <c r="CB66" s="102"/>
      <c r="CC66" s="102"/>
      <c r="CD66" s="102"/>
      <c r="CE66" s="102"/>
      <c r="CF66" s="102"/>
      <c r="CG66" s="102"/>
      <c r="CH66" s="102"/>
      <c r="CI66" s="102"/>
      <c r="CJ66" s="102"/>
      <c r="CK66" s="102"/>
      <c r="CL66" s="102"/>
      <c r="CM66" s="102"/>
      <c r="CN66" s="102"/>
      <c r="CO66" s="102"/>
      <c r="CP66" s="102"/>
      <c r="CQ66" s="102"/>
      <c r="CR66" s="102"/>
      <c r="CS66" s="102"/>
      <c r="CT66" s="102"/>
      <c r="CU66" s="102"/>
      <c r="CV66" s="102"/>
      <c r="CW66" s="102"/>
      <c r="CX66" s="102"/>
      <c r="CY66" s="102"/>
      <c r="CZ66" s="102"/>
      <c r="DA66" s="102"/>
      <c r="DB66" s="102"/>
      <c r="DC66" s="102"/>
      <c r="DD66" s="102"/>
      <c r="DE66" s="102"/>
      <c r="DF66" s="102"/>
      <c r="DG66" s="102"/>
      <c r="DH66" s="102"/>
      <c r="DI66" s="102"/>
      <c r="DJ66" s="102"/>
      <c r="DK66" s="102"/>
      <c r="DL66" s="102"/>
      <c r="DM66" s="102"/>
      <c r="DN66" s="102"/>
      <c r="DO66" s="102"/>
      <c r="DP66" s="102"/>
      <c r="DQ66" s="102"/>
      <c r="DR66" s="102"/>
      <c r="DS66" s="102"/>
      <c r="DT66" s="102"/>
      <c r="DU66" s="102"/>
      <c r="DV66" s="102"/>
      <c r="DW66" s="102"/>
      <c r="DX66" s="102"/>
      <c r="DY66" s="102"/>
      <c r="DZ66" s="102"/>
    </row>
    <row r="67" spans="1:130">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c r="BG67" s="102"/>
      <c r="BH67" s="102"/>
      <c r="BI67" s="102"/>
      <c r="BJ67" s="102"/>
      <c r="BK67" s="102"/>
      <c r="BL67" s="102"/>
      <c r="BM67" s="102"/>
      <c r="BN67" s="102"/>
      <c r="BO67" s="102"/>
      <c r="BP67" s="102"/>
      <c r="BQ67" s="102"/>
      <c r="BR67" s="102"/>
      <c r="BS67" s="102"/>
      <c r="BT67" s="102"/>
      <c r="BU67" s="102"/>
      <c r="BV67" s="102"/>
      <c r="BW67" s="102"/>
      <c r="BX67" s="102"/>
      <c r="BY67" s="102"/>
      <c r="BZ67" s="102"/>
      <c r="CA67" s="102"/>
      <c r="CB67" s="102"/>
      <c r="CC67" s="102"/>
      <c r="CD67" s="102"/>
      <c r="CE67" s="102"/>
      <c r="CF67" s="102"/>
      <c r="CG67" s="102"/>
      <c r="CH67" s="102"/>
      <c r="CI67" s="102"/>
      <c r="CJ67" s="102"/>
      <c r="CK67" s="102"/>
      <c r="CL67" s="102"/>
      <c r="CM67" s="102"/>
      <c r="CN67" s="102"/>
      <c r="CO67" s="102"/>
      <c r="CP67" s="102"/>
      <c r="CQ67" s="102"/>
      <c r="CR67" s="102"/>
      <c r="CS67" s="102"/>
      <c r="CT67" s="102"/>
      <c r="CU67" s="102"/>
      <c r="CV67" s="102"/>
      <c r="CW67" s="102"/>
      <c r="CX67" s="102"/>
      <c r="CY67" s="102"/>
      <c r="CZ67" s="102"/>
      <c r="DA67" s="102"/>
      <c r="DB67" s="102"/>
      <c r="DC67" s="102"/>
      <c r="DD67" s="102"/>
      <c r="DE67" s="102"/>
      <c r="DF67" s="102"/>
      <c r="DG67" s="102"/>
      <c r="DH67" s="102"/>
      <c r="DI67" s="102"/>
      <c r="DJ67" s="102"/>
      <c r="DK67" s="102"/>
      <c r="DL67" s="102"/>
      <c r="DM67" s="102"/>
      <c r="DN67" s="102"/>
      <c r="DO67" s="102"/>
      <c r="DP67" s="102"/>
      <c r="DQ67" s="102"/>
      <c r="DR67" s="102"/>
      <c r="DS67" s="102"/>
      <c r="DT67" s="102"/>
      <c r="DU67" s="102"/>
      <c r="DV67" s="102"/>
      <c r="DW67" s="102"/>
      <c r="DX67" s="102"/>
      <c r="DY67" s="102"/>
      <c r="DZ67" s="102"/>
    </row>
    <row r="68" spans="1:130">
      <c r="A68" s="102"/>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c r="BG68" s="102"/>
      <c r="BH68" s="102"/>
      <c r="BI68" s="102"/>
      <c r="BJ68" s="102"/>
      <c r="BK68" s="102"/>
      <c r="BL68" s="102"/>
      <c r="BM68" s="102"/>
      <c r="BN68" s="102"/>
      <c r="BO68" s="102"/>
      <c r="BP68" s="102"/>
      <c r="BQ68" s="102"/>
      <c r="BR68" s="102"/>
      <c r="BS68" s="102"/>
      <c r="BT68" s="102"/>
      <c r="BU68" s="102"/>
      <c r="BV68" s="102"/>
      <c r="BW68" s="102"/>
      <c r="BX68" s="102"/>
      <c r="BY68" s="102"/>
      <c r="BZ68" s="102"/>
      <c r="CA68" s="102"/>
      <c r="CB68" s="102"/>
      <c r="CC68" s="102"/>
      <c r="CD68" s="102"/>
      <c r="CE68" s="102"/>
      <c r="CF68" s="102"/>
      <c r="CG68" s="102"/>
      <c r="CH68" s="102"/>
      <c r="CI68" s="102"/>
      <c r="CJ68" s="102"/>
      <c r="CK68" s="102"/>
      <c r="CL68" s="102"/>
      <c r="CM68" s="102"/>
      <c r="CN68" s="102"/>
      <c r="CO68" s="102"/>
      <c r="CP68" s="102"/>
      <c r="CQ68" s="102"/>
      <c r="CR68" s="102"/>
      <c r="CS68" s="102"/>
      <c r="CT68" s="102"/>
      <c r="CU68" s="102"/>
      <c r="CV68" s="102"/>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row>
    <row r="69" spans="1:130">
      <c r="A69" s="102"/>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c r="BG69" s="102"/>
      <c r="BH69" s="102"/>
      <c r="BI69" s="102"/>
      <c r="BJ69" s="102"/>
      <c r="BK69" s="102"/>
      <c r="BL69" s="102"/>
      <c r="BM69" s="102"/>
      <c r="BN69" s="102"/>
      <c r="BO69" s="102"/>
      <c r="BP69" s="102"/>
      <c r="BQ69" s="102"/>
      <c r="BR69" s="102"/>
      <c r="BS69" s="102"/>
      <c r="BT69" s="102"/>
      <c r="BU69" s="102"/>
      <c r="BV69" s="102"/>
      <c r="BW69" s="102"/>
      <c r="BX69" s="102"/>
      <c r="BY69" s="102"/>
      <c r="BZ69" s="102"/>
      <c r="CA69" s="102"/>
      <c r="CB69" s="102"/>
      <c r="CC69" s="102"/>
      <c r="CD69" s="102"/>
      <c r="CE69" s="102"/>
      <c r="CF69" s="102"/>
      <c r="CG69" s="102"/>
      <c r="CH69" s="102"/>
      <c r="CI69" s="102"/>
      <c r="CJ69" s="102"/>
      <c r="CK69" s="102"/>
      <c r="CL69" s="102"/>
      <c r="CM69" s="102"/>
      <c r="CN69" s="102"/>
      <c r="CO69" s="102"/>
      <c r="CP69" s="102"/>
      <c r="CQ69" s="102"/>
      <c r="CR69" s="102"/>
      <c r="CS69" s="102"/>
      <c r="CT69" s="102"/>
      <c r="CU69" s="102"/>
      <c r="CV69" s="102"/>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row>
    <row r="70" spans="1:130">
      <c r="A70" s="102"/>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02"/>
      <c r="BB70" s="102"/>
      <c r="BC70" s="102"/>
      <c r="BD70" s="102"/>
      <c r="BE70" s="102"/>
      <c r="BF70" s="102"/>
      <c r="BG70" s="102"/>
      <c r="BH70" s="102"/>
      <c r="BI70" s="102"/>
      <c r="BJ70" s="102"/>
      <c r="BK70" s="102"/>
      <c r="BL70" s="102"/>
      <c r="BM70" s="102"/>
      <c r="BN70" s="102"/>
      <c r="BO70" s="102"/>
      <c r="BP70" s="102"/>
      <c r="BQ70" s="102"/>
      <c r="BR70" s="102"/>
      <c r="BS70" s="102"/>
      <c r="BT70" s="102"/>
      <c r="BU70" s="102"/>
      <c r="BV70" s="102"/>
      <c r="BW70" s="102"/>
      <c r="BX70" s="102"/>
      <c r="BY70" s="102"/>
      <c r="BZ70" s="102"/>
      <c r="CA70" s="102"/>
      <c r="CB70" s="102"/>
      <c r="CC70" s="102"/>
      <c r="CD70" s="102"/>
      <c r="CE70" s="102"/>
      <c r="CF70" s="102"/>
      <c r="CG70" s="102"/>
      <c r="CH70" s="102"/>
      <c r="CI70" s="102"/>
      <c r="CJ70" s="102"/>
      <c r="CK70" s="102"/>
      <c r="CL70" s="102"/>
      <c r="CM70" s="102"/>
      <c r="CN70" s="102"/>
      <c r="CO70" s="102"/>
      <c r="CP70" s="102"/>
      <c r="CQ70" s="102"/>
      <c r="CR70" s="102"/>
      <c r="CS70" s="102"/>
      <c r="CT70" s="102"/>
      <c r="CU70" s="102"/>
      <c r="CV70" s="102"/>
      <c r="CW70" s="102"/>
      <c r="CX70" s="102"/>
      <c r="CY70" s="102"/>
      <c r="CZ70" s="102"/>
      <c r="DA70" s="102"/>
      <c r="DB70" s="102"/>
      <c r="DC70" s="102"/>
      <c r="DD70" s="102"/>
      <c r="DE70" s="102"/>
      <c r="DF70" s="102"/>
      <c r="DG70" s="102"/>
      <c r="DH70" s="102"/>
      <c r="DI70" s="102"/>
      <c r="DJ70" s="102"/>
      <c r="DK70" s="102"/>
      <c r="DL70" s="102"/>
      <c r="DM70" s="102"/>
      <c r="DN70" s="102"/>
      <c r="DO70" s="102"/>
      <c r="DP70" s="102"/>
      <c r="DQ70" s="102"/>
      <c r="DR70" s="102"/>
      <c r="DS70" s="102"/>
      <c r="DT70" s="102"/>
      <c r="DU70" s="102"/>
      <c r="DV70" s="102"/>
      <c r="DW70" s="102"/>
      <c r="DX70" s="102"/>
      <c r="DY70" s="102"/>
      <c r="DZ70" s="102"/>
    </row>
    <row r="71" spans="1:130">
      <c r="A71" s="102"/>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c r="BA71" s="102"/>
      <c r="BB71" s="102"/>
      <c r="BC71" s="102"/>
      <c r="BD71" s="102"/>
      <c r="BE71" s="102"/>
      <c r="BF71" s="102"/>
      <c r="BG71" s="102"/>
      <c r="BH71" s="102"/>
      <c r="BI71" s="102"/>
      <c r="BJ71" s="102"/>
      <c r="BK71" s="102"/>
      <c r="BL71" s="102"/>
      <c r="BM71" s="102"/>
      <c r="BN71" s="102"/>
      <c r="BO71" s="102"/>
      <c r="BP71" s="102"/>
      <c r="BQ71" s="102"/>
      <c r="BR71" s="102"/>
      <c r="BS71" s="102"/>
      <c r="BT71" s="102"/>
      <c r="BU71" s="102"/>
      <c r="BV71" s="102"/>
      <c r="BW71" s="102"/>
      <c r="BX71" s="102"/>
      <c r="BY71" s="102"/>
      <c r="BZ71" s="102"/>
      <c r="CA71" s="102"/>
      <c r="CB71" s="102"/>
      <c r="CC71" s="102"/>
      <c r="CD71" s="102"/>
      <c r="CE71" s="102"/>
      <c r="CF71" s="102"/>
      <c r="CG71" s="102"/>
      <c r="CH71" s="102"/>
      <c r="CI71" s="102"/>
      <c r="CJ71" s="102"/>
      <c r="CK71" s="102"/>
      <c r="CL71" s="102"/>
      <c r="CM71" s="102"/>
      <c r="CN71" s="102"/>
      <c r="CO71" s="102"/>
      <c r="CP71" s="102"/>
      <c r="CQ71" s="102"/>
      <c r="CR71" s="102"/>
      <c r="CS71" s="102"/>
      <c r="CT71" s="102"/>
      <c r="CU71" s="102"/>
      <c r="CV71" s="102"/>
      <c r="CW71" s="102"/>
      <c r="CX71" s="102"/>
      <c r="CY71" s="102"/>
      <c r="CZ71" s="102"/>
      <c r="DA71" s="102"/>
      <c r="DB71" s="102"/>
      <c r="DC71" s="102"/>
      <c r="DD71" s="102"/>
      <c r="DE71" s="102"/>
      <c r="DF71" s="102"/>
      <c r="DG71" s="102"/>
      <c r="DH71" s="102"/>
      <c r="DI71" s="102"/>
      <c r="DJ71" s="102"/>
      <c r="DK71" s="102"/>
      <c r="DL71" s="102"/>
      <c r="DM71" s="102"/>
      <c r="DN71" s="102"/>
      <c r="DO71" s="102"/>
      <c r="DP71" s="102"/>
      <c r="DQ71" s="102"/>
      <c r="DR71" s="102"/>
      <c r="DS71" s="102"/>
      <c r="DT71" s="102"/>
      <c r="DU71" s="102"/>
      <c r="DV71" s="102"/>
      <c r="DW71" s="102"/>
      <c r="DX71" s="102"/>
      <c r="DY71" s="102"/>
      <c r="DZ71" s="102"/>
    </row>
    <row r="72" spans="1:130">
      <c r="A72" s="102"/>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102"/>
      <c r="BD72" s="102"/>
      <c r="BE72" s="102"/>
      <c r="BF72" s="102"/>
      <c r="BG72" s="102"/>
      <c r="BH72" s="102"/>
      <c r="BI72" s="102"/>
      <c r="BJ72" s="102"/>
      <c r="BK72" s="102"/>
      <c r="BL72" s="102"/>
      <c r="BM72" s="102"/>
      <c r="BN72" s="102"/>
      <c r="BO72" s="102"/>
      <c r="BP72" s="102"/>
      <c r="BQ72" s="102"/>
      <c r="BR72" s="102"/>
      <c r="BS72" s="102"/>
      <c r="BT72" s="102"/>
      <c r="BU72" s="102"/>
      <c r="BV72" s="102"/>
      <c r="BW72" s="102"/>
      <c r="BX72" s="102"/>
      <c r="BY72" s="102"/>
      <c r="BZ72" s="102"/>
      <c r="CA72" s="102"/>
      <c r="CB72" s="102"/>
      <c r="CC72" s="102"/>
      <c r="CD72" s="102"/>
      <c r="CE72" s="102"/>
      <c r="CF72" s="102"/>
      <c r="CG72" s="102"/>
      <c r="CH72" s="102"/>
      <c r="CI72" s="102"/>
      <c r="CJ72" s="102"/>
      <c r="CK72" s="102"/>
      <c r="CL72" s="102"/>
      <c r="CM72" s="102"/>
      <c r="CN72" s="102"/>
      <c r="CO72" s="102"/>
      <c r="CP72" s="102"/>
      <c r="CQ72" s="102"/>
      <c r="CR72" s="102"/>
      <c r="CS72" s="102"/>
      <c r="CT72" s="102"/>
      <c r="CU72" s="102"/>
      <c r="CV72" s="102"/>
      <c r="CW72" s="102"/>
      <c r="CX72" s="102"/>
      <c r="CY72" s="102"/>
      <c r="CZ72" s="102"/>
      <c r="DA72" s="102"/>
      <c r="DB72" s="102"/>
      <c r="DC72" s="102"/>
      <c r="DD72" s="102"/>
      <c r="DE72" s="102"/>
      <c r="DF72" s="102"/>
      <c r="DG72" s="102"/>
      <c r="DH72" s="102"/>
      <c r="DI72" s="102"/>
      <c r="DJ72" s="102"/>
      <c r="DK72" s="102"/>
      <c r="DL72" s="102"/>
      <c r="DM72" s="102"/>
      <c r="DN72" s="102"/>
      <c r="DO72" s="102"/>
      <c r="DP72" s="102"/>
      <c r="DQ72" s="102"/>
      <c r="DR72" s="102"/>
      <c r="DS72" s="102"/>
      <c r="DT72" s="102"/>
      <c r="DU72" s="102"/>
      <c r="DV72" s="102"/>
      <c r="DW72" s="102"/>
      <c r="DX72" s="102"/>
      <c r="DY72" s="102"/>
      <c r="DZ72" s="102"/>
    </row>
    <row r="73" spans="1:130">
      <c r="A73" s="102"/>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c r="BB73" s="102"/>
      <c r="BC73" s="102"/>
      <c r="BD73" s="102"/>
      <c r="BE73" s="102"/>
      <c r="BF73" s="102"/>
      <c r="BG73" s="102"/>
      <c r="BH73" s="102"/>
      <c r="BI73" s="102"/>
      <c r="BJ73" s="102"/>
      <c r="BK73" s="102"/>
      <c r="BL73" s="102"/>
      <c r="BM73" s="102"/>
      <c r="BN73" s="102"/>
      <c r="BO73" s="102"/>
      <c r="BP73" s="102"/>
      <c r="BQ73" s="102"/>
      <c r="BR73" s="102"/>
      <c r="BS73" s="102"/>
      <c r="BT73" s="102"/>
      <c r="BU73" s="102"/>
      <c r="BV73" s="102"/>
      <c r="BW73" s="102"/>
      <c r="BX73" s="102"/>
      <c r="BY73" s="102"/>
      <c r="BZ73" s="102"/>
      <c r="CA73" s="102"/>
      <c r="CB73" s="102"/>
      <c r="CC73" s="102"/>
      <c r="CD73" s="102"/>
      <c r="CE73" s="102"/>
      <c r="CF73" s="102"/>
      <c r="CG73" s="102"/>
      <c r="CH73" s="102"/>
      <c r="CI73" s="102"/>
      <c r="CJ73" s="102"/>
      <c r="CK73" s="102"/>
      <c r="CL73" s="102"/>
      <c r="CM73" s="102"/>
      <c r="CN73" s="102"/>
      <c r="CO73" s="102"/>
      <c r="CP73" s="102"/>
      <c r="CQ73" s="102"/>
      <c r="CR73" s="102"/>
      <c r="CS73" s="102"/>
      <c r="CT73" s="102"/>
      <c r="CU73" s="102"/>
      <c r="CV73" s="102"/>
      <c r="CW73" s="102"/>
      <c r="CX73" s="102"/>
      <c r="CY73" s="102"/>
      <c r="CZ73" s="102"/>
      <c r="DA73" s="102"/>
      <c r="DB73" s="102"/>
      <c r="DC73" s="102"/>
      <c r="DD73" s="102"/>
      <c r="DE73" s="102"/>
      <c r="DF73" s="102"/>
      <c r="DG73" s="102"/>
      <c r="DH73" s="102"/>
      <c r="DI73" s="102"/>
      <c r="DJ73" s="102"/>
      <c r="DK73" s="102"/>
      <c r="DL73" s="102"/>
      <c r="DM73" s="102"/>
      <c r="DN73" s="102"/>
      <c r="DO73" s="102"/>
      <c r="DP73" s="102"/>
      <c r="DQ73" s="102"/>
      <c r="DR73" s="102"/>
      <c r="DS73" s="102"/>
      <c r="DT73" s="102"/>
      <c r="DU73" s="102"/>
      <c r="DV73" s="102"/>
      <c r="DW73" s="102"/>
      <c r="DX73" s="102"/>
      <c r="DY73" s="102"/>
      <c r="DZ73" s="102"/>
    </row>
    <row r="74" spans="1:130">
      <c r="A74" s="102"/>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c r="BA74" s="102"/>
      <c r="BB74" s="102"/>
      <c r="BC74" s="102"/>
      <c r="BD74" s="102"/>
      <c r="BE74" s="102"/>
      <c r="BF74" s="102"/>
      <c r="BG74" s="102"/>
      <c r="BH74" s="102"/>
      <c r="BI74" s="102"/>
      <c r="BJ74" s="102"/>
      <c r="BK74" s="102"/>
      <c r="BL74" s="102"/>
      <c r="BM74" s="102"/>
      <c r="BN74" s="102"/>
      <c r="BO74" s="102"/>
      <c r="BP74" s="102"/>
      <c r="BQ74" s="102"/>
      <c r="BR74" s="102"/>
      <c r="BS74" s="102"/>
      <c r="BT74" s="102"/>
      <c r="BU74" s="102"/>
      <c r="BV74" s="102"/>
      <c r="BW74" s="102"/>
      <c r="BX74" s="102"/>
      <c r="BY74" s="102"/>
      <c r="BZ74" s="102"/>
      <c r="CA74" s="102"/>
      <c r="CB74" s="102"/>
      <c r="CC74" s="102"/>
      <c r="CD74" s="102"/>
      <c r="CE74" s="102"/>
      <c r="CF74" s="102"/>
      <c r="CG74" s="102"/>
      <c r="CH74" s="102"/>
      <c r="CI74" s="102"/>
      <c r="CJ74" s="102"/>
      <c r="CK74" s="102"/>
      <c r="CL74" s="102"/>
      <c r="CM74" s="102"/>
      <c r="CN74" s="102"/>
      <c r="CO74" s="102"/>
      <c r="CP74" s="102"/>
      <c r="CQ74" s="102"/>
      <c r="CR74" s="102"/>
      <c r="CS74" s="102"/>
      <c r="CT74" s="102"/>
      <c r="CU74" s="102"/>
      <c r="CV74" s="102"/>
      <c r="CW74" s="102"/>
      <c r="CX74" s="102"/>
      <c r="CY74" s="102"/>
      <c r="CZ74" s="102"/>
      <c r="DA74" s="102"/>
      <c r="DB74" s="102"/>
      <c r="DC74" s="102"/>
      <c r="DD74" s="102"/>
      <c r="DE74" s="102"/>
      <c r="DF74" s="102"/>
      <c r="DG74" s="102"/>
      <c r="DH74" s="102"/>
      <c r="DI74" s="102"/>
      <c r="DJ74" s="102"/>
      <c r="DK74" s="102"/>
      <c r="DL74" s="102"/>
      <c r="DM74" s="102"/>
      <c r="DN74" s="102"/>
      <c r="DO74" s="102"/>
      <c r="DP74" s="102"/>
      <c r="DQ74" s="102"/>
      <c r="DR74" s="102"/>
      <c r="DS74" s="102"/>
      <c r="DT74" s="102"/>
      <c r="DU74" s="102"/>
      <c r="DV74" s="102"/>
      <c r="DW74" s="102"/>
      <c r="DX74" s="102"/>
      <c r="DY74" s="102"/>
      <c r="DZ74" s="102"/>
    </row>
    <row r="75" spans="1:130">
      <c r="A75" s="102"/>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02"/>
      <c r="BB75" s="102"/>
      <c r="BC75" s="102"/>
      <c r="BD75" s="102"/>
      <c r="BE75" s="102"/>
      <c r="BF75" s="102"/>
      <c r="BG75" s="102"/>
      <c r="BH75" s="102"/>
      <c r="BI75" s="102"/>
      <c r="BJ75" s="102"/>
      <c r="BK75" s="102"/>
      <c r="BL75" s="102"/>
      <c r="BM75" s="102"/>
      <c r="BN75" s="102"/>
      <c r="BO75" s="102"/>
      <c r="BP75" s="102"/>
      <c r="BQ75" s="102"/>
      <c r="BR75" s="102"/>
      <c r="BS75" s="102"/>
      <c r="BT75" s="102"/>
      <c r="BU75" s="102"/>
      <c r="BV75" s="102"/>
      <c r="BW75" s="102"/>
      <c r="BX75" s="102"/>
      <c r="BY75" s="102"/>
      <c r="BZ75" s="102"/>
      <c r="CA75" s="102"/>
      <c r="CB75" s="102"/>
      <c r="CC75" s="102"/>
      <c r="CD75" s="102"/>
      <c r="CE75" s="102"/>
      <c r="CF75" s="102"/>
      <c r="CG75" s="102"/>
      <c r="CH75" s="102"/>
      <c r="CI75" s="102"/>
      <c r="CJ75" s="102"/>
      <c r="CK75" s="102"/>
      <c r="CL75" s="102"/>
      <c r="CM75" s="102"/>
      <c r="CN75" s="102"/>
      <c r="CO75" s="102"/>
      <c r="CP75" s="102"/>
      <c r="CQ75" s="102"/>
      <c r="CR75" s="102"/>
      <c r="CS75" s="102"/>
      <c r="CT75" s="102"/>
      <c r="CU75" s="102"/>
      <c r="CV75" s="102"/>
      <c r="CW75" s="102"/>
      <c r="CX75" s="102"/>
      <c r="CY75" s="102"/>
      <c r="CZ75" s="102"/>
      <c r="DA75" s="102"/>
      <c r="DB75" s="102"/>
      <c r="DC75" s="102"/>
      <c r="DD75" s="102"/>
      <c r="DE75" s="102"/>
      <c r="DF75" s="102"/>
      <c r="DG75" s="102"/>
      <c r="DH75" s="102"/>
      <c r="DI75" s="102"/>
      <c r="DJ75" s="102"/>
      <c r="DK75" s="102"/>
      <c r="DL75" s="102"/>
      <c r="DM75" s="102"/>
      <c r="DN75" s="102"/>
      <c r="DO75" s="102"/>
      <c r="DP75" s="102"/>
      <c r="DQ75" s="102"/>
      <c r="DR75" s="102"/>
      <c r="DS75" s="102"/>
      <c r="DT75" s="102"/>
      <c r="DU75" s="102"/>
      <c r="DV75" s="102"/>
      <c r="DW75" s="102"/>
      <c r="DX75" s="102"/>
      <c r="DY75" s="102"/>
      <c r="DZ75" s="102"/>
    </row>
    <row r="76" spans="1:130">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102"/>
      <c r="BE76" s="102"/>
      <c r="BF76" s="102"/>
      <c r="BG76" s="102"/>
      <c r="BH76" s="102"/>
      <c r="BI76" s="102"/>
      <c r="BJ76" s="102"/>
      <c r="BK76" s="102"/>
      <c r="BL76" s="102"/>
      <c r="BM76" s="102"/>
      <c r="BN76" s="102"/>
      <c r="BO76" s="102"/>
      <c r="BP76" s="102"/>
      <c r="BQ76" s="102"/>
      <c r="BR76" s="102"/>
      <c r="BS76" s="102"/>
      <c r="BT76" s="102"/>
      <c r="BU76" s="102"/>
      <c r="BV76" s="102"/>
      <c r="BW76" s="102"/>
      <c r="BX76" s="102"/>
      <c r="BY76" s="102"/>
      <c r="BZ76" s="102"/>
      <c r="CA76" s="102"/>
      <c r="CB76" s="102"/>
      <c r="CC76" s="102"/>
      <c r="CD76" s="102"/>
      <c r="CE76" s="102"/>
      <c r="CF76" s="102"/>
      <c r="CG76" s="102"/>
      <c r="CH76" s="102"/>
      <c r="CI76" s="102"/>
      <c r="CJ76" s="102"/>
      <c r="CK76" s="102"/>
      <c r="CL76" s="102"/>
      <c r="CM76" s="102"/>
      <c r="CN76" s="102"/>
      <c r="CO76" s="102"/>
      <c r="CP76" s="102"/>
      <c r="CQ76" s="102"/>
      <c r="CR76" s="102"/>
      <c r="CS76" s="102"/>
      <c r="CT76" s="102"/>
      <c r="CU76" s="102"/>
      <c r="CV76" s="102"/>
      <c r="CW76" s="102"/>
      <c r="CX76" s="102"/>
      <c r="CY76" s="102"/>
      <c r="CZ76" s="102"/>
      <c r="DA76" s="102"/>
      <c r="DB76" s="102"/>
      <c r="DC76" s="102"/>
      <c r="DD76" s="102"/>
      <c r="DE76" s="102"/>
      <c r="DF76" s="102"/>
      <c r="DG76" s="102"/>
      <c r="DH76" s="102"/>
      <c r="DI76" s="102"/>
      <c r="DJ76" s="102"/>
      <c r="DK76" s="102"/>
      <c r="DL76" s="102"/>
      <c r="DM76" s="102"/>
      <c r="DN76" s="102"/>
      <c r="DO76" s="102"/>
      <c r="DP76" s="102"/>
      <c r="DQ76" s="102"/>
      <c r="DR76" s="102"/>
      <c r="DS76" s="102"/>
      <c r="DT76" s="102"/>
      <c r="DU76" s="102"/>
      <c r="DV76" s="102"/>
      <c r="DW76" s="102"/>
      <c r="DX76" s="102"/>
      <c r="DY76" s="102"/>
      <c r="DZ76" s="102"/>
    </row>
    <row r="77" spans="1:130">
      <c r="A77" s="102"/>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102"/>
      <c r="BX77" s="102"/>
      <c r="BY77" s="102"/>
      <c r="BZ77" s="102"/>
      <c r="CA77" s="102"/>
      <c r="CB77" s="102"/>
      <c r="CC77" s="102"/>
      <c r="CD77" s="102"/>
      <c r="CE77" s="102"/>
      <c r="CF77" s="102"/>
      <c r="CG77" s="102"/>
      <c r="CH77" s="102"/>
      <c r="CI77" s="102"/>
      <c r="CJ77" s="102"/>
      <c r="CK77" s="102"/>
      <c r="CL77" s="102"/>
      <c r="CM77" s="102"/>
      <c r="CN77" s="102"/>
      <c r="CO77" s="102"/>
      <c r="CP77" s="102"/>
      <c r="CQ77" s="102"/>
      <c r="CR77" s="102"/>
      <c r="CS77" s="102"/>
      <c r="CT77" s="102"/>
      <c r="CU77" s="102"/>
      <c r="CV77" s="102"/>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row>
    <row r="78" spans="1:130">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c r="BA78" s="102"/>
      <c r="BB78" s="102"/>
      <c r="BC78" s="102"/>
      <c r="BD78" s="102"/>
      <c r="BE78" s="102"/>
      <c r="BF78" s="102"/>
      <c r="BG78" s="102"/>
      <c r="BH78" s="102"/>
      <c r="BI78" s="102"/>
      <c r="BJ78" s="102"/>
      <c r="BK78" s="102"/>
      <c r="BL78" s="102"/>
      <c r="BM78" s="102"/>
      <c r="BN78" s="102"/>
      <c r="BO78" s="102"/>
      <c r="BP78" s="102"/>
      <c r="BQ78" s="102"/>
      <c r="BR78" s="102"/>
      <c r="BS78" s="102"/>
      <c r="BT78" s="102"/>
      <c r="BU78" s="102"/>
      <c r="BV78" s="102"/>
      <c r="BW78" s="102"/>
      <c r="BX78" s="102"/>
      <c r="BY78" s="102"/>
      <c r="BZ78" s="102"/>
      <c r="CA78" s="102"/>
      <c r="CB78" s="102"/>
      <c r="CC78" s="102"/>
      <c r="CD78" s="102"/>
      <c r="CE78" s="102"/>
      <c r="CF78" s="102"/>
      <c r="CG78" s="102"/>
      <c r="CH78" s="102"/>
      <c r="CI78" s="102"/>
      <c r="CJ78" s="102"/>
      <c r="CK78" s="102"/>
      <c r="CL78" s="102"/>
      <c r="CM78" s="102"/>
      <c r="CN78" s="102"/>
      <c r="CO78" s="102"/>
      <c r="CP78" s="102"/>
      <c r="CQ78" s="102"/>
      <c r="CR78" s="102"/>
      <c r="CS78" s="102"/>
      <c r="CT78" s="102"/>
      <c r="CU78" s="102"/>
      <c r="CV78" s="102"/>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row>
    <row r="79" spans="1:130">
      <c r="A79" s="102"/>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102"/>
      <c r="BA79" s="102"/>
      <c r="BB79" s="102"/>
      <c r="BC79" s="102"/>
      <c r="BD79" s="102"/>
      <c r="BE79" s="102"/>
      <c r="BF79" s="102"/>
      <c r="BG79" s="102"/>
      <c r="BH79" s="102"/>
      <c r="BI79" s="102"/>
      <c r="BJ79" s="102"/>
      <c r="BK79" s="102"/>
      <c r="BL79" s="102"/>
      <c r="BM79" s="102"/>
      <c r="BN79" s="102"/>
      <c r="BO79" s="102"/>
      <c r="BP79" s="102"/>
      <c r="BQ79" s="102"/>
      <c r="BR79" s="102"/>
      <c r="BS79" s="102"/>
      <c r="BT79" s="102"/>
      <c r="BU79" s="102"/>
      <c r="BV79" s="102"/>
      <c r="BW79" s="102"/>
      <c r="BX79" s="102"/>
      <c r="BY79" s="102"/>
      <c r="BZ79" s="102"/>
      <c r="CA79" s="102"/>
      <c r="CB79" s="102"/>
      <c r="CC79" s="102"/>
      <c r="CD79" s="102"/>
      <c r="CE79" s="102"/>
      <c r="CF79" s="102"/>
      <c r="CG79" s="102"/>
      <c r="CH79" s="102"/>
      <c r="CI79" s="102"/>
      <c r="CJ79" s="102"/>
      <c r="CK79" s="102"/>
      <c r="CL79" s="102"/>
      <c r="CM79" s="102"/>
      <c r="CN79" s="102"/>
      <c r="CO79" s="102"/>
      <c r="CP79" s="102"/>
      <c r="CQ79" s="102"/>
      <c r="CR79" s="102"/>
      <c r="CS79" s="102"/>
      <c r="CT79" s="102"/>
      <c r="CU79" s="102"/>
      <c r="CV79" s="102"/>
      <c r="CW79" s="102"/>
      <c r="CX79" s="102"/>
      <c r="CY79" s="102"/>
      <c r="CZ79" s="102"/>
      <c r="DA79" s="102"/>
      <c r="DB79" s="102"/>
      <c r="DC79" s="102"/>
      <c r="DD79" s="102"/>
      <c r="DE79" s="102"/>
      <c r="DF79" s="102"/>
      <c r="DG79" s="102"/>
      <c r="DH79" s="102"/>
      <c r="DI79" s="102"/>
      <c r="DJ79" s="102"/>
      <c r="DK79" s="102"/>
      <c r="DL79" s="102"/>
      <c r="DM79" s="102"/>
      <c r="DN79" s="102"/>
      <c r="DO79" s="102"/>
      <c r="DP79" s="102"/>
      <c r="DQ79" s="102"/>
      <c r="DR79" s="102"/>
      <c r="DS79" s="102"/>
      <c r="DT79" s="102"/>
      <c r="DU79" s="102"/>
      <c r="DV79" s="102"/>
      <c r="DW79" s="102"/>
      <c r="DX79" s="102"/>
      <c r="DY79" s="102"/>
      <c r="DZ79" s="102"/>
    </row>
    <row r="80" spans="1:130">
      <c r="A80" s="1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02"/>
      <c r="BB80" s="102"/>
      <c r="BC80" s="102"/>
      <c r="BD80" s="102"/>
      <c r="BE80" s="102"/>
      <c r="BF80" s="102"/>
      <c r="BG80" s="102"/>
      <c r="BH80" s="102"/>
      <c r="BI80" s="102"/>
      <c r="BJ80" s="102"/>
      <c r="BK80" s="102"/>
      <c r="BL80" s="102"/>
      <c r="BM80" s="102"/>
      <c r="BN80" s="102"/>
      <c r="BO80" s="102"/>
      <c r="BP80" s="102"/>
      <c r="BQ80" s="102"/>
      <c r="BR80" s="102"/>
      <c r="BS80" s="102"/>
      <c r="BT80" s="102"/>
      <c r="BU80" s="102"/>
      <c r="BV80" s="102"/>
      <c r="BW80" s="102"/>
      <c r="BX80" s="102"/>
      <c r="BY80" s="102"/>
      <c r="BZ80" s="102"/>
      <c r="CA80" s="102"/>
      <c r="CB80" s="102"/>
      <c r="CC80" s="102"/>
      <c r="CD80" s="102"/>
      <c r="CE80" s="102"/>
      <c r="CF80" s="102"/>
      <c r="CG80" s="102"/>
      <c r="CH80" s="102"/>
      <c r="CI80" s="102"/>
      <c r="CJ80" s="102"/>
      <c r="CK80" s="102"/>
      <c r="CL80" s="102"/>
      <c r="CM80" s="102"/>
      <c r="CN80" s="102"/>
      <c r="CO80" s="102"/>
      <c r="CP80" s="102"/>
      <c r="CQ80" s="102"/>
      <c r="CR80" s="102"/>
      <c r="CS80" s="102"/>
      <c r="CT80" s="102"/>
      <c r="CU80" s="102"/>
      <c r="CV80" s="102"/>
      <c r="CW80" s="102"/>
      <c r="CX80" s="102"/>
      <c r="CY80" s="102"/>
      <c r="CZ80" s="102"/>
      <c r="DA80" s="102"/>
      <c r="DB80" s="102"/>
      <c r="DC80" s="102"/>
      <c r="DD80" s="102"/>
      <c r="DE80" s="102"/>
      <c r="DF80" s="102"/>
      <c r="DG80" s="102"/>
      <c r="DH80" s="102"/>
      <c r="DI80" s="102"/>
      <c r="DJ80" s="102"/>
      <c r="DK80" s="102"/>
      <c r="DL80" s="102"/>
      <c r="DM80" s="102"/>
      <c r="DN80" s="102"/>
      <c r="DO80" s="102"/>
      <c r="DP80" s="102"/>
      <c r="DQ80" s="102"/>
      <c r="DR80" s="102"/>
      <c r="DS80" s="102"/>
      <c r="DT80" s="102"/>
      <c r="DU80" s="102"/>
      <c r="DV80" s="102"/>
      <c r="DW80" s="102"/>
      <c r="DX80" s="102"/>
      <c r="DY80" s="102"/>
      <c r="DZ80" s="102"/>
    </row>
    <row r="81" spans="1:130">
      <c r="A81" s="102"/>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c r="BA81" s="102"/>
      <c r="BB81" s="102"/>
      <c r="BC81" s="102"/>
      <c r="BD81" s="102"/>
      <c r="BE81" s="102"/>
      <c r="BF81" s="102"/>
      <c r="BG81" s="102"/>
      <c r="BH81" s="102"/>
      <c r="BI81" s="102"/>
      <c r="BJ81" s="102"/>
      <c r="BK81" s="102"/>
      <c r="BL81" s="102"/>
      <c r="BM81" s="102"/>
      <c r="BN81" s="102"/>
      <c r="BO81" s="102"/>
      <c r="BP81" s="102"/>
      <c r="BQ81" s="102"/>
      <c r="BR81" s="102"/>
      <c r="BS81" s="102"/>
      <c r="BT81" s="102"/>
      <c r="BU81" s="102"/>
      <c r="BV81" s="102"/>
      <c r="BW81" s="102"/>
      <c r="BX81" s="102"/>
      <c r="BY81" s="102"/>
      <c r="BZ81" s="102"/>
      <c r="CA81" s="102"/>
      <c r="CB81" s="102"/>
      <c r="CC81" s="102"/>
      <c r="CD81" s="102"/>
      <c r="CE81" s="102"/>
      <c r="CF81" s="102"/>
      <c r="CG81" s="102"/>
      <c r="CH81" s="102"/>
      <c r="CI81" s="102"/>
      <c r="CJ81" s="102"/>
      <c r="CK81" s="102"/>
      <c r="CL81" s="102"/>
      <c r="CM81" s="102"/>
      <c r="CN81" s="102"/>
      <c r="CO81" s="102"/>
      <c r="CP81" s="102"/>
      <c r="CQ81" s="102"/>
      <c r="CR81" s="102"/>
      <c r="CS81" s="102"/>
      <c r="CT81" s="102"/>
      <c r="CU81" s="102"/>
      <c r="CV81" s="102"/>
      <c r="CW81" s="102"/>
      <c r="CX81" s="102"/>
      <c r="CY81" s="102"/>
      <c r="CZ81" s="102"/>
      <c r="DA81" s="102"/>
      <c r="DB81" s="102"/>
      <c r="DC81" s="102"/>
      <c r="DD81" s="102"/>
      <c r="DE81" s="102"/>
      <c r="DF81" s="102"/>
      <c r="DG81" s="102"/>
      <c r="DH81" s="102"/>
      <c r="DI81" s="102"/>
      <c r="DJ81" s="102"/>
      <c r="DK81" s="102"/>
      <c r="DL81" s="102"/>
      <c r="DM81" s="102"/>
      <c r="DN81" s="102"/>
      <c r="DO81" s="102"/>
      <c r="DP81" s="102"/>
      <c r="DQ81" s="102"/>
      <c r="DR81" s="102"/>
      <c r="DS81" s="102"/>
      <c r="DT81" s="102"/>
      <c r="DU81" s="102"/>
      <c r="DV81" s="102"/>
      <c r="DW81" s="102"/>
      <c r="DX81" s="102"/>
      <c r="DY81" s="102"/>
      <c r="DZ81" s="102"/>
    </row>
    <row r="82" spans="1:130">
      <c r="A82" s="102"/>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102"/>
      <c r="BA82" s="102"/>
      <c r="BB82" s="102"/>
      <c r="BC82" s="102"/>
      <c r="BD82" s="102"/>
      <c r="BE82" s="102"/>
      <c r="BF82" s="102"/>
      <c r="BG82" s="102"/>
      <c r="BH82" s="102"/>
      <c r="BI82" s="102"/>
      <c r="BJ82" s="102"/>
      <c r="BK82" s="102"/>
      <c r="BL82" s="102"/>
      <c r="BM82" s="102"/>
      <c r="BN82" s="102"/>
      <c r="BO82" s="102"/>
      <c r="BP82" s="102"/>
      <c r="BQ82" s="102"/>
      <c r="BR82" s="102"/>
      <c r="BS82" s="102"/>
      <c r="BT82" s="102"/>
      <c r="BU82" s="102"/>
      <c r="BV82" s="102"/>
      <c r="BW82" s="102"/>
      <c r="BX82" s="102"/>
      <c r="BY82" s="102"/>
      <c r="BZ82" s="102"/>
      <c r="CA82" s="102"/>
      <c r="CB82" s="102"/>
      <c r="CC82" s="102"/>
      <c r="CD82" s="102"/>
      <c r="CE82" s="102"/>
      <c r="CF82" s="102"/>
      <c r="CG82" s="102"/>
      <c r="CH82" s="102"/>
      <c r="CI82" s="102"/>
      <c r="CJ82" s="102"/>
      <c r="CK82" s="102"/>
      <c r="CL82" s="102"/>
      <c r="CM82" s="102"/>
      <c r="CN82" s="102"/>
      <c r="CO82" s="102"/>
      <c r="CP82" s="102"/>
      <c r="CQ82" s="102"/>
      <c r="CR82" s="102"/>
      <c r="CS82" s="102"/>
      <c r="CT82" s="102"/>
      <c r="CU82" s="102"/>
      <c r="CV82" s="102"/>
      <c r="CW82" s="102"/>
      <c r="CX82" s="102"/>
      <c r="CY82" s="102"/>
      <c r="CZ82" s="102"/>
      <c r="DA82" s="102"/>
      <c r="DB82" s="102"/>
      <c r="DC82" s="102"/>
      <c r="DD82" s="102"/>
      <c r="DE82" s="102"/>
      <c r="DF82" s="102"/>
      <c r="DG82" s="102"/>
      <c r="DH82" s="102"/>
      <c r="DI82" s="102"/>
      <c r="DJ82" s="102"/>
      <c r="DK82" s="102"/>
      <c r="DL82" s="102"/>
      <c r="DM82" s="102"/>
      <c r="DN82" s="102"/>
      <c r="DO82" s="102"/>
      <c r="DP82" s="102"/>
      <c r="DQ82" s="102"/>
      <c r="DR82" s="102"/>
      <c r="DS82" s="102"/>
      <c r="DT82" s="102"/>
      <c r="DU82" s="102"/>
      <c r="DV82" s="102"/>
      <c r="DW82" s="102"/>
      <c r="DX82" s="102"/>
      <c r="DY82" s="102"/>
      <c r="DZ82" s="102"/>
    </row>
    <row r="83" spans="1:130">
      <c r="A83" s="102"/>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c r="BA83" s="102"/>
      <c r="BB83" s="102"/>
      <c r="BC83" s="102"/>
      <c r="BD83" s="102"/>
      <c r="BE83" s="102"/>
      <c r="BF83" s="102"/>
      <c r="BG83" s="102"/>
      <c r="BH83" s="102"/>
      <c r="BI83" s="102"/>
      <c r="BJ83" s="102"/>
      <c r="BK83" s="102"/>
      <c r="BL83" s="102"/>
      <c r="BM83" s="102"/>
      <c r="BN83" s="102"/>
      <c r="BO83" s="102"/>
      <c r="BP83" s="102"/>
      <c r="BQ83" s="102"/>
      <c r="BR83" s="102"/>
      <c r="BS83" s="102"/>
      <c r="BT83" s="102"/>
      <c r="BU83" s="102"/>
      <c r="BV83" s="102"/>
      <c r="BW83" s="102"/>
      <c r="BX83" s="102"/>
      <c r="BY83" s="102"/>
      <c r="BZ83" s="102"/>
      <c r="CA83" s="102"/>
      <c r="CB83" s="102"/>
      <c r="CC83" s="102"/>
      <c r="CD83" s="102"/>
      <c r="CE83" s="102"/>
      <c r="CF83" s="102"/>
      <c r="CG83" s="102"/>
      <c r="CH83" s="102"/>
      <c r="CI83" s="102"/>
      <c r="CJ83" s="102"/>
      <c r="CK83" s="102"/>
      <c r="CL83" s="102"/>
      <c r="CM83" s="102"/>
      <c r="CN83" s="102"/>
      <c r="CO83" s="102"/>
      <c r="CP83" s="102"/>
      <c r="CQ83" s="102"/>
      <c r="CR83" s="102"/>
      <c r="CS83" s="102"/>
      <c r="CT83" s="102"/>
      <c r="CU83" s="102"/>
      <c r="CV83" s="102"/>
      <c r="CW83" s="102"/>
      <c r="CX83" s="102"/>
      <c r="CY83" s="102"/>
      <c r="CZ83" s="102"/>
      <c r="DA83" s="102"/>
      <c r="DB83" s="102"/>
      <c r="DC83" s="102"/>
      <c r="DD83" s="102"/>
      <c r="DE83" s="102"/>
      <c r="DF83" s="102"/>
      <c r="DG83" s="102"/>
      <c r="DH83" s="102"/>
      <c r="DI83" s="102"/>
      <c r="DJ83" s="102"/>
      <c r="DK83" s="102"/>
      <c r="DL83" s="102"/>
      <c r="DM83" s="102"/>
      <c r="DN83" s="102"/>
      <c r="DO83" s="102"/>
      <c r="DP83" s="102"/>
      <c r="DQ83" s="102"/>
      <c r="DR83" s="102"/>
      <c r="DS83" s="102"/>
      <c r="DT83" s="102"/>
      <c r="DU83" s="102"/>
      <c r="DV83" s="102"/>
      <c r="DW83" s="102"/>
      <c r="DX83" s="102"/>
      <c r="DY83" s="102"/>
      <c r="DZ83" s="102"/>
    </row>
    <row r="84" spans="1:130">
      <c r="A84" s="102"/>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02"/>
      <c r="BB84" s="102"/>
      <c r="BC84" s="102"/>
      <c r="BD84" s="102"/>
      <c r="BE84" s="102"/>
      <c r="BF84" s="102"/>
      <c r="BG84" s="102"/>
      <c r="BH84" s="102"/>
      <c r="BI84" s="102"/>
      <c r="BJ84" s="102"/>
      <c r="BK84" s="102"/>
      <c r="BL84" s="102"/>
      <c r="BM84" s="102"/>
      <c r="BN84" s="102"/>
      <c r="BO84" s="102"/>
      <c r="BP84" s="102"/>
      <c r="BQ84" s="102"/>
      <c r="BR84" s="102"/>
      <c r="BS84" s="102"/>
      <c r="BT84" s="102"/>
      <c r="BU84" s="102"/>
      <c r="BV84" s="102"/>
      <c r="BW84" s="102"/>
      <c r="BX84" s="102"/>
      <c r="BY84" s="102"/>
      <c r="BZ84" s="102"/>
      <c r="CA84" s="102"/>
      <c r="CB84" s="102"/>
      <c r="CC84" s="102"/>
      <c r="CD84" s="102"/>
      <c r="CE84" s="102"/>
      <c r="CF84" s="102"/>
      <c r="CG84" s="102"/>
      <c r="CH84" s="102"/>
      <c r="CI84" s="102"/>
      <c r="CJ84" s="102"/>
      <c r="CK84" s="102"/>
      <c r="CL84" s="102"/>
      <c r="CM84" s="102"/>
      <c r="CN84" s="102"/>
      <c r="CO84" s="102"/>
      <c r="CP84" s="102"/>
      <c r="CQ84" s="102"/>
      <c r="CR84" s="102"/>
      <c r="CS84" s="102"/>
      <c r="CT84" s="102"/>
      <c r="CU84" s="102"/>
      <c r="CV84" s="102"/>
      <c r="CW84" s="102"/>
      <c r="CX84" s="102"/>
      <c r="CY84" s="102"/>
      <c r="CZ84" s="102"/>
      <c r="DA84" s="102"/>
      <c r="DB84" s="102"/>
      <c r="DC84" s="102"/>
      <c r="DD84" s="102"/>
      <c r="DE84" s="102"/>
      <c r="DF84" s="102"/>
      <c r="DG84" s="102"/>
      <c r="DH84" s="102"/>
      <c r="DI84" s="102"/>
      <c r="DJ84" s="102"/>
      <c r="DK84" s="102"/>
      <c r="DL84" s="102"/>
      <c r="DM84" s="102"/>
      <c r="DN84" s="102"/>
      <c r="DO84" s="102"/>
      <c r="DP84" s="102"/>
      <c r="DQ84" s="102"/>
      <c r="DR84" s="102"/>
      <c r="DS84" s="102"/>
      <c r="DT84" s="102"/>
      <c r="DU84" s="102"/>
      <c r="DV84" s="102"/>
      <c r="DW84" s="102"/>
      <c r="DX84" s="102"/>
      <c r="DY84" s="102"/>
      <c r="DZ84" s="102"/>
    </row>
    <row r="85" spans="1:130">
      <c r="A85" s="102"/>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c r="AZ85" s="102"/>
      <c r="BA85" s="102"/>
      <c r="BB85" s="102"/>
      <c r="BC85" s="102"/>
      <c r="BD85" s="102"/>
      <c r="BE85" s="102"/>
      <c r="BF85" s="102"/>
      <c r="BG85" s="102"/>
      <c r="BH85" s="102"/>
      <c r="BI85" s="102"/>
      <c r="BJ85" s="102"/>
      <c r="BK85" s="102"/>
      <c r="BL85" s="102"/>
      <c r="BM85" s="102"/>
      <c r="BN85" s="102"/>
      <c r="BO85" s="102"/>
      <c r="BP85" s="102"/>
      <c r="BQ85" s="102"/>
      <c r="BR85" s="102"/>
      <c r="BS85" s="102"/>
      <c r="BT85" s="102"/>
      <c r="BU85" s="102"/>
      <c r="BV85" s="102"/>
      <c r="BW85" s="102"/>
      <c r="BX85" s="102"/>
      <c r="BY85" s="102"/>
      <c r="BZ85" s="102"/>
      <c r="CA85" s="102"/>
      <c r="CB85" s="102"/>
      <c r="CC85" s="102"/>
      <c r="CD85" s="102"/>
      <c r="CE85" s="102"/>
      <c r="CF85" s="102"/>
      <c r="CG85" s="102"/>
      <c r="CH85" s="102"/>
      <c r="CI85" s="102"/>
      <c r="CJ85" s="102"/>
      <c r="CK85" s="102"/>
      <c r="CL85" s="102"/>
      <c r="CM85" s="102"/>
      <c r="CN85" s="102"/>
      <c r="CO85" s="102"/>
      <c r="CP85" s="102"/>
      <c r="CQ85" s="102"/>
      <c r="CR85" s="102"/>
      <c r="CS85" s="102"/>
      <c r="CT85" s="102"/>
      <c r="CU85" s="102"/>
      <c r="CV85" s="102"/>
      <c r="CW85" s="102"/>
      <c r="CX85" s="102"/>
      <c r="CY85" s="102"/>
      <c r="CZ85" s="102"/>
      <c r="DA85" s="102"/>
      <c r="DB85" s="102"/>
      <c r="DC85" s="102"/>
      <c r="DD85" s="102"/>
      <c r="DE85" s="102"/>
      <c r="DF85" s="102"/>
      <c r="DG85" s="102"/>
      <c r="DH85" s="102"/>
      <c r="DI85" s="102"/>
      <c r="DJ85" s="102"/>
      <c r="DK85" s="102"/>
      <c r="DL85" s="102"/>
      <c r="DM85" s="102"/>
      <c r="DN85" s="102"/>
      <c r="DO85" s="102"/>
      <c r="DP85" s="102"/>
      <c r="DQ85" s="102"/>
      <c r="DR85" s="102"/>
      <c r="DS85" s="102"/>
      <c r="DT85" s="102"/>
      <c r="DU85" s="102"/>
      <c r="DV85" s="102"/>
      <c r="DW85" s="102"/>
      <c r="DX85" s="102"/>
      <c r="DY85" s="102"/>
      <c r="DZ85" s="102"/>
    </row>
    <row r="86" spans="1:130">
      <c r="A86" s="102"/>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c r="BA86" s="102"/>
      <c r="BB86" s="102"/>
      <c r="BC86" s="102"/>
      <c r="BD86" s="102"/>
      <c r="BE86" s="102"/>
      <c r="BF86" s="102"/>
      <c r="BG86" s="102"/>
      <c r="BH86" s="102"/>
      <c r="BI86" s="102"/>
      <c r="BJ86" s="102"/>
      <c r="BK86" s="102"/>
      <c r="BL86" s="102"/>
      <c r="BM86" s="102"/>
      <c r="BN86" s="102"/>
      <c r="BO86" s="102"/>
      <c r="BP86" s="102"/>
      <c r="BQ86" s="102"/>
      <c r="BR86" s="102"/>
      <c r="BS86" s="102"/>
      <c r="BT86" s="102"/>
      <c r="BU86" s="102"/>
      <c r="BV86" s="102"/>
      <c r="BW86" s="102"/>
      <c r="BX86" s="102"/>
      <c r="BY86" s="102"/>
      <c r="BZ86" s="102"/>
      <c r="CA86" s="102"/>
      <c r="CB86" s="102"/>
      <c r="CC86" s="102"/>
      <c r="CD86" s="102"/>
      <c r="CE86" s="102"/>
      <c r="CF86" s="102"/>
      <c r="CG86" s="102"/>
      <c r="CH86" s="102"/>
      <c r="CI86" s="102"/>
      <c r="CJ86" s="102"/>
      <c r="CK86" s="102"/>
      <c r="CL86" s="102"/>
      <c r="CM86" s="102"/>
      <c r="CN86" s="102"/>
      <c r="CO86" s="102"/>
      <c r="CP86" s="102"/>
      <c r="CQ86" s="102"/>
      <c r="CR86" s="102"/>
      <c r="CS86" s="102"/>
      <c r="CT86" s="102"/>
      <c r="CU86" s="102"/>
      <c r="CV86" s="102"/>
      <c r="CW86" s="102"/>
      <c r="CX86" s="102"/>
      <c r="CY86" s="102"/>
      <c r="CZ86" s="102"/>
      <c r="DA86" s="102"/>
      <c r="DB86" s="102"/>
      <c r="DC86" s="102"/>
      <c r="DD86" s="102"/>
      <c r="DE86" s="102"/>
      <c r="DF86" s="102"/>
      <c r="DG86" s="102"/>
      <c r="DH86" s="102"/>
      <c r="DI86" s="102"/>
      <c r="DJ86" s="102"/>
      <c r="DK86" s="102"/>
      <c r="DL86" s="102"/>
      <c r="DM86" s="102"/>
      <c r="DN86" s="102"/>
      <c r="DO86" s="102"/>
      <c r="DP86" s="102"/>
      <c r="DQ86" s="102"/>
      <c r="DR86" s="102"/>
      <c r="DS86" s="102"/>
      <c r="DT86" s="102"/>
      <c r="DU86" s="102"/>
      <c r="DV86" s="102"/>
      <c r="DW86" s="102"/>
      <c r="DX86" s="102"/>
      <c r="DY86" s="102"/>
      <c r="DZ86" s="102"/>
    </row>
    <row r="87" spans="1:130">
      <c r="A87" s="102"/>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c r="BF87" s="102"/>
      <c r="BG87" s="102"/>
      <c r="BH87" s="102"/>
      <c r="BI87" s="102"/>
      <c r="BJ87" s="102"/>
      <c r="BK87" s="102"/>
      <c r="BL87" s="102"/>
      <c r="BM87" s="102"/>
      <c r="BN87" s="102"/>
      <c r="BO87" s="102"/>
      <c r="BP87" s="102"/>
      <c r="BQ87" s="102"/>
      <c r="BR87" s="102"/>
      <c r="BS87" s="102"/>
      <c r="BT87" s="102"/>
      <c r="BU87" s="102"/>
      <c r="BV87" s="102"/>
      <c r="BW87" s="102"/>
      <c r="BX87" s="102"/>
      <c r="BY87" s="102"/>
      <c r="BZ87" s="102"/>
      <c r="CA87" s="102"/>
      <c r="CB87" s="102"/>
      <c r="CC87" s="102"/>
      <c r="CD87" s="102"/>
      <c r="CE87" s="102"/>
      <c r="CF87" s="102"/>
      <c r="CG87" s="102"/>
      <c r="CH87" s="102"/>
      <c r="CI87" s="102"/>
      <c r="CJ87" s="102"/>
      <c r="CK87" s="102"/>
      <c r="CL87" s="102"/>
      <c r="CM87" s="102"/>
      <c r="CN87" s="102"/>
      <c r="CO87" s="102"/>
      <c r="CP87" s="102"/>
      <c r="CQ87" s="102"/>
      <c r="CR87" s="102"/>
      <c r="CS87" s="102"/>
      <c r="CT87" s="102"/>
      <c r="CU87" s="102"/>
      <c r="CV87" s="102"/>
      <c r="CW87" s="102"/>
      <c r="CX87" s="102"/>
      <c r="CY87" s="102"/>
      <c r="CZ87" s="102"/>
      <c r="DA87" s="102"/>
      <c r="DB87" s="102"/>
      <c r="DC87" s="102"/>
      <c r="DD87" s="102"/>
      <c r="DE87" s="102"/>
      <c r="DF87" s="102"/>
      <c r="DG87" s="102"/>
      <c r="DH87" s="102"/>
      <c r="DI87" s="102"/>
      <c r="DJ87" s="102"/>
      <c r="DK87" s="102"/>
      <c r="DL87" s="102"/>
      <c r="DM87" s="102"/>
      <c r="DN87" s="102"/>
      <c r="DO87" s="102"/>
      <c r="DP87" s="102"/>
      <c r="DQ87" s="102"/>
      <c r="DR87" s="102"/>
      <c r="DS87" s="102"/>
      <c r="DT87" s="102"/>
      <c r="DU87" s="102"/>
      <c r="DV87" s="102"/>
      <c r="DW87" s="102"/>
      <c r="DX87" s="102"/>
      <c r="DY87" s="102"/>
      <c r="DZ87" s="102"/>
    </row>
    <row r="88" spans="1:130">
      <c r="A88" s="102"/>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02"/>
      <c r="BB88" s="102"/>
      <c r="BC88" s="102"/>
      <c r="BD88" s="102"/>
      <c r="BE88" s="102"/>
      <c r="BF88" s="102"/>
      <c r="BG88" s="102"/>
      <c r="BH88" s="102"/>
      <c r="BI88" s="102"/>
      <c r="BJ88" s="102"/>
      <c r="BK88" s="102"/>
      <c r="BL88" s="102"/>
      <c r="BM88" s="102"/>
      <c r="BN88" s="102"/>
      <c r="BO88" s="102"/>
      <c r="BP88" s="102"/>
      <c r="BQ88" s="102"/>
      <c r="BR88" s="102"/>
      <c r="BS88" s="102"/>
      <c r="BT88" s="102"/>
      <c r="BU88" s="102"/>
      <c r="BV88" s="102"/>
      <c r="BW88" s="102"/>
      <c r="BX88" s="102"/>
      <c r="BY88" s="102"/>
      <c r="BZ88" s="102"/>
      <c r="CA88" s="102"/>
      <c r="CB88" s="102"/>
      <c r="CC88" s="102"/>
      <c r="CD88" s="102"/>
      <c r="CE88" s="102"/>
      <c r="CF88" s="102"/>
      <c r="CG88" s="102"/>
      <c r="CH88" s="102"/>
      <c r="CI88" s="102"/>
      <c r="CJ88" s="102"/>
      <c r="CK88" s="102"/>
      <c r="CL88" s="102"/>
      <c r="CM88" s="102"/>
      <c r="CN88" s="102"/>
      <c r="CO88" s="102"/>
      <c r="CP88" s="102"/>
      <c r="CQ88" s="102"/>
      <c r="CR88" s="102"/>
      <c r="CS88" s="102"/>
      <c r="CT88" s="102"/>
      <c r="CU88" s="102"/>
      <c r="CV88" s="102"/>
      <c r="CW88" s="102"/>
      <c r="CX88" s="102"/>
      <c r="CY88" s="102"/>
      <c r="CZ88" s="102"/>
      <c r="DA88" s="102"/>
      <c r="DB88" s="102"/>
      <c r="DC88" s="102"/>
      <c r="DD88" s="102"/>
      <c r="DE88" s="102"/>
      <c r="DF88" s="102"/>
      <c r="DG88" s="102"/>
      <c r="DH88" s="102"/>
      <c r="DI88" s="102"/>
      <c r="DJ88" s="102"/>
      <c r="DK88" s="102"/>
      <c r="DL88" s="102"/>
      <c r="DM88" s="102"/>
      <c r="DN88" s="102"/>
      <c r="DO88" s="102"/>
      <c r="DP88" s="102"/>
      <c r="DQ88" s="102"/>
      <c r="DR88" s="102"/>
      <c r="DS88" s="102"/>
      <c r="DT88" s="102"/>
      <c r="DU88" s="102"/>
      <c r="DV88" s="102"/>
      <c r="DW88" s="102"/>
      <c r="DX88" s="102"/>
      <c r="DY88" s="102"/>
      <c r="DZ88" s="102"/>
    </row>
    <row r="89" spans="1:130">
      <c r="A89" s="102"/>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c r="BA89" s="102"/>
      <c r="BB89" s="102"/>
      <c r="BC89" s="102"/>
      <c r="BD89" s="102"/>
      <c r="BE89" s="102"/>
      <c r="BF89" s="102"/>
      <c r="BG89" s="102"/>
      <c r="BH89" s="102"/>
      <c r="BI89" s="102"/>
      <c r="BJ89" s="102"/>
      <c r="BK89" s="102"/>
      <c r="BL89" s="102"/>
      <c r="BM89" s="102"/>
      <c r="BN89" s="102"/>
      <c r="BO89" s="102"/>
      <c r="BP89" s="102"/>
      <c r="BQ89" s="102"/>
      <c r="BR89" s="102"/>
      <c r="BS89" s="102"/>
      <c r="BT89" s="102"/>
      <c r="BU89" s="102"/>
      <c r="BV89" s="102"/>
      <c r="BW89" s="102"/>
      <c r="BX89" s="102"/>
      <c r="BY89" s="102"/>
      <c r="BZ89" s="102"/>
      <c r="CA89" s="102"/>
      <c r="CB89" s="102"/>
      <c r="CC89" s="102"/>
      <c r="CD89" s="102"/>
      <c r="CE89" s="102"/>
      <c r="CF89" s="102"/>
      <c r="CG89" s="102"/>
      <c r="CH89" s="102"/>
      <c r="CI89" s="102"/>
      <c r="CJ89" s="102"/>
      <c r="CK89" s="102"/>
      <c r="CL89" s="102"/>
      <c r="CM89" s="102"/>
      <c r="CN89" s="102"/>
      <c r="CO89" s="102"/>
      <c r="CP89" s="102"/>
      <c r="CQ89" s="102"/>
      <c r="CR89" s="102"/>
      <c r="CS89" s="102"/>
      <c r="CT89" s="102"/>
      <c r="CU89" s="102"/>
      <c r="CV89" s="102"/>
      <c r="CW89" s="102"/>
      <c r="CX89" s="102"/>
      <c r="CY89" s="102"/>
      <c r="CZ89" s="102"/>
      <c r="DA89" s="102"/>
      <c r="DB89" s="102"/>
      <c r="DC89" s="102"/>
      <c r="DD89" s="102"/>
      <c r="DE89" s="102"/>
      <c r="DF89" s="102"/>
      <c r="DG89" s="102"/>
      <c r="DH89" s="102"/>
      <c r="DI89" s="102"/>
      <c r="DJ89" s="102"/>
      <c r="DK89" s="102"/>
      <c r="DL89" s="102"/>
      <c r="DM89" s="102"/>
      <c r="DN89" s="102"/>
      <c r="DO89" s="102"/>
      <c r="DP89" s="102"/>
      <c r="DQ89" s="102"/>
      <c r="DR89" s="102"/>
      <c r="DS89" s="102"/>
      <c r="DT89" s="102"/>
      <c r="DU89" s="102"/>
      <c r="DV89" s="102"/>
      <c r="DW89" s="102"/>
      <c r="DX89" s="102"/>
      <c r="DY89" s="102"/>
      <c r="DZ89" s="102"/>
    </row>
    <row r="90" spans="1:130">
      <c r="A90" s="102"/>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2"/>
      <c r="BA90" s="102"/>
      <c r="BB90" s="102"/>
      <c r="BC90" s="102"/>
      <c r="BD90" s="102"/>
      <c r="BE90" s="102"/>
      <c r="BF90" s="102"/>
      <c r="BG90" s="102"/>
      <c r="BH90" s="102"/>
      <c r="BI90" s="102"/>
      <c r="BJ90" s="102"/>
      <c r="BK90" s="102"/>
      <c r="BL90" s="102"/>
      <c r="BM90" s="102"/>
      <c r="BN90" s="102"/>
      <c r="BO90" s="102"/>
      <c r="BP90" s="102"/>
      <c r="BQ90" s="102"/>
      <c r="BR90" s="102"/>
      <c r="BS90" s="102"/>
      <c r="BT90" s="102"/>
      <c r="BU90" s="102"/>
      <c r="BV90" s="102"/>
      <c r="BW90" s="102"/>
      <c r="BX90" s="102"/>
      <c r="BY90" s="102"/>
      <c r="BZ90" s="102"/>
      <c r="CA90" s="102"/>
      <c r="CB90" s="102"/>
      <c r="CC90" s="102"/>
      <c r="CD90" s="102"/>
      <c r="CE90" s="102"/>
      <c r="CF90" s="102"/>
      <c r="CG90" s="102"/>
      <c r="CH90" s="102"/>
      <c r="CI90" s="102"/>
      <c r="CJ90" s="102"/>
      <c r="CK90" s="102"/>
      <c r="CL90" s="102"/>
      <c r="CM90" s="102"/>
      <c r="CN90" s="102"/>
      <c r="CO90" s="102"/>
      <c r="CP90" s="102"/>
      <c r="CQ90" s="102"/>
      <c r="CR90" s="102"/>
      <c r="CS90" s="102"/>
      <c r="CT90" s="102"/>
      <c r="CU90" s="102"/>
      <c r="CV90" s="102"/>
      <c r="CW90" s="102"/>
      <c r="CX90" s="102"/>
      <c r="CY90" s="102"/>
      <c r="CZ90" s="102"/>
      <c r="DA90" s="102"/>
      <c r="DB90" s="102"/>
      <c r="DC90" s="102"/>
      <c r="DD90" s="102"/>
      <c r="DE90" s="102"/>
      <c r="DF90" s="102"/>
      <c r="DG90" s="102"/>
      <c r="DH90" s="102"/>
      <c r="DI90" s="102"/>
      <c r="DJ90" s="102"/>
      <c r="DK90" s="102"/>
      <c r="DL90" s="102"/>
      <c r="DM90" s="102"/>
      <c r="DN90" s="102"/>
      <c r="DO90" s="102"/>
      <c r="DP90" s="102"/>
      <c r="DQ90" s="102"/>
      <c r="DR90" s="102"/>
      <c r="DS90" s="102"/>
      <c r="DT90" s="102"/>
      <c r="DU90" s="102"/>
      <c r="DV90" s="102"/>
      <c r="DW90" s="102"/>
      <c r="DX90" s="102"/>
      <c r="DY90" s="102"/>
      <c r="DZ90" s="102"/>
    </row>
    <row r="91" spans="1:130">
      <c r="A91" s="102"/>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102"/>
      <c r="BA91" s="102"/>
      <c r="BB91" s="102"/>
      <c r="BC91" s="102"/>
      <c r="BD91" s="102"/>
      <c r="BE91" s="102"/>
      <c r="BF91" s="102"/>
      <c r="BG91" s="102"/>
      <c r="BH91" s="102"/>
      <c r="BI91" s="102"/>
      <c r="BJ91" s="102"/>
      <c r="BK91" s="102"/>
      <c r="BL91" s="102"/>
      <c r="BM91" s="102"/>
      <c r="BN91" s="102"/>
      <c r="BO91" s="102"/>
      <c r="BP91" s="102"/>
      <c r="BQ91" s="102"/>
      <c r="BR91" s="102"/>
      <c r="BS91" s="102"/>
      <c r="BT91" s="102"/>
      <c r="BU91" s="102"/>
      <c r="BV91" s="102"/>
      <c r="BW91" s="102"/>
      <c r="BX91" s="102"/>
      <c r="BY91" s="102"/>
      <c r="BZ91" s="102"/>
      <c r="CA91" s="102"/>
      <c r="CB91" s="102"/>
      <c r="CC91" s="102"/>
      <c r="CD91" s="102"/>
      <c r="CE91" s="102"/>
      <c r="CF91" s="102"/>
      <c r="CG91" s="102"/>
      <c r="CH91" s="102"/>
      <c r="CI91" s="102"/>
      <c r="CJ91" s="102"/>
      <c r="CK91" s="102"/>
      <c r="CL91" s="102"/>
      <c r="CM91" s="102"/>
      <c r="CN91" s="102"/>
      <c r="CO91" s="102"/>
      <c r="CP91" s="102"/>
      <c r="CQ91" s="102"/>
      <c r="CR91" s="102"/>
      <c r="CS91" s="102"/>
      <c r="CT91" s="102"/>
      <c r="CU91" s="102"/>
      <c r="CV91" s="102"/>
      <c r="CW91" s="102"/>
      <c r="CX91" s="102"/>
      <c r="CY91" s="102"/>
      <c r="CZ91" s="102"/>
      <c r="DA91" s="102"/>
      <c r="DB91" s="102"/>
      <c r="DC91" s="102"/>
      <c r="DD91" s="102"/>
      <c r="DE91" s="102"/>
      <c r="DF91" s="102"/>
      <c r="DG91" s="102"/>
      <c r="DH91" s="102"/>
      <c r="DI91" s="102"/>
      <c r="DJ91" s="102"/>
      <c r="DK91" s="102"/>
      <c r="DL91" s="102"/>
      <c r="DM91" s="102"/>
      <c r="DN91" s="102"/>
      <c r="DO91" s="102"/>
      <c r="DP91" s="102"/>
      <c r="DQ91" s="102"/>
      <c r="DR91" s="102"/>
      <c r="DS91" s="102"/>
      <c r="DT91" s="102"/>
      <c r="DU91" s="102"/>
      <c r="DV91" s="102"/>
      <c r="DW91" s="102"/>
      <c r="DX91" s="102"/>
      <c r="DY91" s="102"/>
      <c r="DZ91" s="102"/>
    </row>
    <row r="92" spans="1:130">
      <c r="A92" s="102"/>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c r="BG92" s="102"/>
      <c r="BH92" s="102"/>
      <c r="BI92" s="102"/>
      <c r="BJ92" s="102"/>
      <c r="BK92" s="102"/>
      <c r="BL92" s="102"/>
      <c r="BM92" s="102"/>
      <c r="BN92" s="102"/>
      <c r="BO92" s="102"/>
      <c r="BP92" s="102"/>
      <c r="BQ92" s="102"/>
      <c r="BR92" s="102"/>
      <c r="BS92" s="102"/>
      <c r="BT92" s="102"/>
      <c r="BU92" s="102"/>
      <c r="BV92" s="102"/>
      <c r="BW92" s="102"/>
      <c r="BX92" s="102"/>
      <c r="BY92" s="102"/>
      <c r="BZ92" s="102"/>
      <c r="CA92" s="102"/>
      <c r="CB92" s="102"/>
      <c r="CC92" s="102"/>
      <c r="CD92" s="102"/>
      <c r="CE92" s="102"/>
      <c r="CF92" s="102"/>
      <c r="CG92" s="102"/>
      <c r="CH92" s="102"/>
      <c r="CI92" s="102"/>
      <c r="CJ92" s="102"/>
      <c r="CK92" s="102"/>
      <c r="CL92" s="102"/>
      <c r="CM92" s="102"/>
      <c r="CN92" s="102"/>
      <c r="CO92" s="102"/>
      <c r="CP92" s="102"/>
      <c r="CQ92" s="102"/>
      <c r="CR92" s="102"/>
      <c r="CS92" s="102"/>
      <c r="CT92" s="102"/>
      <c r="CU92" s="102"/>
      <c r="CV92" s="102"/>
      <c r="CW92" s="102"/>
      <c r="CX92" s="102"/>
      <c r="CY92" s="102"/>
      <c r="CZ92" s="102"/>
      <c r="DA92" s="102"/>
      <c r="DB92" s="102"/>
      <c r="DC92" s="102"/>
      <c r="DD92" s="102"/>
      <c r="DE92" s="102"/>
      <c r="DF92" s="102"/>
      <c r="DG92" s="102"/>
      <c r="DH92" s="102"/>
      <c r="DI92" s="102"/>
      <c r="DJ92" s="102"/>
      <c r="DK92" s="102"/>
      <c r="DL92" s="102"/>
      <c r="DM92" s="102"/>
      <c r="DN92" s="102"/>
      <c r="DO92" s="102"/>
      <c r="DP92" s="102"/>
      <c r="DQ92" s="102"/>
      <c r="DR92" s="102"/>
      <c r="DS92" s="102"/>
      <c r="DT92" s="102"/>
      <c r="DU92" s="102"/>
      <c r="DV92" s="102"/>
      <c r="DW92" s="102"/>
      <c r="DX92" s="102"/>
      <c r="DY92" s="102"/>
      <c r="DZ92" s="102"/>
    </row>
    <row r="93" spans="1:130">
      <c r="A93" s="102"/>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c r="AY93" s="102"/>
      <c r="AZ93" s="102"/>
      <c r="BA93" s="102"/>
      <c r="BB93" s="102"/>
      <c r="BC93" s="102"/>
      <c r="BD93" s="102"/>
      <c r="BE93" s="102"/>
      <c r="BF93" s="102"/>
      <c r="BG93" s="102"/>
      <c r="BH93" s="102"/>
      <c r="BI93" s="102"/>
      <c r="BJ93" s="102"/>
      <c r="BK93" s="102"/>
      <c r="BL93" s="102"/>
      <c r="BM93" s="102"/>
      <c r="BN93" s="102"/>
      <c r="BO93" s="102"/>
      <c r="BP93" s="102"/>
      <c r="BQ93" s="102"/>
      <c r="BR93" s="102"/>
      <c r="BS93" s="102"/>
      <c r="BT93" s="102"/>
      <c r="BU93" s="102"/>
      <c r="BV93" s="102"/>
      <c r="BW93" s="102"/>
      <c r="BX93" s="102"/>
      <c r="BY93" s="102"/>
      <c r="BZ93" s="102"/>
      <c r="CA93" s="102"/>
      <c r="CB93" s="102"/>
      <c r="CC93" s="102"/>
      <c r="CD93" s="102"/>
      <c r="CE93" s="102"/>
      <c r="CF93" s="102"/>
      <c r="CG93" s="102"/>
      <c r="CH93" s="102"/>
      <c r="CI93" s="102"/>
      <c r="CJ93" s="102"/>
      <c r="CK93" s="102"/>
      <c r="CL93" s="102"/>
      <c r="CM93" s="102"/>
      <c r="CN93" s="102"/>
      <c r="CO93" s="102"/>
      <c r="CP93" s="102"/>
      <c r="CQ93" s="102"/>
      <c r="CR93" s="102"/>
      <c r="CS93" s="102"/>
      <c r="CT93" s="102"/>
      <c r="CU93" s="102"/>
      <c r="CV93" s="102"/>
      <c r="CW93" s="102"/>
      <c r="CX93" s="102"/>
      <c r="CY93" s="102"/>
      <c r="CZ93" s="102"/>
      <c r="DA93" s="102"/>
      <c r="DB93" s="102"/>
      <c r="DC93" s="102"/>
      <c r="DD93" s="102"/>
      <c r="DE93" s="102"/>
      <c r="DF93" s="102"/>
      <c r="DG93" s="102"/>
      <c r="DH93" s="102"/>
      <c r="DI93" s="102"/>
      <c r="DJ93" s="102"/>
      <c r="DK93" s="102"/>
      <c r="DL93" s="102"/>
      <c r="DM93" s="102"/>
      <c r="DN93" s="102"/>
      <c r="DO93" s="102"/>
      <c r="DP93" s="102"/>
      <c r="DQ93" s="102"/>
      <c r="DR93" s="102"/>
      <c r="DS93" s="102"/>
      <c r="DT93" s="102"/>
      <c r="DU93" s="102"/>
      <c r="DV93" s="102"/>
      <c r="DW93" s="102"/>
      <c r="DX93" s="102"/>
      <c r="DY93" s="102"/>
      <c r="DZ93" s="102"/>
    </row>
    <row r="94" spans="1:130">
      <c r="A94" s="102"/>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c r="AY94" s="102"/>
      <c r="AZ94" s="102"/>
      <c r="BA94" s="102"/>
      <c r="BB94" s="102"/>
      <c r="BC94" s="102"/>
      <c r="BD94" s="102"/>
      <c r="BE94" s="102"/>
      <c r="BF94" s="102"/>
      <c r="BG94" s="102"/>
      <c r="BH94" s="102"/>
      <c r="BI94" s="102"/>
      <c r="BJ94" s="102"/>
      <c r="BK94" s="102"/>
      <c r="BL94" s="102"/>
      <c r="BM94" s="102"/>
      <c r="BN94" s="102"/>
      <c r="BO94" s="102"/>
      <c r="BP94" s="102"/>
      <c r="BQ94" s="102"/>
      <c r="BR94" s="102"/>
      <c r="BS94" s="102"/>
      <c r="BT94" s="102"/>
      <c r="BU94" s="102"/>
      <c r="BV94" s="102"/>
      <c r="BW94" s="102"/>
      <c r="BX94" s="102"/>
      <c r="BY94" s="102"/>
      <c r="BZ94" s="102"/>
      <c r="CA94" s="102"/>
      <c r="CB94" s="102"/>
      <c r="CC94" s="102"/>
      <c r="CD94" s="102"/>
      <c r="CE94" s="102"/>
      <c r="CF94" s="102"/>
      <c r="CG94" s="102"/>
      <c r="CH94" s="102"/>
      <c r="CI94" s="102"/>
      <c r="CJ94" s="102"/>
      <c r="CK94" s="102"/>
      <c r="CL94" s="102"/>
      <c r="CM94" s="102"/>
      <c r="CN94" s="102"/>
      <c r="CO94" s="102"/>
      <c r="CP94" s="102"/>
      <c r="CQ94" s="102"/>
      <c r="CR94" s="102"/>
      <c r="CS94" s="102"/>
      <c r="CT94" s="102"/>
      <c r="CU94" s="102"/>
      <c r="CV94" s="102"/>
      <c r="CW94" s="102"/>
      <c r="CX94" s="102"/>
      <c r="CY94" s="102"/>
      <c r="CZ94" s="102"/>
      <c r="DA94" s="102"/>
      <c r="DB94" s="102"/>
      <c r="DC94" s="102"/>
      <c r="DD94" s="102"/>
      <c r="DE94" s="102"/>
      <c r="DF94" s="102"/>
      <c r="DG94" s="102"/>
      <c r="DH94" s="102"/>
      <c r="DI94" s="102"/>
      <c r="DJ94" s="102"/>
      <c r="DK94" s="102"/>
      <c r="DL94" s="102"/>
      <c r="DM94" s="102"/>
      <c r="DN94" s="102"/>
      <c r="DO94" s="102"/>
      <c r="DP94" s="102"/>
      <c r="DQ94" s="102"/>
      <c r="DR94" s="102"/>
      <c r="DS94" s="102"/>
      <c r="DT94" s="102"/>
      <c r="DU94" s="102"/>
      <c r="DV94" s="102"/>
      <c r="DW94" s="102"/>
      <c r="DX94" s="102"/>
      <c r="DY94" s="102"/>
      <c r="DZ94" s="102"/>
    </row>
    <row r="95" spans="1:130">
      <c r="A95" s="102"/>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c r="AY95" s="102"/>
      <c r="AZ95" s="102"/>
      <c r="BA95" s="102"/>
      <c r="BB95" s="102"/>
      <c r="BC95" s="102"/>
      <c r="BD95" s="102"/>
      <c r="BE95" s="102"/>
      <c r="BF95" s="102"/>
      <c r="BG95" s="102"/>
      <c r="BH95" s="102"/>
      <c r="BI95" s="102"/>
      <c r="BJ95" s="102"/>
      <c r="BK95" s="102"/>
      <c r="BL95" s="102"/>
      <c r="BM95" s="102"/>
      <c r="BN95" s="102"/>
      <c r="BO95" s="102"/>
      <c r="BP95" s="102"/>
      <c r="BQ95" s="102"/>
      <c r="BR95" s="102"/>
      <c r="BS95" s="102"/>
      <c r="BT95" s="102"/>
      <c r="BU95" s="102"/>
      <c r="BV95" s="102"/>
      <c r="BW95" s="102"/>
      <c r="BX95" s="102"/>
      <c r="BY95" s="102"/>
      <c r="BZ95" s="102"/>
      <c r="CA95" s="102"/>
      <c r="CB95" s="102"/>
      <c r="CC95" s="102"/>
      <c r="CD95" s="102"/>
      <c r="CE95" s="102"/>
      <c r="CF95" s="102"/>
      <c r="CG95" s="102"/>
      <c r="CH95" s="102"/>
      <c r="CI95" s="102"/>
      <c r="CJ95" s="102"/>
      <c r="CK95" s="102"/>
      <c r="CL95" s="102"/>
      <c r="CM95" s="102"/>
      <c r="CN95" s="102"/>
      <c r="CO95" s="102"/>
      <c r="CP95" s="102"/>
      <c r="CQ95" s="102"/>
      <c r="CR95" s="102"/>
      <c r="CS95" s="102"/>
      <c r="CT95" s="102"/>
      <c r="CU95" s="102"/>
      <c r="CV95" s="102"/>
      <c r="CW95" s="102"/>
      <c r="CX95" s="102"/>
      <c r="CY95" s="102"/>
      <c r="CZ95" s="102"/>
      <c r="DA95" s="102"/>
      <c r="DB95" s="102"/>
      <c r="DC95" s="102"/>
      <c r="DD95" s="102"/>
      <c r="DE95" s="102"/>
      <c r="DF95" s="102"/>
      <c r="DG95" s="102"/>
      <c r="DH95" s="102"/>
      <c r="DI95" s="102"/>
      <c r="DJ95" s="102"/>
      <c r="DK95" s="102"/>
      <c r="DL95" s="102"/>
      <c r="DM95" s="102"/>
      <c r="DN95" s="102"/>
      <c r="DO95" s="102"/>
      <c r="DP95" s="102"/>
      <c r="DQ95" s="102"/>
      <c r="DR95" s="102"/>
      <c r="DS95" s="102"/>
      <c r="DT95" s="102"/>
      <c r="DU95" s="102"/>
      <c r="DV95" s="102"/>
      <c r="DW95" s="102"/>
      <c r="DX95" s="102"/>
      <c r="DY95" s="102"/>
      <c r="DZ95" s="102"/>
    </row>
    <row r="96" spans="1:130">
      <c r="A96" s="102"/>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02"/>
      <c r="AX96" s="102"/>
      <c r="AY96" s="102"/>
      <c r="AZ96" s="102"/>
      <c r="BA96" s="102"/>
      <c r="BB96" s="102"/>
      <c r="BC96" s="102"/>
      <c r="BD96" s="102"/>
      <c r="BE96" s="102"/>
      <c r="BF96" s="102"/>
      <c r="BG96" s="102"/>
      <c r="BH96" s="102"/>
      <c r="BI96" s="102"/>
      <c r="BJ96" s="102"/>
      <c r="BK96" s="102"/>
      <c r="BL96" s="102"/>
      <c r="BM96" s="102"/>
      <c r="BN96" s="102"/>
      <c r="BO96" s="102"/>
      <c r="BP96" s="102"/>
      <c r="BQ96" s="102"/>
      <c r="BR96" s="102"/>
      <c r="BS96" s="102"/>
      <c r="BT96" s="102"/>
      <c r="BU96" s="102"/>
      <c r="BV96" s="102"/>
      <c r="BW96" s="102"/>
      <c r="BX96" s="102"/>
      <c r="BY96" s="102"/>
      <c r="BZ96" s="102"/>
      <c r="CA96" s="102"/>
      <c r="CB96" s="102"/>
      <c r="CC96" s="102"/>
      <c r="CD96" s="102"/>
      <c r="CE96" s="102"/>
      <c r="CF96" s="102"/>
      <c r="CG96" s="102"/>
      <c r="CH96" s="102"/>
      <c r="CI96" s="102"/>
      <c r="CJ96" s="102"/>
      <c r="CK96" s="102"/>
      <c r="CL96" s="102"/>
      <c r="CM96" s="102"/>
      <c r="CN96" s="102"/>
      <c r="CO96" s="102"/>
      <c r="CP96" s="102"/>
      <c r="CQ96" s="102"/>
      <c r="CR96" s="102"/>
      <c r="CS96" s="102"/>
      <c r="CT96" s="102"/>
      <c r="CU96" s="102"/>
      <c r="CV96" s="102"/>
      <c r="CW96" s="102"/>
      <c r="CX96" s="102"/>
      <c r="CY96" s="102"/>
      <c r="CZ96" s="102"/>
      <c r="DA96" s="102"/>
      <c r="DB96" s="102"/>
      <c r="DC96" s="102"/>
      <c r="DD96" s="102"/>
      <c r="DE96" s="102"/>
      <c r="DF96" s="102"/>
      <c r="DG96" s="102"/>
      <c r="DH96" s="102"/>
      <c r="DI96" s="102"/>
      <c r="DJ96" s="102"/>
      <c r="DK96" s="102"/>
      <c r="DL96" s="102"/>
      <c r="DM96" s="102"/>
      <c r="DN96" s="102"/>
      <c r="DO96" s="102"/>
      <c r="DP96" s="102"/>
      <c r="DQ96" s="102"/>
      <c r="DR96" s="102"/>
      <c r="DS96" s="102"/>
      <c r="DT96" s="102"/>
      <c r="DU96" s="102"/>
      <c r="DV96" s="102"/>
      <c r="DW96" s="102"/>
      <c r="DX96" s="102"/>
      <c r="DY96" s="102"/>
      <c r="DZ96" s="102"/>
    </row>
    <row r="97" spans="1:130">
      <c r="A97" s="102"/>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02"/>
      <c r="AY97" s="102"/>
      <c r="AZ97" s="102"/>
      <c r="BA97" s="102"/>
      <c r="BB97" s="102"/>
      <c r="BC97" s="102"/>
      <c r="BD97" s="102"/>
      <c r="BE97" s="102"/>
      <c r="BF97" s="102"/>
      <c r="BG97" s="102"/>
      <c r="BH97" s="102"/>
      <c r="BI97" s="102"/>
      <c r="BJ97" s="102"/>
      <c r="BK97" s="102"/>
      <c r="BL97" s="102"/>
      <c r="BM97" s="102"/>
      <c r="BN97" s="102"/>
      <c r="BO97" s="102"/>
      <c r="BP97" s="102"/>
      <c r="BQ97" s="102"/>
      <c r="BR97" s="102"/>
      <c r="BS97" s="102"/>
      <c r="BT97" s="102"/>
      <c r="BU97" s="102"/>
      <c r="BV97" s="102"/>
      <c r="BW97" s="102"/>
      <c r="BX97" s="102"/>
      <c r="BY97" s="102"/>
      <c r="BZ97" s="102"/>
      <c r="CA97" s="102"/>
      <c r="CB97" s="102"/>
      <c r="CC97" s="102"/>
      <c r="CD97" s="102"/>
      <c r="CE97" s="102"/>
      <c r="CF97" s="102"/>
      <c r="CG97" s="102"/>
      <c r="CH97" s="102"/>
      <c r="CI97" s="102"/>
      <c r="CJ97" s="102"/>
      <c r="CK97" s="102"/>
      <c r="CL97" s="102"/>
      <c r="CM97" s="102"/>
      <c r="CN97" s="102"/>
      <c r="CO97" s="102"/>
      <c r="CP97" s="102"/>
      <c r="CQ97" s="102"/>
      <c r="CR97" s="102"/>
      <c r="CS97" s="102"/>
      <c r="CT97" s="102"/>
      <c r="CU97" s="102"/>
      <c r="CV97" s="102"/>
      <c r="CW97" s="102"/>
      <c r="CX97" s="102"/>
      <c r="CY97" s="102"/>
      <c r="CZ97" s="102"/>
      <c r="DA97" s="102"/>
      <c r="DB97" s="102"/>
      <c r="DC97" s="102"/>
      <c r="DD97" s="102"/>
      <c r="DE97" s="102"/>
      <c r="DF97" s="102"/>
      <c r="DG97" s="102"/>
      <c r="DH97" s="102"/>
      <c r="DI97" s="102"/>
      <c r="DJ97" s="102"/>
      <c r="DK97" s="102"/>
      <c r="DL97" s="102"/>
      <c r="DM97" s="102"/>
      <c r="DN97" s="102"/>
      <c r="DO97" s="102"/>
      <c r="DP97" s="102"/>
      <c r="DQ97" s="102"/>
      <c r="DR97" s="102"/>
      <c r="DS97" s="102"/>
      <c r="DT97" s="102"/>
      <c r="DU97" s="102"/>
      <c r="DV97" s="102"/>
      <c r="DW97" s="102"/>
      <c r="DX97" s="102"/>
      <c r="DY97" s="102"/>
      <c r="DZ97" s="102"/>
    </row>
    <row r="98" spans="1:130">
      <c r="A98" s="102"/>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c r="BA98" s="102"/>
      <c r="BB98" s="102"/>
      <c r="BC98" s="102"/>
      <c r="BD98" s="102"/>
      <c r="BE98" s="102"/>
      <c r="BF98" s="102"/>
      <c r="BG98" s="102"/>
      <c r="BH98" s="102"/>
      <c r="BI98" s="102"/>
      <c r="BJ98" s="102"/>
      <c r="BK98" s="102"/>
      <c r="BL98" s="102"/>
      <c r="BM98" s="102"/>
      <c r="BN98" s="102"/>
      <c r="BO98" s="102"/>
      <c r="BP98" s="102"/>
      <c r="BQ98" s="102"/>
      <c r="BR98" s="102"/>
      <c r="BS98" s="102"/>
      <c r="BT98" s="102"/>
      <c r="BU98" s="102"/>
      <c r="BV98" s="102"/>
      <c r="BW98" s="102"/>
      <c r="BX98" s="102"/>
      <c r="BY98" s="102"/>
      <c r="BZ98" s="102"/>
      <c r="CA98" s="102"/>
      <c r="CB98" s="102"/>
      <c r="CC98" s="102"/>
      <c r="CD98" s="102"/>
      <c r="CE98" s="102"/>
      <c r="CF98" s="102"/>
      <c r="CG98" s="102"/>
      <c r="CH98" s="102"/>
      <c r="CI98" s="102"/>
      <c r="CJ98" s="102"/>
      <c r="CK98" s="102"/>
      <c r="CL98" s="102"/>
      <c r="CM98" s="102"/>
      <c r="CN98" s="102"/>
      <c r="CO98" s="102"/>
      <c r="CP98" s="102"/>
      <c r="CQ98" s="102"/>
      <c r="CR98" s="102"/>
      <c r="CS98" s="102"/>
      <c r="CT98" s="102"/>
      <c r="CU98" s="102"/>
      <c r="CV98" s="102"/>
      <c r="CW98" s="102"/>
      <c r="CX98" s="102"/>
      <c r="CY98" s="102"/>
      <c r="CZ98" s="102"/>
      <c r="DA98" s="102"/>
      <c r="DB98" s="102"/>
      <c r="DC98" s="102"/>
      <c r="DD98" s="102"/>
      <c r="DE98" s="102"/>
      <c r="DF98" s="102"/>
      <c r="DG98" s="102"/>
      <c r="DH98" s="102"/>
      <c r="DI98" s="102"/>
      <c r="DJ98" s="102"/>
      <c r="DK98" s="102"/>
      <c r="DL98" s="102"/>
      <c r="DM98" s="102"/>
      <c r="DN98" s="102"/>
      <c r="DO98" s="102"/>
      <c r="DP98" s="102"/>
      <c r="DQ98" s="102"/>
      <c r="DR98" s="102"/>
      <c r="DS98" s="102"/>
      <c r="DT98" s="102"/>
      <c r="DU98" s="102"/>
      <c r="DV98" s="102"/>
      <c r="DW98" s="102"/>
      <c r="DX98" s="102"/>
      <c r="DY98" s="102"/>
      <c r="DZ98" s="102"/>
    </row>
    <row r="99" spans="1:130">
      <c r="A99" s="102"/>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2"/>
      <c r="AY99" s="102"/>
      <c r="AZ99" s="102"/>
      <c r="BA99" s="102"/>
      <c r="BB99" s="102"/>
      <c r="BC99" s="102"/>
      <c r="BD99" s="102"/>
      <c r="BE99" s="102"/>
      <c r="BF99" s="102"/>
      <c r="BG99" s="102"/>
      <c r="BH99" s="102"/>
      <c r="BI99" s="102"/>
      <c r="BJ99" s="102"/>
      <c r="BK99" s="102"/>
      <c r="BL99" s="102"/>
      <c r="BM99" s="102"/>
      <c r="BN99" s="102"/>
      <c r="BO99" s="102"/>
      <c r="BP99" s="102"/>
      <c r="BQ99" s="102"/>
      <c r="BR99" s="102"/>
      <c r="BS99" s="102"/>
      <c r="BT99" s="102"/>
      <c r="BU99" s="102"/>
      <c r="BV99" s="102"/>
      <c r="BW99" s="102"/>
      <c r="BX99" s="102"/>
      <c r="BY99" s="102"/>
      <c r="BZ99" s="102"/>
      <c r="CA99" s="102"/>
      <c r="CB99" s="102"/>
      <c r="CC99" s="102"/>
      <c r="CD99" s="102"/>
      <c r="CE99" s="102"/>
      <c r="CF99" s="102"/>
      <c r="CG99" s="102"/>
      <c r="CH99" s="102"/>
      <c r="CI99" s="102"/>
      <c r="CJ99" s="102"/>
      <c r="CK99" s="102"/>
      <c r="CL99" s="102"/>
      <c r="CM99" s="102"/>
      <c r="CN99" s="102"/>
      <c r="CO99" s="102"/>
      <c r="CP99" s="102"/>
      <c r="CQ99" s="102"/>
      <c r="CR99" s="102"/>
      <c r="CS99" s="102"/>
      <c r="CT99" s="102"/>
      <c r="CU99" s="102"/>
      <c r="CV99" s="102"/>
      <c r="CW99" s="102"/>
      <c r="CX99" s="102"/>
      <c r="CY99" s="102"/>
      <c r="CZ99" s="102"/>
      <c r="DA99" s="102"/>
      <c r="DB99" s="102"/>
      <c r="DC99" s="102"/>
      <c r="DD99" s="102"/>
      <c r="DE99" s="102"/>
      <c r="DF99" s="102"/>
      <c r="DG99" s="102"/>
      <c r="DH99" s="102"/>
      <c r="DI99" s="102"/>
      <c r="DJ99" s="102"/>
      <c r="DK99" s="102"/>
      <c r="DL99" s="102"/>
      <c r="DM99" s="102"/>
      <c r="DN99" s="102"/>
      <c r="DO99" s="102"/>
      <c r="DP99" s="102"/>
      <c r="DQ99" s="102"/>
      <c r="DR99" s="102"/>
      <c r="DS99" s="102"/>
      <c r="DT99" s="102"/>
      <c r="DU99" s="102"/>
      <c r="DV99" s="102"/>
      <c r="DW99" s="102"/>
      <c r="DX99" s="102"/>
      <c r="DY99" s="102"/>
      <c r="DZ99" s="102"/>
    </row>
    <row r="100" spans="1:130">
      <c r="A100" s="102"/>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c r="BA100" s="102"/>
      <c r="BB100" s="102"/>
      <c r="BC100" s="102"/>
      <c r="BD100" s="102"/>
      <c r="BE100" s="102"/>
      <c r="BF100" s="102"/>
      <c r="BG100" s="102"/>
      <c r="BH100" s="102"/>
      <c r="BI100" s="102"/>
      <c r="BJ100" s="102"/>
      <c r="BK100" s="102"/>
      <c r="BL100" s="102"/>
      <c r="BM100" s="102"/>
      <c r="BN100" s="102"/>
      <c r="BO100" s="102"/>
      <c r="BP100" s="102"/>
      <c r="BQ100" s="102"/>
      <c r="BR100" s="102"/>
      <c r="BS100" s="102"/>
      <c r="BT100" s="102"/>
      <c r="BU100" s="102"/>
      <c r="BV100" s="102"/>
      <c r="BW100" s="102"/>
      <c r="BX100" s="102"/>
      <c r="BY100" s="102"/>
      <c r="BZ100" s="102"/>
      <c r="CA100" s="102"/>
      <c r="CB100" s="102"/>
      <c r="CC100" s="102"/>
      <c r="CD100" s="102"/>
      <c r="CE100" s="102"/>
      <c r="CF100" s="102"/>
      <c r="CG100" s="102"/>
      <c r="CH100" s="102"/>
      <c r="CI100" s="102"/>
      <c r="CJ100" s="102"/>
      <c r="CK100" s="102"/>
      <c r="CL100" s="102"/>
      <c r="CM100" s="102"/>
      <c r="CN100" s="102"/>
      <c r="CO100" s="102"/>
      <c r="CP100" s="102"/>
      <c r="CQ100" s="102"/>
      <c r="CR100" s="102"/>
      <c r="CS100" s="102"/>
      <c r="CT100" s="102"/>
      <c r="CU100" s="102"/>
      <c r="CV100" s="102"/>
      <c r="CW100" s="102"/>
      <c r="CX100" s="102"/>
      <c r="CY100" s="102"/>
      <c r="CZ100" s="102"/>
      <c r="DA100" s="102"/>
      <c r="DB100" s="102"/>
      <c r="DC100" s="102"/>
      <c r="DD100" s="102"/>
      <c r="DE100" s="102"/>
      <c r="DF100" s="102"/>
      <c r="DG100" s="102"/>
      <c r="DH100" s="102"/>
      <c r="DI100" s="102"/>
      <c r="DJ100" s="102"/>
      <c r="DK100" s="102"/>
      <c r="DL100" s="102"/>
      <c r="DM100" s="102"/>
      <c r="DN100" s="102"/>
      <c r="DO100" s="102"/>
      <c r="DP100" s="102"/>
      <c r="DQ100" s="102"/>
      <c r="DR100" s="102"/>
      <c r="DS100" s="102"/>
      <c r="DT100" s="102"/>
      <c r="DU100" s="102"/>
      <c r="DV100" s="102"/>
      <c r="DW100" s="102"/>
      <c r="DX100" s="102"/>
      <c r="DY100" s="102"/>
      <c r="DZ100" s="102"/>
    </row>
    <row r="101" spans="1:130">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02"/>
      <c r="BB101" s="102"/>
      <c r="BC101" s="102"/>
      <c r="BD101" s="102"/>
      <c r="BE101" s="102"/>
      <c r="BF101" s="102"/>
      <c r="BG101" s="102"/>
      <c r="BH101" s="102"/>
      <c r="BI101" s="102"/>
      <c r="BJ101" s="102"/>
      <c r="BK101" s="102"/>
      <c r="BL101" s="102"/>
      <c r="BM101" s="102"/>
      <c r="BN101" s="102"/>
      <c r="BO101" s="102"/>
      <c r="BP101" s="102"/>
      <c r="BQ101" s="102"/>
      <c r="BR101" s="102"/>
      <c r="BS101" s="102"/>
      <c r="BT101" s="102"/>
      <c r="BU101" s="102"/>
      <c r="BV101" s="102"/>
      <c r="BW101" s="102"/>
      <c r="BX101" s="102"/>
      <c r="BY101" s="102"/>
      <c r="BZ101" s="102"/>
      <c r="CA101" s="102"/>
      <c r="CB101" s="102"/>
      <c r="CC101" s="102"/>
      <c r="CD101" s="102"/>
      <c r="CE101" s="102"/>
      <c r="CF101" s="102"/>
      <c r="CG101" s="102"/>
      <c r="CH101" s="102"/>
      <c r="CI101" s="102"/>
      <c r="CJ101" s="102"/>
      <c r="CK101" s="102"/>
      <c r="CL101" s="102"/>
      <c r="CM101" s="102"/>
      <c r="CN101" s="102"/>
      <c r="CO101" s="102"/>
      <c r="CP101" s="102"/>
      <c r="CQ101" s="102"/>
      <c r="CR101" s="102"/>
      <c r="CS101" s="102"/>
      <c r="CT101" s="102"/>
      <c r="CU101" s="102"/>
      <c r="CV101" s="102"/>
      <c r="CW101" s="102"/>
      <c r="CX101" s="102"/>
      <c r="CY101" s="102"/>
      <c r="CZ101" s="102"/>
      <c r="DA101" s="102"/>
      <c r="DB101" s="102"/>
      <c r="DC101" s="102"/>
      <c r="DD101" s="102"/>
      <c r="DE101" s="102"/>
      <c r="DF101" s="102"/>
      <c r="DG101" s="102"/>
      <c r="DH101" s="102"/>
      <c r="DI101" s="102"/>
      <c r="DJ101" s="102"/>
      <c r="DK101" s="102"/>
      <c r="DL101" s="102"/>
      <c r="DM101" s="102"/>
      <c r="DN101" s="102"/>
      <c r="DO101" s="102"/>
      <c r="DP101" s="102"/>
      <c r="DQ101" s="102"/>
      <c r="DR101" s="102"/>
      <c r="DS101" s="102"/>
      <c r="DT101" s="102"/>
      <c r="DU101" s="102"/>
      <c r="DV101" s="102"/>
      <c r="DW101" s="102"/>
      <c r="DX101" s="102"/>
      <c r="DY101" s="102"/>
      <c r="DZ101" s="102"/>
    </row>
    <row r="102" spans="1:130">
      <c r="A102" s="102"/>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2"/>
      <c r="AY102" s="102"/>
      <c r="AZ102" s="102"/>
      <c r="BA102" s="102"/>
      <c r="BB102" s="102"/>
      <c r="BC102" s="102"/>
      <c r="BD102" s="102"/>
      <c r="BE102" s="102"/>
      <c r="BF102" s="102"/>
      <c r="BG102" s="102"/>
      <c r="BH102" s="102"/>
      <c r="BI102" s="102"/>
      <c r="BJ102" s="102"/>
      <c r="BK102" s="102"/>
      <c r="BL102" s="102"/>
      <c r="BM102" s="102"/>
      <c r="BN102" s="102"/>
      <c r="BO102" s="102"/>
      <c r="BP102" s="102"/>
      <c r="BQ102" s="102"/>
      <c r="BR102" s="102"/>
      <c r="BS102" s="102"/>
      <c r="BT102" s="102"/>
      <c r="BU102" s="102"/>
      <c r="BV102" s="102"/>
      <c r="BW102" s="102"/>
      <c r="BX102" s="102"/>
      <c r="BY102" s="102"/>
      <c r="BZ102" s="102"/>
      <c r="CA102" s="102"/>
      <c r="CB102" s="102"/>
      <c r="CC102" s="102"/>
      <c r="CD102" s="102"/>
      <c r="CE102" s="102"/>
      <c r="CF102" s="102"/>
      <c r="CG102" s="102"/>
      <c r="CH102" s="102"/>
      <c r="CI102" s="102"/>
      <c r="CJ102" s="102"/>
      <c r="CK102" s="102"/>
      <c r="CL102" s="102"/>
      <c r="CM102" s="102"/>
      <c r="CN102" s="102"/>
      <c r="CO102" s="102"/>
      <c r="CP102" s="102"/>
      <c r="CQ102" s="102"/>
      <c r="CR102" s="102"/>
      <c r="CS102" s="102"/>
      <c r="CT102" s="102"/>
      <c r="CU102" s="102"/>
      <c r="CV102" s="102"/>
      <c r="CW102" s="102"/>
      <c r="CX102" s="102"/>
      <c r="CY102" s="102"/>
      <c r="CZ102" s="102"/>
      <c r="DA102" s="102"/>
      <c r="DB102" s="102"/>
      <c r="DC102" s="102"/>
      <c r="DD102" s="102"/>
      <c r="DE102" s="102"/>
      <c r="DF102" s="102"/>
      <c r="DG102" s="102"/>
      <c r="DH102" s="102"/>
      <c r="DI102" s="102"/>
      <c r="DJ102" s="102"/>
      <c r="DK102" s="102"/>
      <c r="DL102" s="102"/>
      <c r="DM102" s="102"/>
      <c r="DN102" s="102"/>
      <c r="DO102" s="102"/>
      <c r="DP102" s="102"/>
      <c r="DQ102" s="102"/>
      <c r="DR102" s="102"/>
      <c r="DS102" s="102"/>
      <c r="DT102" s="102"/>
      <c r="DU102" s="102"/>
      <c r="DV102" s="102"/>
      <c r="DW102" s="102"/>
      <c r="DX102" s="102"/>
      <c r="DY102" s="102"/>
      <c r="DZ102" s="102"/>
    </row>
    <row r="103" spans="1:130">
      <c r="A103" s="102"/>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c r="AW103" s="102"/>
      <c r="AX103" s="102"/>
      <c r="AY103" s="102"/>
      <c r="AZ103" s="102"/>
      <c r="BA103" s="102"/>
      <c r="BB103" s="102"/>
      <c r="BC103" s="102"/>
      <c r="BD103" s="102"/>
      <c r="BE103" s="102"/>
      <c r="BF103" s="102"/>
      <c r="BG103" s="102"/>
      <c r="BH103" s="102"/>
      <c r="BI103" s="102"/>
      <c r="BJ103" s="102"/>
      <c r="BK103" s="102"/>
      <c r="BL103" s="102"/>
      <c r="BM103" s="102"/>
      <c r="BN103" s="102"/>
      <c r="BO103" s="102"/>
      <c r="BP103" s="102"/>
      <c r="BQ103" s="102"/>
      <c r="BR103" s="102"/>
      <c r="BS103" s="102"/>
      <c r="BT103" s="102"/>
      <c r="BU103" s="102"/>
      <c r="BV103" s="102"/>
      <c r="BW103" s="102"/>
      <c r="BX103" s="102"/>
      <c r="BY103" s="102"/>
      <c r="BZ103" s="102"/>
      <c r="CA103" s="102"/>
      <c r="CB103" s="102"/>
      <c r="CC103" s="102"/>
      <c r="CD103" s="102"/>
      <c r="CE103" s="102"/>
      <c r="CF103" s="102"/>
      <c r="CG103" s="102"/>
      <c r="CH103" s="102"/>
      <c r="CI103" s="102"/>
      <c r="CJ103" s="102"/>
      <c r="CK103" s="102"/>
      <c r="CL103" s="102"/>
      <c r="CM103" s="102"/>
      <c r="CN103" s="102"/>
      <c r="CO103" s="102"/>
      <c r="CP103" s="102"/>
      <c r="CQ103" s="102"/>
      <c r="CR103" s="102"/>
      <c r="CS103" s="102"/>
      <c r="CT103" s="102"/>
      <c r="CU103" s="102"/>
      <c r="CV103" s="102"/>
      <c r="CW103" s="102"/>
      <c r="CX103" s="102"/>
      <c r="CY103" s="102"/>
      <c r="CZ103" s="102"/>
      <c r="DA103" s="102"/>
      <c r="DB103" s="102"/>
      <c r="DC103" s="102"/>
      <c r="DD103" s="102"/>
      <c r="DE103" s="102"/>
      <c r="DF103" s="102"/>
      <c r="DG103" s="102"/>
      <c r="DH103" s="102"/>
      <c r="DI103" s="102"/>
      <c r="DJ103" s="102"/>
      <c r="DK103" s="102"/>
      <c r="DL103" s="102"/>
      <c r="DM103" s="102"/>
      <c r="DN103" s="102"/>
      <c r="DO103" s="102"/>
      <c r="DP103" s="102"/>
      <c r="DQ103" s="102"/>
      <c r="DR103" s="102"/>
      <c r="DS103" s="102"/>
      <c r="DT103" s="102"/>
      <c r="DU103" s="102"/>
      <c r="DV103" s="102"/>
      <c r="DW103" s="102"/>
      <c r="DX103" s="102"/>
      <c r="DY103" s="102"/>
      <c r="DZ103" s="102"/>
    </row>
    <row r="104" spans="1:130">
      <c r="A104" s="102"/>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c r="BA104" s="102"/>
      <c r="BB104" s="102"/>
      <c r="BC104" s="102"/>
      <c r="BD104" s="102"/>
      <c r="BE104" s="102"/>
      <c r="BF104" s="102"/>
      <c r="BG104" s="102"/>
      <c r="BH104" s="102"/>
      <c r="BI104" s="102"/>
      <c r="BJ104" s="102"/>
      <c r="BK104" s="102"/>
      <c r="BL104" s="102"/>
      <c r="BM104" s="102"/>
      <c r="BN104" s="102"/>
      <c r="BO104" s="102"/>
      <c r="BP104" s="102"/>
      <c r="BQ104" s="102"/>
      <c r="BR104" s="102"/>
      <c r="BS104" s="102"/>
      <c r="BT104" s="102"/>
      <c r="BU104" s="102"/>
      <c r="BV104" s="102"/>
      <c r="BW104" s="102"/>
      <c r="BX104" s="102"/>
      <c r="BY104" s="102"/>
      <c r="BZ104" s="102"/>
      <c r="CA104" s="102"/>
      <c r="CB104" s="102"/>
      <c r="CC104" s="102"/>
      <c r="CD104" s="102"/>
      <c r="CE104" s="102"/>
      <c r="CF104" s="102"/>
      <c r="CG104" s="102"/>
      <c r="CH104" s="102"/>
      <c r="CI104" s="102"/>
      <c r="CJ104" s="102"/>
      <c r="CK104" s="102"/>
      <c r="CL104" s="102"/>
      <c r="CM104" s="102"/>
      <c r="CN104" s="102"/>
      <c r="CO104" s="102"/>
      <c r="CP104" s="102"/>
      <c r="CQ104" s="102"/>
      <c r="CR104" s="102"/>
      <c r="CS104" s="102"/>
      <c r="CT104" s="102"/>
      <c r="CU104" s="102"/>
      <c r="CV104" s="102"/>
      <c r="CW104" s="102"/>
      <c r="CX104" s="102"/>
      <c r="CY104" s="102"/>
      <c r="CZ104" s="102"/>
      <c r="DA104" s="102"/>
      <c r="DB104" s="102"/>
      <c r="DC104" s="102"/>
      <c r="DD104" s="102"/>
      <c r="DE104" s="102"/>
      <c r="DF104" s="102"/>
      <c r="DG104" s="102"/>
      <c r="DH104" s="102"/>
      <c r="DI104" s="102"/>
      <c r="DJ104" s="102"/>
      <c r="DK104" s="102"/>
      <c r="DL104" s="102"/>
      <c r="DM104" s="102"/>
      <c r="DN104" s="102"/>
      <c r="DO104" s="102"/>
      <c r="DP104" s="102"/>
      <c r="DQ104" s="102"/>
      <c r="DR104" s="102"/>
      <c r="DS104" s="102"/>
      <c r="DT104" s="102"/>
      <c r="DU104" s="102"/>
      <c r="DV104" s="102"/>
      <c r="DW104" s="102"/>
      <c r="DX104" s="102"/>
      <c r="DY104" s="102"/>
      <c r="DZ104" s="102"/>
    </row>
    <row r="105" spans="1:130">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02"/>
      <c r="AY105" s="102"/>
      <c r="AZ105" s="102"/>
      <c r="BA105" s="102"/>
      <c r="BB105" s="102"/>
      <c r="BC105" s="102"/>
      <c r="BD105" s="102"/>
      <c r="BE105" s="102"/>
      <c r="BF105" s="102"/>
      <c r="BG105" s="102"/>
      <c r="BH105" s="102"/>
      <c r="BI105" s="102"/>
      <c r="BJ105" s="102"/>
      <c r="BK105" s="102"/>
      <c r="BL105" s="102"/>
      <c r="BM105" s="102"/>
      <c r="BN105" s="102"/>
      <c r="BO105" s="102"/>
      <c r="BP105" s="102"/>
      <c r="BQ105" s="102"/>
      <c r="BR105" s="102"/>
      <c r="BS105" s="102"/>
      <c r="BT105" s="102"/>
      <c r="BU105" s="102"/>
      <c r="BV105" s="102"/>
      <c r="BW105" s="102"/>
      <c r="BX105" s="102"/>
      <c r="BY105" s="102"/>
      <c r="BZ105" s="102"/>
      <c r="CA105" s="102"/>
      <c r="CB105" s="102"/>
      <c r="CC105" s="102"/>
      <c r="CD105" s="102"/>
      <c r="CE105" s="102"/>
      <c r="CF105" s="102"/>
      <c r="CG105" s="102"/>
      <c r="CH105" s="102"/>
      <c r="CI105" s="102"/>
      <c r="CJ105" s="102"/>
      <c r="CK105" s="102"/>
      <c r="CL105" s="102"/>
      <c r="CM105" s="102"/>
      <c r="CN105" s="102"/>
      <c r="CO105" s="102"/>
      <c r="CP105" s="102"/>
      <c r="CQ105" s="102"/>
      <c r="CR105" s="102"/>
      <c r="CS105" s="102"/>
      <c r="CT105" s="102"/>
      <c r="CU105" s="102"/>
      <c r="CV105" s="102"/>
      <c r="CW105" s="102"/>
      <c r="CX105" s="102"/>
      <c r="CY105" s="102"/>
      <c r="CZ105" s="102"/>
      <c r="DA105" s="102"/>
      <c r="DB105" s="102"/>
      <c r="DC105" s="102"/>
      <c r="DD105" s="102"/>
      <c r="DE105" s="102"/>
      <c r="DF105" s="102"/>
      <c r="DG105" s="102"/>
      <c r="DH105" s="102"/>
      <c r="DI105" s="102"/>
      <c r="DJ105" s="102"/>
      <c r="DK105" s="102"/>
      <c r="DL105" s="102"/>
      <c r="DM105" s="102"/>
      <c r="DN105" s="102"/>
      <c r="DO105" s="102"/>
      <c r="DP105" s="102"/>
      <c r="DQ105" s="102"/>
      <c r="DR105" s="102"/>
      <c r="DS105" s="102"/>
      <c r="DT105" s="102"/>
      <c r="DU105" s="102"/>
      <c r="DV105" s="102"/>
      <c r="DW105" s="102"/>
      <c r="DX105" s="102"/>
      <c r="DY105" s="102"/>
      <c r="DZ105" s="102"/>
    </row>
    <row r="106" spans="1:130">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02"/>
      <c r="AY106" s="102"/>
      <c r="AZ106" s="102"/>
      <c r="BA106" s="102"/>
      <c r="BB106" s="102"/>
      <c r="BC106" s="102"/>
      <c r="BD106" s="102"/>
      <c r="BE106" s="102"/>
      <c r="BF106" s="102"/>
      <c r="BG106" s="102"/>
      <c r="BH106" s="102"/>
      <c r="BI106" s="102"/>
      <c r="BJ106" s="102"/>
      <c r="BK106" s="102"/>
      <c r="BL106" s="102"/>
      <c r="BM106" s="102"/>
      <c r="BN106" s="102"/>
      <c r="BO106" s="102"/>
      <c r="BP106" s="102"/>
      <c r="BQ106" s="102"/>
      <c r="BR106" s="102"/>
      <c r="BS106" s="102"/>
      <c r="BT106" s="102"/>
      <c r="BU106" s="102"/>
      <c r="BV106" s="102"/>
      <c r="BW106" s="102"/>
      <c r="BX106" s="102"/>
      <c r="BY106" s="102"/>
      <c r="BZ106" s="102"/>
      <c r="CA106" s="102"/>
      <c r="CB106" s="102"/>
      <c r="CC106" s="102"/>
      <c r="CD106" s="102"/>
      <c r="CE106" s="102"/>
      <c r="CF106" s="102"/>
      <c r="CG106" s="102"/>
      <c r="CH106" s="102"/>
      <c r="CI106" s="102"/>
      <c r="CJ106" s="102"/>
      <c r="CK106" s="102"/>
      <c r="CL106" s="102"/>
      <c r="CM106" s="102"/>
      <c r="CN106" s="102"/>
      <c r="CO106" s="102"/>
      <c r="CP106" s="102"/>
      <c r="CQ106" s="102"/>
      <c r="CR106" s="102"/>
      <c r="CS106" s="102"/>
      <c r="CT106" s="102"/>
      <c r="CU106" s="102"/>
      <c r="CV106" s="102"/>
      <c r="CW106" s="102"/>
      <c r="CX106" s="102"/>
      <c r="CY106" s="102"/>
      <c r="CZ106" s="102"/>
      <c r="DA106" s="102"/>
      <c r="DB106" s="102"/>
      <c r="DC106" s="102"/>
      <c r="DD106" s="102"/>
      <c r="DE106" s="102"/>
      <c r="DF106" s="102"/>
      <c r="DG106" s="102"/>
      <c r="DH106" s="102"/>
      <c r="DI106" s="102"/>
      <c r="DJ106" s="102"/>
      <c r="DK106" s="102"/>
      <c r="DL106" s="102"/>
      <c r="DM106" s="102"/>
      <c r="DN106" s="102"/>
      <c r="DO106" s="102"/>
      <c r="DP106" s="102"/>
      <c r="DQ106" s="102"/>
      <c r="DR106" s="102"/>
      <c r="DS106" s="102"/>
      <c r="DT106" s="102"/>
      <c r="DU106" s="102"/>
      <c r="DV106" s="102"/>
      <c r="DW106" s="102"/>
      <c r="DX106" s="102"/>
      <c r="DY106" s="102"/>
      <c r="DZ106" s="102"/>
    </row>
    <row r="107" spans="1:130">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102"/>
      <c r="BT107" s="102"/>
      <c r="BU107" s="102"/>
      <c r="BV107" s="102"/>
      <c r="BW107" s="102"/>
      <c r="BX107" s="102"/>
      <c r="BY107" s="102"/>
      <c r="BZ107" s="102"/>
      <c r="CA107" s="102"/>
      <c r="CB107" s="102"/>
      <c r="CC107" s="102"/>
      <c r="CD107" s="102"/>
      <c r="CE107" s="102"/>
      <c r="CF107" s="102"/>
      <c r="CG107" s="102"/>
      <c r="CH107" s="102"/>
      <c r="CI107" s="102"/>
      <c r="CJ107" s="102"/>
      <c r="CK107" s="102"/>
      <c r="CL107" s="102"/>
      <c r="CM107" s="102"/>
      <c r="CN107" s="102"/>
      <c r="CO107" s="102"/>
      <c r="CP107" s="102"/>
      <c r="CQ107" s="102"/>
      <c r="CR107" s="102"/>
      <c r="CS107" s="102"/>
      <c r="CT107" s="102"/>
      <c r="CU107" s="102"/>
      <c r="CV107" s="102"/>
      <c r="CW107" s="102"/>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row>
    <row r="108" spans="1:130">
      <c r="A108" s="102"/>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2"/>
      <c r="AX108" s="102"/>
      <c r="AY108" s="102"/>
      <c r="AZ108" s="102"/>
      <c r="BA108" s="102"/>
      <c r="BB108" s="102"/>
      <c r="BC108" s="102"/>
      <c r="BD108" s="102"/>
      <c r="BE108" s="102"/>
      <c r="BF108" s="102"/>
      <c r="BG108" s="102"/>
      <c r="BH108" s="102"/>
      <c r="BI108" s="102"/>
      <c r="BJ108" s="102"/>
      <c r="BK108" s="102"/>
      <c r="BL108" s="102"/>
      <c r="BM108" s="102"/>
      <c r="BN108" s="102"/>
      <c r="BO108" s="102"/>
      <c r="BP108" s="102"/>
      <c r="BQ108" s="102"/>
      <c r="BR108" s="102"/>
      <c r="BS108" s="102"/>
      <c r="BT108" s="102"/>
      <c r="BU108" s="102"/>
      <c r="BV108" s="102"/>
      <c r="BW108" s="102"/>
      <c r="BX108" s="102"/>
      <c r="BY108" s="102"/>
      <c r="BZ108" s="102"/>
      <c r="CA108" s="102"/>
      <c r="CB108" s="102"/>
      <c r="CC108" s="102"/>
      <c r="CD108" s="102"/>
      <c r="CE108" s="102"/>
      <c r="CF108" s="102"/>
      <c r="CG108" s="102"/>
      <c r="CH108" s="102"/>
      <c r="CI108" s="102"/>
      <c r="CJ108" s="102"/>
      <c r="CK108" s="102"/>
      <c r="CL108" s="102"/>
      <c r="CM108" s="102"/>
      <c r="CN108" s="102"/>
      <c r="CO108" s="102"/>
      <c r="CP108" s="102"/>
      <c r="CQ108" s="102"/>
      <c r="CR108" s="102"/>
      <c r="CS108" s="102"/>
      <c r="CT108" s="102"/>
      <c r="CU108" s="102"/>
      <c r="CV108" s="102"/>
      <c r="CW108" s="102"/>
      <c r="CX108" s="102"/>
      <c r="CY108" s="102"/>
      <c r="CZ108" s="102"/>
      <c r="DA108" s="102"/>
      <c r="DB108" s="102"/>
      <c r="DC108" s="102"/>
      <c r="DD108" s="102"/>
      <c r="DE108" s="102"/>
      <c r="DF108" s="102"/>
      <c r="DG108" s="102"/>
      <c r="DH108" s="102"/>
      <c r="DI108" s="102"/>
      <c r="DJ108" s="102"/>
      <c r="DK108" s="102"/>
      <c r="DL108" s="102"/>
      <c r="DM108" s="102"/>
      <c r="DN108" s="102"/>
      <c r="DO108" s="102"/>
      <c r="DP108" s="102"/>
      <c r="DQ108" s="102"/>
      <c r="DR108" s="102"/>
      <c r="DS108" s="102"/>
      <c r="DT108" s="102"/>
      <c r="DU108" s="102"/>
      <c r="DV108" s="102"/>
      <c r="DW108" s="102"/>
      <c r="DX108" s="102"/>
      <c r="DY108" s="102"/>
      <c r="DZ108" s="102"/>
    </row>
    <row r="109" spans="1:130">
      <c r="A109" s="102"/>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c r="BA109" s="102"/>
      <c r="BB109" s="102"/>
      <c r="BC109" s="102"/>
      <c r="BD109" s="102"/>
      <c r="BE109" s="102"/>
      <c r="BF109" s="102"/>
      <c r="BG109" s="102"/>
      <c r="BH109" s="102"/>
      <c r="BI109" s="102"/>
      <c r="BJ109" s="102"/>
      <c r="BK109" s="102"/>
      <c r="BL109" s="102"/>
      <c r="BM109" s="102"/>
      <c r="BN109" s="102"/>
      <c r="BO109" s="102"/>
      <c r="BP109" s="102"/>
      <c r="BQ109" s="102"/>
      <c r="BR109" s="102"/>
      <c r="BS109" s="102"/>
      <c r="BT109" s="102"/>
      <c r="BU109" s="102"/>
      <c r="BV109" s="102"/>
      <c r="BW109" s="102"/>
      <c r="BX109" s="102"/>
      <c r="BY109" s="102"/>
      <c r="BZ109" s="102"/>
      <c r="CA109" s="102"/>
      <c r="CB109" s="102"/>
      <c r="CC109" s="102"/>
      <c r="CD109" s="102"/>
      <c r="CE109" s="102"/>
      <c r="CF109" s="102"/>
      <c r="CG109" s="102"/>
      <c r="CH109" s="102"/>
      <c r="CI109" s="102"/>
      <c r="CJ109" s="102"/>
      <c r="CK109" s="102"/>
      <c r="CL109" s="102"/>
      <c r="CM109" s="102"/>
      <c r="CN109" s="102"/>
      <c r="CO109" s="102"/>
      <c r="CP109" s="102"/>
      <c r="CQ109" s="102"/>
      <c r="CR109" s="102"/>
      <c r="CS109" s="102"/>
      <c r="CT109" s="102"/>
      <c r="CU109" s="102"/>
      <c r="CV109" s="102"/>
      <c r="CW109" s="102"/>
      <c r="CX109" s="102"/>
      <c r="CY109" s="102"/>
      <c r="CZ109" s="102"/>
      <c r="DA109" s="102"/>
      <c r="DB109" s="102"/>
      <c r="DC109" s="102"/>
      <c r="DD109" s="102"/>
      <c r="DE109" s="102"/>
      <c r="DF109" s="102"/>
      <c r="DG109" s="102"/>
      <c r="DH109" s="102"/>
      <c r="DI109" s="102"/>
      <c r="DJ109" s="102"/>
      <c r="DK109" s="102"/>
      <c r="DL109" s="102"/>
      <c r="DM109" s="102"/>
      <c r="DN109" s="102"/>
      <c r="DO109" s="102"/>
      <c r="DP109" s="102"/>
      <c r="DQ109" s="102"/>
      <c r="DR109" s="102"/>
      <c r="DS109" s="102"/>
      <c r="DT109" s="102"/>
      <c r="DU109" s="102"/>
      <c r="DV109" s="102"/>
      <c r="DW109" s="102"/>
      <c r="DX109" s="102"/>
      <c r="DY109" s="102"/>
      <c r="DZ109" s="102"/>
    </row>
    <row r="110" spans="1:130">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c r="BA110" s="102"/>
      <c r="BB110" s="102"/>
      <c r="BC110" s="102"/>
      <c r="BD110" s="102"/>
      <c r="BE110" s="102"/>
      <c r="BF110" s="102"/>
      <c r="BG110" s="102"/>
      <c r="BH110" s="102"/>
      <c r="BI110" s="102"/>
      <c r="BJ110" s="102"/>
      <c r="BK110" s="102"/>
      <c r="BL110" s="102"/>
      <c r="BM110" s="102"/>
      <c r="BN110" s="102"/>
      <c r="BO110" s="102"/>
      <c r="BP110" s="102"/>
      <c r="BQ110" s="102"/>
      <c r="BR110" s="102"/>
      <c r="BS110" s="102"/>
      <c r="BT110" s="102"/>
      <c r="BU110" s="102"/>
      <c r="BV110" s="102"/>
      <c r="BW110" s="102"/>
      <c r="BX110" s="102"/>
      <c r="BY110" s="102"/>
      <c r="BZ110" s="102"/>
      <c r="CA110" s="102"/>
      <c r="CB110" s="102"/>
      <c r="CC110" s="102"/>
      <c r="CD110" s="102"/>
      <c r="CE110" s="102"/>
      <c r="CF110" s="102"/>
      <c r="CG110" s="102"/>
      <c r="CH110" s="102"/>
      <c r="CI110" s="102"/>
      <c r="CJ110" s="102"/>
      <c r="CK110" s="102"/>
      <c r="CL110" s="102"/>
      <c r="CM110" s="102"/>
      <c r="CN110" s="102"/>
      <c r="CO110" s="102"/>
      <c r="CP110" s="102"/>
      <c r="CQ110" s="102"/>
      <c r="CR110" s="102"/>
      <c r="CS110" s="102"/>
      <c r="CT110" s="102"/>
      <c r="CU110" s="102"/>
      <c r="CV110" s="102"/>
      <c r="CW110" s="102"/>
      <c r="CX110" s="102"/>
      <c r="CY110" s="102"/>
      <c r="CZ110" s="102"/>
      <c r="DA110" s="102"/>
      <c r="DB110" s="102"/>
      <c r="DC110" s="102"/>
      <c r="DD110" s="102"/>
      <c r="DE110" s="102"/>
      <c r="DF110" s="102"/>
      <c r="DG110" s="102"/>
      <c r="DH110" s="102"/>
      <c r="DI110" s="102"/>
      <c r="DJ110" s="102"/>
      <c r="DK110" s="102"/>
      <c r="DL110" s="102"/>
      <c r="DM110" s="102"/>
      <c r="DN110" s="102"/>
      <c r="DO110" s="102"/>
      <c r="DP110" s="102"/>
      <c r="DQ110" s="102"/>
      <c r="DR110" s="102"/>
      <c r="DS110" s="102"/>
      <c r="DT110" s="102"/>
      <c r="DU110" s="102"/>
      <c r="DV110" s="102"/>
      <c r="DW110" s="102"/>
      <c r="DX110" s="102"/>
      <c r="DY110" s="102"/>
      <c r="DZ110" s="102"/>
    </row>
    <row r="111" spans="1:130">
      <c r="A111" s="102"/>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c r="AW111" s="102"/>
      <c r="AX111" s="102"/>
      <c r="AY111" s="102"/>
      <c r="AZ111" s="102"/>
      <c r="BA111" s="102"/>
      <c r="BB111" s="102"/>
      <c r="BC111" s="102"/>
      <c r="BD111" s="102"/>
      <c r="BE111" s="102"/>
      <c r="BF111" s="102"/>
      <c r="BG111" s="102"/>
      <c r="BH111" s="102"/>
      <c r="BI111" s="102"/>
      <c r="BJ111" s="102"/>
      <c r="BK111" s="102"/>
      <c r="BL111" s="102"/>
      <c r="BM111" s="102"/>
      <c r="BN111" s="102"/>
      <c r="BO111" s="102"/>
      <c r="BP111" s="102"/>
      <c r="BQ111" s="102"/>
      <c r="BR111" s="102"/>
      <c r="BS111" s="102"/>
      <c r="BT111" s="102"/>
      <c r="BU111" s="102"/>
      <c r="BV111" s="102"/>
      <c r="BW111" s="102"/>
      <c r="BX111" s="102"/>
      <c r="BY111" s="102"/>
      <c r="BZ111" s="102"/>
      <c r="CA111" s="102"/>
      <c r="CB111" s="102"/>
      <c r="CC111" s="102"/>
      <c r="CD111" s="102"/>
      <c r="CE111" s="102"/>
      <c r="CF111" s="102"/>
      <c r="CG111" s="102"/>
      <c r="CH111" s="102"/>
      <c r="CI111" s="102"/>
      <c r="CJ111" s="102"/>
      <c r="CK111" s="102"/>
      <c r="CL111" s="102"/>
      <c r="CM111" s="102"/>
      <c r="CN111" s="102"/>
      <c r="CO111" s="102"/>
      <c r="CP111" s="102"/>
      <c r="CQ111" s="102"/>
      <c r="CR111" s="102"/>
      <c r="CS111" s="102"/>
      <c r="CT111" s="102"/>
      <c r="CU111" s="102"/>
      <c r="CV111" s="102"/>
      <c r="CW111" s="102"/>
      <c r="CX111" s="102"/>
      <c r="CY111" s="102"/>
      <c r="CZ111" s="102"/>
      <c r="DA111" s="102"/>
      <c r="DB111" s="102"/>
      <c r="DC111" s="102"/>
      <c r="DD111" s="102"/>
      <c r="DE111" s="102"/>
      <c r="DF111" s="102"/>
      <c r="DG111" s="102"/>
      <c r="DH111" s="102"/>
      <c r="DI111" s="102"/>
      <c r="DJ111" s="102"/>
      <c r="DK111" s="102"/>
      <c r="DL111" s="102"/>
      <c r="DM111" s="102"/>
      <c r="DN111" s="102"/>
      <c r="DO111" s="102"/>
      <c r="DP111" s="102"/>
      <c r="DQ111" s="102"/>
      <c r="DR111" s="102"/>
      <c r="DS111" s="102"/>
      <c r="DT111" s="102"/>
      <c r="DU111" s="102"/>
      <c r="DV111" s="102"/>
      <c r="DW111" s="102"/>
      <c r="DX111" s="102"/>
      <c r="DY111" s="102"/>
      <c r="DZ111" s="102"/>
    </row>
    <row r="112" spans="1:130">
      <c r="A112" s="102"/>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2"/>
      <c r="AV112" s="102"/>
      <c r="AW112" s="102"/>
      <c r="AX112" s="102"/>
      <c r="AY112" s="102"/>
      <c r="AZ112" s="102"/>
      <c r="BA112" s="102"/>
      <c r="BB112" s="102"/>
      <c r="BC112" s="102"/>
      <c r="BD112" s="102"/>
      <c r="BE112" s="102"/>
      <c r="BF112" s="102"/>
      <c r="BG112" s="102"/>
      <c r="BH112" s="102"/>
      <c r="BI112" s="102"/>
      <c r="BJ112" s="102"/>
      <c r="BK112" s="102"/>
      <c r="BL112" s="102"/>
      <c r="BM112" s="102"/>
      <c r="BN112" s="102"/>
      <c r="BO112" s="102"/>
      <c r="BP112" s="102"/>
      <c r="BQ112" s="102"/>
      <c r="BR112" s="102"/>
      <c r="BS112" s="102"/>
      <c r="BT112" s="102"/>
      <c r="BU112" s="102"/>
      <c r="BV112" s="102"/>
      <c r="BW112" s="102"/>
      <c r="BX112" s="102"/>
      <c r="BY112" s="102"/>
      <c r="BZ112" s="102"/>
      <c r="CA112" s="102"/>
      <c r="CB112" s="102"/>
      <c r="CC112" s="102"/>
      <c r="CD112" s="102"/>
      <c r="CE112" s="102"/>
      <c r="CF112" s="102"/>
      <c r="CG112" s="102"/>
      <c r="CH112" s="102"/>
      <c r="CI112" s="102"/>
      <c r="CJ112" s="102"/>
      <c r="CK112" s="102"/>
      <c r="CL112" s="102"/>
      <c r="CM112" s="102"/>
      <c r="CN112" s="102"/>
      <c r="CO112" s="102"/>
      <c r="CP112" s="102"/>
      <c r="CQ112" s="102"/>
      <c r="CR112" s="102"/>
      <c r="CS112" s="102"/>
      <c r="CT112" s="102"/>
      <c r="CU112" s="102"/>
      <c r="CV112" s="102"/>
      <c r="CW112" s="102"/>
      <c r="CX112" s="102"/>
      <c r="CY112" s="102"/>
      <c r="CZ112" s="102"/>
      <c r="DA112" s="102"/>
      <c r="DB112" s="102"/>
      <c r="DC112" s="102"/>
      <c r="DD112" s="102"/>
      <c r="DE112" s="102"/>
      <c r="DF112" s="102"/>
      <c r="DG112" s="102"/>
      <c r="DH112" s="102"/>
      <c r="DI112" s="102"/>
      <c r="DJ112" s="102"/>
      <c r="DK112" s="102"/>
      <c r="DL112" s="102"/>
      <c r="DM112" s="102"/>
      <c r="DN112" s="102"/>
      <c r="DO112" s="102"/>
      <c r="DP112" s="102"/>
      <c r="DQ112" s="102"/>
      <c r="DR112" s="102"/>
      <c r="DS112" s="102"/>
      <c r="DT112" s="102"/>
      <c r="DU112" s="102"/>
      <c r="DV112" s="102"/>
      <c r="DW112" s="102"/>
      <c r="DX112" s="102"/>
      <c r="DY112" s="102"/>
      <c r="DZ112" s="102"/>
    </row>
    <row r="113" spans="1:130">
      <c r="A113" s="102"/>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02"/>
      <c r="AW113" s="102"/>
      <c r="AX113" s="102"/>
      <c r="AY113" s="102"/>
      <c r="AZ113" s="102"/>
      <c r="BA113" s="102"/>
      <c r="BB113" s="102"/>
      <c r="BC113" s="102"/>
      <c r="BD113" s="102"/>
      <c r="BE113" s="102"/>
      <c r="BF113" s="102"/>
      <c r="BG113" s="102"/>
      <c r="BH113" s="102"/>
      <c r="BI113" s="102"/>
      <c r="BJ113" s="102"/>
      <c r="BK113" s="102"/>
      <c r="BL113" s="102"/>
      <c r="BM113" s="102"/>
      <c r="BN113" s="102"/>
      <c r="BO113" s="102"/>
      <c r="BP113" s="102"/>
      <c r="BQ113" s="102"/>
      <c r="BR113" s="102"/>
      <c r="BS113" s="102"/>
      <c r="BT113" s="102"/>
      <c r="BU113" s="102"/>
      <c r="BV113" s="102"/>
      <c r="BW113" s="102"/>
      <c r="BX113" s="102"/>
      <c r="BY113" s="102"/>
      <c r="BZ113" s="102"/>
      <c r="CA113" s="102"/>
      <c r="CB113" s="102"/>
      <c r="CC113" s="102"/>
      <c r="CD113" s="102"/>
      <c r="CE113" s="102"/>
      <c r="CF113" s="102"/>
      <c r="CG113" s="102"/>
      <c r="CH113" s="102"/>
      <c r="CI113" s="102"/>
      <c r="CJ113" s="102"/>
      <c r="CK113" s="102"/>
      <c r="CL113" s="102"/>
      <c r="CM113" s="102"/>
      <c r="CN113" s="102"/>
      <c r="CO113" s="102"/>
      <c r="CP113" s="102"/>
      <c r="CQ113" s="102"/>
      <c r="CR113" s="102"/>
      <c r="CS113" s="102"/>
      <c r="CT113" s="102"/>
      <c r="CU113" s="102"/>
      <c r="CV113" s="102"/>
      <c r="CW113" s="102"/>
      <c r="CX113" s="102"/>
      <c r="CY113" s="102"/>
      <c r="CZ113" s="102"/>
      <c r="DA113" s="102"/>
      <c r="DB113" s="102"/>
      <c r="DC113" s="102"/>
      <c r="DD113" s="102"/>
      <c r="DE113" s="102"/>
      <c r="DF113" s="102"/>
      <c r="DG113" s="102"/>
      <c r="DH113" s="102"/>
      <c r="DI113" s="102"/>
      <c r="DJ113" s="102"/>
      <c r="DK113" s="102"/>
      <c r="DL113" s="102"/>
      <c r="DM113" s="102"/>
      <c r="DN113" s="102"/>
      <c r="DO113" s="102"/>
      <c r="DP113" s="102"/>
      <c r="DQ113" s="102"/>
      <c r="DR113" s="102"/>
      <c r="DS113" s="102"/>
      <c r="DT113" s="102"/>
      <c r="DU113" s="102"/>
      <c r="DV113" s="102"/>
      <c r="DW113" s="102"/>
      <c r="DX113" s="102"/>
      <c r="DY113" s="102"/>
      <c r="DZ113" s="102"/>
    </row>
    <row r="114" spans="1:130">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02"/>
      <c r="AW114" s="102"/>
      <c r="AX114" s="102"/>
      <c r="AY114" s="102"/>
      <c r="AZ114" s="102"/>
      <c r="BA114" s="102"/>
      <c r="BB114" s="102"/>
      <c r="BC114" s="102"/>
      <c r="BD114" s="102"/>
      <c r="BE114" s="102"/>
      <c r="BF114" s="102"/>
      <c r="BG114" s="102"/>
      <c r="BH114" s="102"/>
      <c r="BI114" s="102"/>
      <c r="BJ114" s="102"/>
      <c r="BK114" s="102"/>
      <c r="BL114" s="102"/>
      <c r="BM114" s="102"/>
      <c r="BN114" s="102"/>
      <c r="BO114" s="102"/>
      <c r="BP114" s="102"/>
      <c r="BQ114" s="102"/>
      <c r="BR114" s="102"/>
      <c r="BS114" s="102"/>
      <c r="BT114" s="102"/>
      <c r="BU114" s="102"/>
      <c r="BV114" s="102"/>
      <c r="BW114" s="102"/>
      <c r="BX114" s="102"/>
      <c r="BY114" s="102"/>
      <c r="BZ114" s="102"/>
      <c r="CA114" s="102"/>
      <c r="CB114" s="102"/>
      <c r="CC114" s="102"/>
      <c r="CD114" s="102"/>
      <c r="CE114" s="102"/>
      <c r="CF114" s="102"/>
      <c r="CG114" s="102"/>
      <c r="CH114" s="102"/>
      <c r="CI114" s="102"/>
      <c r="CJ114" s="102"/>
      <c r="CK114" s="102"/>
      <c r="CL114" s="102"/>
      <c r="CM114" s="102"/>
      <c r="CN114" s="102"/>
      <c r="CO114" s="102"/>
      <c r="CP114" s="102"/>
      <c r="CQ114" s="102"/>
      <c r="CR114" s="102"/>
      <c r="CS114" s="102"/>
      <c r="CT114" s="102"/>
      <c r="CU114" s="102"/>
      <c r="CV114" s="102"/>
      <c r="CW114" s="102"/>
      <c r="CX114" s="102"/>
      <c r="CY114" s="102"/>
      <c r="CZ114" s="102"/>
      <c r="DA114" s="102"/>
      <c r="DB114" s="102"/>
      <c r="DC114" s="102"/>
      <c r="DD114" s="102"/>
      <c r="DE114" s="102"/>
      <c r="DF114" s="102"/>
      <c r="DG114" s="102"/>
      <c r="DH114" s="102"/>
      <c r="DI114" s="102"/>
      <c r="DJ114" s="102"/>
      <c r="DK114" s="102"/>
      <c r="DL114" s="102"/>
      <c r="DM114" s="102"/>
      <c r="DN114" s="102"/>
      <c r="DO114" s="102"/>
      <c r="DP114" s="102"/>
      <c r="DQ114" s="102"/>
      <c r="DR114" s="102"/>
      <c r="DS114" s="102"/>
      <c r="DT114" s="102"/>
      <c r="DU114" s="102"/>
      <c r="DV114" s="102"/>
      <c r="DW114" s="102"/>
      <c r="DX114" s="102"/>
      <c r="DY114" s="102"/>
      <c r="DZ114" s="102"/>
    </row>
    <row r="115" spans="1:130">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c r="BA115" s="102"/>
      <c r="BB115" s="102"/>
      <c r="BC115" s="102"/>
      <c r="BD115" s="102"/>
      <c r="BE115" s="102"/>
      <c r="BF115" s="102"/>
      <c r="BG115" s="102"/>
      <c r="BH115" s="102"/>
      <c r="BI115" s="102"/>
      <c r="BJ115" s="102"/>
      <c r="BK115" s="102"/>
      <c r="BL115" s="102"/>
      <c r="BM115" s="102"/>
      <c r="BN115" s="102"/>
      <c r="BO115" s="102"/>
      <c r="BP115" s="102"/>
      <c r="BQ115" s="102"/>
      <c r="BR115" s="102"/>
      <c r="BS115" s="102"/>
      <c r="BT115" s="102"/>
      <c r="BU115" s="102"/>
      <c r="BV115" s="102"/>
      <c r="BW115" s="102"/>
      <c r="BX115" s="102"/>
      <c r="BY115" s="102"/>
      <c r="BZ115" s="102"/>
      <c r="CA115" s="102"/>
      <c r="CB115" s="102"/>
      <c r="CC115" s="102"/>
      <c r="CD115" s="102"/>
      <c r="CE115" s="102"/>
      <c r="CF115" s="102"/>
      <c r="CG115" s="102"/>
      <c r="CH115" s="102"/>
      <c r="CI115" s="102"/>
      <c r="CJ115" s="102"/>
      <c r="CK115" s="102"/>
      <c r="CL115" s="102"/>
      <c r="CM115" s="102"/>
      <c r="CN115" s="102"/>
      <c r="CO115" s="102"/>
      <c r="CP115" s="102"/>
      <c r="CQ115" s="102"/>
      <c r="CR115" s="102"/>
      <c r="CS115" s="102"/>
      <c r="CT115" s="102"/>
      <c r="CU115" s="102"/>
      <c r="CV115" s="102"/>
      <c r="CW115" s="102"/>
      <c r="CX115" s="102"/>
      <c r="CY115" s="102"/>
      <c r="CZ115" s="102"/>
      <c r="DA115" s="102"/>
      <c r="DB115" s="102"/>
      <c r="DC115" s="102"/>
      <c r="DD115" s="102"/>
      <c r="DE115" s="102"/>
      <c r="DF115" s="102"/>
      <c r="DG115" s="102"/>
      <c r="DH115" s="102"/>
      <c r="DI115" s="102"/>
      <c r="DJ115" s="102"/>
      <c r="DK115" s="102"/>
      <c r="DL115" s="102"/>
      <c r="DM115" s="102"/>
      <c r="DN115" s="102"/>
      <c r="DO115" s="102"/>
      <c r="DP115" s="102"/>
      <c r="DQ115" s="102"/>
      <c r="DR115" s="102"/>
      <c r="DS115" s="102"/>
      <c r="DT115" s="102"/>
      <c r="DU115" s="102"/>
      <c r="DV115" s="102"/>
      <c r="DW115" s="102"/>
      <c r="DX115" s="102"/>
      <c r="DY115" s="102"/>
      <c r="DZ115" s="102"/>
    </row>
    <row r="116" spans="1:130">
      <c r="A116" s="102"/>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c r="AQ116" s="102"/>
      <c r="AR116" s="102"/>
      <c r="AS116" s="102"/>
      <c r="AT116" s="102"/>
      <c r="AU116" s="102"/>
      <c r="AV116" s="102"/>
      <c r="AW116" s="102"/>
      <c r="AX116" s="102"/>
      <c r="AY116" s="102"/>
      <c r="AZ116" s="102"/>
      <c r="BA116" s="102"/>
      <c r="BB116" s="102"/>
      <c r="BC116" s="102"/>
      <c r="BD116" s="102"/>
      <c r="BE116" s="102"/>
      <c r="BF116" s="102"/>
      <c r="BG116" s="102"/>
      <c r="BH116" s="102"/>
      <c r="BI116" s="102"/>
      <c r="BJ116" s="102"/>
      <c r="BK116" s="102"/>
      <c r="BL116" s="102"/>
      <c r="BM116" s="102"/>
      <c r="BN116" s="102"/>
      <c r="BO116" s="102"/>
      <c r="BP116" s="102"/>
      <c r="BQ116" s="102"/>
      <c r="BR116" s="102"/>
      <c r="BS116" s="102"/>
      <c r="BT116" s="102"/>
      <c r="BU116" s="102"/>
      <c r="BV116" s="102"/>
      <c r="BW116" s="102"/>
      <c r="BX116" s="102"/>
      <c r="BY116" s="102"/>
      <c r="BZ116" s="102"/>
      <c r="CA116" s="102"/>
      <c r="CB116" s="102"/>
      <c r="CC116" s="102"/>
      <c r="CD116" s="102"/>
      <c r="CE116" s="102"/>
      <c r="CF116" s="102"/>
      <c r="CG116" s="102"/>
      <c r="CH116" s="102"/>
      <c r="CI116" s="102"/>
      <c r="CJ116" s="102"/>
      <c r="CK116" s="102"/>
      <c r="CL116" s="102"/>
      <c r="CM116" s="102"/>
      <c r="CN116" s="102"/>
      <c r="CO116" s="102"/>
      <c r="CP116" s="102"/>
      <c r="CQ116" s="102"/>
      <c r="CR116" s="102"/>
      <c r="CS116" s="102"/>
      <c r="CT116" s="102"/>
      <c r="CU116" s="102"/>
      <c r="CV116" s="102"/>
      <c r="CW116" s="102"/>
      <c r="CX116" s="102"/>
      <c r="CY116" s="102"/>
      <c r="CZ116" s="102"/>
      <c r="DA116" s="102"/>
      <c r="DB116" s="102"/>
      <c r="DC116" s="102"/>
      <c r="DD116" s="102"/>
      <c r="DE116" s="102"/>
      <c r="DF116" s="102"/>
      <c r="DG116" s="102"/>
      <c r="DH116" s="102"/>
      <c r="DI116" s="102"/>
      <c r="DJ116" s="102"/>
      <c r="DK116" s="102"/>
      <c r="DL116" s="102"/>
      <c r="DM116" s="102"/>
      <c r="DN116" s="102"/>
      <c r="DO116" s="102"/>
      <c r="DP116" s="102"/>
      <c r="DQ116" s="102"/>
      <c r="DR116" s="102"/>
      <c r="DS116" s="102"/>
      <c r="DT116" s="102"/>
      <c r="DU116" s="102"/>
      <c r="DV116" s="102"/>
      <c r="DW116" s="102"/>
      <c r="DX116" s="102"/>
      <c r="DY116" s="102"/>
      <c r="DZ116" s="102"/>
    </row>
    <row r="117" spans="1:130">
      <c r="A117" s="102"/>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c r="AQ117" s="102"/>
      <c r="AR117" s="102"/>
      <c r="AS117" s="102"/>
      <c r="AT117" s="102"/>
      <c r="AU117" s="102"/>
      <c r="AV117" s="102"/>
      <c r="AW117" s="102"/>
      <c r="AX117" s="102"/>
      <c r="AY117" s="102"/>
      <c r="AZ117" s="102"/>
      <c r="BA117" s="102"/>
      <c r="BB117" s="102"/>
      <c r="BC117" s="102"/>
      <c r="BD117" s="102"/>
      <c r="BE117" s="102"/>
      <c r="BF117" s="102"/>
      <c r="BG117" s="102"/>
      <c r="BH117" s="102"/>
      <c r="BI117" s="102"/>
      <c r="BJ117" s="102"/>
      <c r="BK117" s="102"/>
      <c r="BL117" s="102"/>
      <c r="BM117" s="102"/>
      <c r="BN117" s="102"/>
      <c r="BO117" s="102"/>
      <c r="BP117" s="102"/>
      <c r="BQ117" s="102"/>
      <c r="BR117" s="102"/>
      <c r="BS117" s="102"/>
      <c r="BT117" s="102"/>
      <c r="BU117" s="102"/>
      <c r="BV117" s="102"/>
      <c r="BW117" s="102"/>
      <c r="BX117" s="102"/>
      <c r="BY117" s="102"/>
      <c r="BZ117" s="102"/>
      <c r="CA117" s="102"/>
      <c r="CB117" s="102"/>
      <c r="CC117" s="102"/>
      <c r="CD117" s="102"/>
      <c r="CE117" s="102"/>
      <c r="CF117" s="102"/>
      <c r="CG117" s="102"/>
      <c r="CH117" s="102"/>
      <c r="CI117" s="102"/>
      <c r="CJ117" s="102"/>
      <c r="CK117" s="102"/>
      <c r="CL117" s="102"/>
      <c r="CM117" s="102"/>
      <c r="CN117" s="102"/>
      <c r="CO117" s="102"/>
      <c r="CP117" s="102"/>
      <c r="CQ117" s="102"/>
      <c r="CR117" s="102"/>
      <c r="CS117" s="102"/>
      <c r="CT117" s="102"/>
      <c r="CU117" s="102"/>
      <c r="CV117" s="102"/>
      <c r="CW117" s="102"/>
      <c r="CX117" s="102"/>
      <c r="CY117" s="102"/>
      <c r="CZ117" s="102"/>
      <c r="DA117" s="102"/>
      <c r="DB117" s="102"/>
      <c r="DC117" s="102"/>
      <c r="DD117" s="102"/>
      <c r="DE117" s="102"/>
      <c r="DF117" s="102"/>
      <c r="DG117" s="102"/>
      <c r="DH117" s="102"/>
      <c r="DI117" s="102"/>
      <c r="DJ117" s="102"/>
      <c r="DK117" s="102"/>
      <c r="DL117" s="102"/>
      <c r="DM117" s="102"/>
      <c r="DN117" s="102"/>
      <c r="DO117" s="102"/>
      <c r="DP117" s="102"/>
      <c r="DQ117" s="102"/>
      <c r="DR117" s="102"/>
      <c r="DS117" s="102"/>
      <c r="DT117" s="102"/>
      <c r="DU117" s="102"/>
      <c r="DV117" s="102"/>
      <c r="DW117" s="102"/>
      <c r="DX117" s="102"/>
      <c r="DY117" s="102"/>
      <c r="DZ117" s="102"/>
    </row>
    <row r="118" spans="1:130">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R118" s="102"/>
      <c r="AS118" s="102"/>
      <c r="AT118" s="102"/>
      <c r="AU118" s="102"/>
      <c r="AV118" s="102"/>
      <c r="AW118" s="102"/>
      <c r="AX118" s="102"/>
      <c r="AY118" s="102"/>
      <c r="AZ118" s="102"/>
      <c r="BA118" s="102"/>
      <c r="BB118" s="102"/>
      <c r="BC118" s="102"/>
      <c r="BD118" s="102"/>
      <c r="BE118" s="102"/>
      <c r="BF118" s="102"/>
      <c r="BG118" s="102"/>
      <c r="BH118" s="102"/>
      <c r="BI118" s="102"/>
      <c r="BJ118" s="102"/>
      <c r="BK118" s="102"/>
      <c r="BL118" s="102"/>
      <c r="BM118" s="102"/>
      <c r="BN118" s="102"/>
      <c r="BO118" s="102"/>
      <c r="BP118" s="102"/>
      <c r="BQ118" s="102"/>
      <c r="BR118" s="102"/>
      <c r="BS118" s="102"/>
      <c r="BT118" s="102"/>
      <c r="BU118" s="102"/>
      <c r="BV118" s="102"/>
      <c r="BW118" s="102"/>
      <c r="BX118" s="102"/>
      <c r="BY118" s="102"/>
      <c r="BZ118" s="102"/>
      <c r="CA118" s="102"/>
      <c r="CB118" s="102"/>
      <c r="CC118" s="102"/>
      <c r="CD118" s="102"/>
      <c r="CE118" s="102"/>
      <c r="CF118" s="102"/>
      <c r="CG118" s="102"/>
      <c r="CH118" s="102"/>
      <c r="CI118" s="102"/>
      <c r="CJ118" s="102"/>
      <c r="CK118" s="102"/>
      <c r="CL118" s="102"/>
      <c r="CM118" s="102"/>
      <c r="CN118" s="102"/>
      <c r="CO118" s="102"/>
      <c r="CP118" s="102"/>
      <c r="CQ118" s="102"/>
      <c r="CR118" s="102"/>
      <c r="CS118" s="102"/>
      <c r="CT118" s="102"/>
      <c r="CU118" s="102"/>
      <c r="CV118" s="102"/>
      <c r="CW118" s="102"/>
      <c r="CX118" s="102"/>
      <c r="CY118" s="102"/>
      <c r="CZ118" s="102"/>
      <c r="DA118" s="102"/>
      <c r="DB118" s="102"/>
      <c r="DC118" s="102"/>
      <c r="DD118" s="102"/>
      <c r="DE118" s="102"/>
      <c r="DF118" s="102"/>
      <c r="DG118" s="102"/>
      <c r="DH118" s="102"/>
      <c r="DI118" s="102"/>
      <c r="DJ118" s="102"/>
      <c r="DK118" s="102"/>
      <c r="DL118" s="102"/>
      <c r="DM118" s="102"/>
      <c r="DN118" s="102"/>
      <c r="DO118" s="102"/>
      <c r="DP118" s="102"/>
      <c r="DQ118" s="102"/>
      <c r="DR118" s="102"/>
      <c r="DS118" s="102"/>
      <c r="DT118" s="102"/>
      <c r="DU118" s="102"/>
      <c r="DV118" s="102"/>
      <c r="DW118" s="102"/>
      <c r="DX118" s="102"/>
      <c r="DY118" s="102"/>
      <c r="DZ118" s="102"/>
    </row>
    <row r="119" spans="1:130">
      <c r="A119" s="102"/>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c r="AQ119" s="102"/>
      <c r="AR119" s="102"/>
      <c r="AS119" s="102"/>
      <c r="AT119" s="102"/>
      <c r="AU119" s="102"/>
      <c r="AV119" s="102"/>
      <c r="AW119" s="102"/>
      <c r="AX119" s="102"/>
      <c r="AY119" s="102"/>
      <c r="AZ119" s="102"/>
      <c r="BA119" s="102"/>
      <c r="BB119" s="102"/>
      <c r="BC119" s="102"/>
      <c r="BD119" s="102"/>
      <c r="BE119" s="102"/>
      <c r="BF119" s="102"/>
      <c r="BG119" s="102"/>
      <c r="BH119" s="102"/>
      <c r="BI119" s="102"/>
      <c r="BJ119" s="102"/>
      <c r="BK119" s="102"/>
      <c r="BL119" s="102"/>
      <c r="BM119" s="102"/>
      <c r="BN119" s="102"/>
      <c r="BO119" s="102"/>
      <c r="BP119" s="102"/>
      <c r="BQ119" s="102"/>
      <c r="BR119" s="102"/>
      <c r="BS119" s="102"/>
      <c r="BT119" s="102"/>
      <c r="BU119" s="102"/>
      <c r="BV119" s="102"/>
      <c r="BW119" s="102"/>
      <c r="BX119" s="102"/>
      <c r="BY119" s="102"/>
      <c r="BZ119" s="102"/>
      <c r="CA119" s="102"/>
      <c r="CB119" s="102"/>
      <c r="CC119" s="102"/>
      <c r="CD119" s="102"/>
      <c r="CE119" s="102"/>
      <c r="CF119" s="102"/>
      <c r="CG119" s="102"/>
      <c r="CH119" s="102"/>
      <c r="CI119" s="102"/>
      <c r="CJ119" s="102"/>
      <c r="CK119" s="102"/>
      <c r="CL119" s="102"/>
      <c r="CM119" s="102"/>
      <c r="CN119" s="102"/>
      <c r="CO119" s="102"/>
      <c r="CP119" s="102"/>
      <c r="CQ119" s="102"/>
      <c r="CR119" s="102"/>
      <c r="CS119" s="102"/>
      <c r="CT119" s="102"/>
      <c r="CU119" s="102"/>
      <c r="CV119" s="102"/>
      <c r="CW119" s="102"/>
      <c r="CX119" s="102"/>
      <c r="CY119" s="102"/>
      <c r="CZ119" s="102"/>
      <c r="DA119" s="102"/>
      <c r="DB119" s="102"/>
      <c r="DC119" s="102"/>
      <c r="DD119" s="102"/>
      <c r="DE119" s="102"/>
      <c r="DF119" s="102"/>
      <c r="DG119" s="102"/>
      <c r="DH119" s="102"/>
      <c r="DI119" s="102"/>
      <c r="DJ119" s="102"/>
      <c r="DK119" s="102"/>
      <c r="DL119" s="102"/>
      <c r="DM119" s="102"/>
      <c r="DN119" s="102"/>
      <c r="DO119" s="102"/>
      <c r="DP119" s="102"/>
      <c r="DQ119" s="102"/>
      <c r="DR119" s="102"/>
      <c r="DS119" s="102"/>
      <c r="DT119" s="102"/>
      <c r="DU119" s="102"/>
      <c r="DV119" s="102"/>
      <c r="DW119" s="102"/>
      <c r="DX119" s="102"/>
      <c r="DY119" s="102"/>
      <c r="DZ119" s="102"/>
    </row>
    <row r="120" spans="1:130">
      <c r="A120" s="102"/>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102"/>
      <c r="AU120" s="102"/>
      <c r="AV120" s="102"/>
      <c r="AW120" s="102"/>
      <c r="AX120" s="102"/>
      <c r="AY120" s="102"/>
      <c r="AZ120" s="102"/>
      <c r="BA120" s="102"/>
      <c r="BB120" s="102"/>
      <c r="BC120" s="102"/>
      <c r="BD120" s="102"/>
      <c r="BE120" s="102"/>
      <c r="BF120" s="102"/>
      <c r="BG120" s="102"/>
      <c r="BH120" s="102"/>
      <c r="BI120" s="102"/>
      <c r="BJ120" s="102"/>
      <c r="BK120" s="102"/>
      <c r="BL120" s="102"/>
      <c r="BM120" s="102"/>
      <c r="BN120" s="102"/>
      <c r="BO120" s="102"/>
      <c r="BP120" s="102"/>
      <c r="BQ120" s="102"/>
      <c r="BR120" s="102"/>
      <c r="BS120" s="102"/>
      <c r="BT120" s="102"/>
      <c r="BU120" s="102"/>
      <c r="BV120" s="102"/>
      <c r="BW120" s="102"/>
      <c r="BX120" s="102"/>
      <c r="BY120" s="102"/>
      <c r="BZ120" s="102"/>
      <c r="CA120" s="102"/>
      <c r="CB120" s="102"/>
      <c r="CC120" s="102"/>
      <c r="CD120" s="102"/>
      <c r="CE120" s="102"/>
      <c r="CF120" s="102"/>
      <c r="CG120" s="102"/>
      <c r="CH120" s="102"/>
      <c r="CI120" s="102"/>
      <c r="CJ120" s="102"/>
      <c r="CK120" s="102"/>
      <c r="CL120" s="102"/>
      <c r="CM120" s="102"/>
      <c r="CN120" s="102"/>
      <c r="CO120" s="102"/>
      <c r="CP120" s="102"/>
      <c r="CQ120" s="102"/>
      <c r="CR120" s="102"/>
      <c r="CS120" s="102"/>
      <c r="CT120" s="102"/>
      <c r="CU120" s="102"/>
      <c r="CV120" s="102"/>
      <c r="CW120" s="102"/>
      <c r="CX120" s="102"/>
      <c r="CY120" s="102"/>
      <c r="CZ120" s="102"/>
      <c r="DA120" s="102"/>
      <c r="DB120" s="102"/>
      <c r="DC120" s="102"/>
      <c r="DD120" s="102"/>
      <c r="DE120" s="102"/>
      <c r="DF120" s="102"/>
      <c r="DG120" s="102"/>
      <c r="DH120" s="102"/>
      <c r="DI120" s="102"/>
      <c r="DJ120" s="102"/>
      <c r="DK120" s="102"/>
      <c r="DL120" s="102"/>
      <c r="DM120" s="102"/>
      <c r="DN120" s="102"/>
      <c r="DO120" s="102"/>
      <c r="DP120" s="102"/>
      <c r="DQ120" s="102"/>
      <c r="DR120" s="102"/>
      <c r="DS120" s="102"/>
      <c r="DT120" s="102"/>
      <c r="DU120" s="102"/>
      <c r="DV120" s="102"/>
      <c r="DW120" s="102"/>
      <c r="DX120" s="102"/>
      <c r="DY120" s="102"/>
      <c r="DZ120" s="102"/>
    </row>
    <row r="121" spans="1:130">
      <c r="A121" s="102"/>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102"/>
      <c r="AW121" s="102"/>
      <c r="AX121" s="102"/>
      <c r="AY121" s="102"/>
      <c r="AZ121" s="102"/>
      <c r="BA121" s="102"/>
      <c r="BB121" s="102"/>
      <c r="BC121" s="102"/>
      <c r="BD121" s="102"/>
      <c r="BE121" s="102"/>
      <c r="BF121" s="102"/>
      <c r="BG121" s="102"/>
      <c r="BH121" s="102"/>
      <c r="BI121" s="102"/>
      <c r="BJ121" s="102"/>
      <c r="BK121" s="102"/>
      <c r="BL121" s="102"/>
      <c r="BM121" s="102"/>
      <c r="BN121" s="102"/>
      <c r="BO121" s="102"/>
      <c r="BP121" s="102"/>
      <c r="BQ121" s="102"/>
      <c r="BR121" s="102"/>
      <c r="BS121" s="102"/>
      <c r="BT121" s="102"/>
      <c r="BU121" s="102"/>
      <c r="BV121" s="102"/>
      <c r="BW121" s="102"/>
      <c r="BX121" s="102"/>
      <c r="BY121" s="102"/>
      <c r="BZ121" s="102"/>
      <c r="CA121" s="102"/>
      <c r="CB121" s="102"/>
      <c r="CC121" s="102"/>
      <c r="CD121" s="102"/>
      <c r="CE121" s="102"/>
      <c r="CF121" s="102"/>
      <c r="CG121" s="102"/>
      <c r="CH121" s="102"/>
      <c r="CI121" s="102"/>
      <c r="CJ121" s="102"/>
      <c r="CK121" s="102"/>
      <c r="CL121" s="102"/>
      <c r="CM121" s="102"/>
      <c r="CN121" s="102"/>
      <c r="CO121" s="102"/>
      <c r="CP121" s="102"/>
      <c r="CQ121" s="102"/>
      <c r="CR121" s="102"/>
      <c r="CS121" s="102"/>
      <c r="CT121" s="102"/>
      <c r="CU121" s="102"/>
      <c r="CV121" s="102"/>
      <c r="CW121" s="102"/>
      <c r="CX121" s="102"/>
      <c r="CY121" s="102"/>
      <c r="CZ121" s="102"/>
      <c r="DA121" s="102"/>
      <c r="DB121" s="102"/>
      <c r="DC121" s="102"/>
      <c r="DD121" s="102"/>
      <c r="DE121" s="102"/>
      <c r="DF121" s="102"/>
      <c r="DG121" s="102"/>
      <c r="DH121" s="102"/>
      <c r="DI121" s="102"/>
      <c r="DJ121" s="102"/>
      <c r="DK121" s="102"/>
      <c r="DL121" s="102"/>
      <c r="DM121" s="102"/>
      <c r="DN121" s="102"/>
      <c r="DO121" s="102"/>
      <c r="DP121" s="102"/>
      <c r="DQ121" s="102"/>
      <c r="DR121" s="102"/>
      <c r="DS121" s="102"/>
      <c r="DT121" s="102"/>
      <c r="DU121" s="102"/>
      <c r="DV121" s="102"/>
      <c r="DW121" s="102"/>
      <c r="DX121" s="102"/>
      <c r="DY121" s="102"/>
      <c r="DZ121" s="102"/>
    </row>
    <row r="122" spans="1:130">
      <c r="A122" s="10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02"/>
      <c r="AW122" s="102"/>
      <c r="AX122" s="102"/>
      <c r="AY122" s="102"/>
      <c r="AZ122" s="102"/>
      <c r="BA122" s="102"/>
      <c r="BB122" s="102"/>
      <c r="BC122" s="102"/>
      <c r="BD122" s="102"/>
      <c r="BE122" s="102"/>
      <c r="BF122" s="102"/>
      <c r="BG122" s="102"/>
      <c r="BH122" s="102"/>
      <c r="BI122" s="102"/>
      <c r="BJ122" s="102"/>
      <c r="BK122" s="102"/>
      <c r="BL122" s="102"/>
      <c r="BM122" s="102"/>
      <c r="BN122" s="102"/>
      <c r="BO122" s="102"/>
      <c r="BP122" s="102"/>
      <c r="BQ122" s="102"/>
      <c r="BR122" s="102"/>
      <c r="BS122" s="102"/>
      <c r="BT122" s="102"/>
      <c r="BU122" s="102"/>
      <c r="BV122" s="102"/>
      <c r="BW122" s="102"/>
      <c r="BX122" s="102"/>
      <c r="BY122" s="102"/>
      <c r="BZ122" s="102"/>
      <c r="CA122" s="102"/>
      <c r="CB122" s="102"/>
      <c r="CC122" s="102"/>
      <c r="CD122" s="102"/>
      <c r="CE122" s="102"/>
      <c r="CF122" s="102"/>
      <c r="CG122" s="102"/>
      <c r="CH122" s="102"/>
      <c r="CI122" s="102"/>
      <c r="CJ122" s="102"/>
      <c r="CK122" s="102"/>
      <c r="CL122" s="102"/>
      <c r="CM122" s="102"/>
      <c r="CN122" s="102"/>
      <c r="CO122" s="102"/>
      <c r="CP122" s="102"/>
      <c r="CQ122" s="102"/>
      <c r="CR122" s="102"/>
      <c r="CS122" s="102"/>
      <c r="CT122" s="102"/>
      <c r="CU122" s="102"/>
      <c r="CV122" s="102"/>
      <c r="CW122" s="102"/>
      <c r="CX122" s="102"/>
      <c r="CY122" s="102"/>
      <c r="CZ122" s="102"/>
      <c r="DA122" s="102"/>
      <c r="DB122" s="102"/>
      <c r="DC122" s="102"/>
      <c r="DD122" s="102"/>
      <c r="DE122" s="102"/>
      <c r="DF122" s="102"/>
      <c r="DG122" s="102"/>
      <c r="DH122" s="102"/>
      <c r="DI122" s="102"/>
      <c r="DJ122" s="102"/>
      <c r="DK122" s="102"/>
      <c r="DL122" s="102"/>
      <c r="DM122" s="102"/>
      <c r="DN122" s="102"/>
      <c r="DO122" s="102"/>
      <c r="DP122" s="102"/>
      <c r="DQ122" s="102"/>
      <c r="DR122" s="102"/>
      <c r="DS122" s="102"/>
      <c r="DT122" s="102"/>
      <c r="DU122" s="102"/>
      <c r="DV122" s="102"/>
      <c r="DW122" s="102"/>
      <c r="DX122" s="102"/>
      <c r="DY122" s="102"/>
      <c r="DZ122" s="102"/>
    </row>
    <row r="123" spans="1:130">
      <c r="A123" s="102"/>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02"/>
      <c r="AW123" s="102"/>
      <c r="AX123" s="102"/>
      <c r="AY123" s="102"/>
      <c r="AZ123" s="102"/>
      <c r="BA123" s="102"/>
      <c r="BB123" s="102"/>
      <c r="BC123" s="102"/>
      <c r="BD123" s="102"/>
      <c r="BE123" s="102"/>
      <c r="BF123" s="102"/>
      <c r="BG123" s="102"/>
      <c r="BH123" s="102"/>
      <c r="BI123" s="102"/>
      <c r="BJ123" s="102"/>
      <c r="BK123" s="102"/>
      <c r="BL123" s="102"/>
      <c r="BM123" s="102"/>
      <c r="BN123" s="102"/>
      <c r="BO123" s="102"/>
      <c r="BP123" s="102"/>
      <c r="BQ123" s="102"/>
      <c r="BR123" s="102"/>
      <c r="BS123" s="102"/>
      <c r="BT123" s="102"/>
      <c r="BU123" s="102"/>
      <c r="BV123" s="102"/>
      <c r="BW123" s="102"/>
      <c r="BX123" s="102"/>
      <c r="BY123" s="102"/>
      <c r="BZ123" s="102"/>
      <c r="CA123" s="102"/>
      <c r="CB123" s="102"/>
      <c r="CC123" s="102"/>
      <c r="CD123" s="102"/>
      <c r="CE123" s="102"/>
      <c r="CF123" s="102"/>
      <c r="CG123" s="102"/>
      <c r="CH123" s="102"/>
      <c r="CI123" s="102"/>
      <c r="CJ123" s="102"/>
      <c r="CK123" s="102"/>
      <c r="CL123" s="102"/>
      <c r="CM123" s="102"/>
      <c r="CN123" s="102"/>
      <c r="CO123" s="102"/>
      <c r="CP123" s="102"/>
      <c r="CQ123" s="102"/>
      <c r="CR123" s="102"/>
      <c r="CS123" s="102"/>
      <c r="CT123" s="102"/>
      <c r="CU123" s="102"/>
      <c r="CV123" s="102"/>
      <c r="CW123" s="102"/>
      <c r="CX123" s="102"/>
      <c r="CY123" s="102"/>
      <c r="CZ123" s="102"/>
      <c r="DA123" s="102"/>
      <c r="DB123" s="102"/>
      <c r="DC123" s="102"/>
      <c r="DD123" s="102"/>
      <c r="DE123" s="102"/>
      <c r="DF123" s="102"/>
      <c r="DG123" s="102"/>
      <c r="DH123" s="102"/>
      <c r="DI123" s="102"/>
      <c r="DJ123" s="102"/>
      <c r="DK123" s="102"/>
      <c r="DL123" s="102"/>
      <c r="DM123" s="102"/>
      <c r="DN123" s="102"/>
      <c r="DO123" s="102"/>
      <c r="DP123" s="102"/>
      <c r="DQ123" s="102"/>
      <c r="DR123" s="102"/>
      <c r="DS123" s="102"/>
      <c r="DT123" s="102"/>
      <c r="DU123" s="102"/>
      <c r="DV123" s="102"/>
      <c r="DW123" s="102"/>
      <c r="DX123" s="102"/>
      <c r="DY123" s="102"/>
      <c r="DZ123" s="102"/>
    </row>
    <row r="124" spans="1:130">
      <c r="A124" s="102"/>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c r="AQ124" s="102"/>
      <c r="AR124" s="102"/>
      <c r="AS124" s="102"/>
      <c r="AT124" s="102"/>
      <c r="AU124" s="102"/>
      <c r="AV124" s="102"/>
      <c r="AW124" s="102"/>
      <c r="AX124" s="102"/>
      <c r="AY124" s="102"/>
      <c r="AZ124" s="102"/>
      <c r="BA124" s="102"/>
      <c r="BB124" s="102"/>
      <c r="BC124" s="102"/>
      <c r="BD124" s="102"/>
      <c r="BE124" s="102"/>
      <c r="BF124" s="102"/>
      <c r="BG124" s="102"/>
      <c r="BH124" s="102"/>
      <c r="BI124" s="102"/>
      <c r="BJ124" s="102"/>
      <c r="BK124" s="102"/>
      <c r="BL124" s="102"/>
      <c r="BM124" s="102"/>
      <c r="BN124" s="102"/>
      <c r="BO124" s="102"/>
      <c r="BP124" s="102"/>
      <c r="BQ124" s="102"/>
      <c r="BR124" s="102"/>
      <c r="BS124" s="102"/>
      <c r="BT124" s="102"/>
      <c r="BU124" s="102"/>
      <c r="BV124" s="102"/>
      <c r="BW124" s="102"/>
      <c r="BX124" s="102"/>
      <c r="BY124" s="102"/>
      <c r="BZ124" s="102"/>
      <c r="CA124" s="102"/>
      <c r="CB124" s="102"/>
      <c r="CC124" s="102"/>
      <c r="CD124" s="102"/>
      <c r="CE124" s="102"/>
      <c r="CF124" s="102"/>
      <c r="CG124" s="102"/>
      <c r="CH124" s="102"/>
      <c r="CI124" s="102"/>
      <c r="CJ124" s="102"/>
      <c r="CK124" s="102"/>
      <c r="CL124" s="102"/>
      <c r="CM124" s="102"/>
      <c r="CN124" s="102"/>
      <c r="CO124" s="102"/>
      <c r="CP124" s="102"/>
      <c r="CQ124" s="102"/>
      <c r="CR124" s="102"/>
      <c r="CS124" s="102"/>
      <c r="CT124" s="102"/>
      <c r="CU124" s="102"/>
      <c r="CV124" s="102"/>
      <c r="CW124" s="102"/>
      <c r="CX124" s="102"/>
      <c r="CY124" s="102"/>
      <c r="CZ124" s="102"/>
      <c r="DA124" s="102"/>
      <c r="DB124" s="102"/>
      <c r="DC124" s="102"/>
      <c r="DD124" s="102"/>
      <c r="DE124" s="102"/>
      <c r="DF124" s="102"/>
      <c r="DG124" s="102"/>
      <c r="DH124" s="102"/>
      <c r="DI124" s="102"/>
      <c r="DJ124" s="102"/>
      <c r="DK124" s="102"/>
      <c r="DL124" s="102"/>
      <c r="DM124" s="102"/>
      <c r="DN124" s="102"/>
      <c r="DO124" s="102"/>
      <c r="DP124" s="102"/>
      <c r="DQ124" s="102"/>
      <c r="DR124" s="102"/>
      <c r="DS124" s="102"/>
      <c r="DT124" s="102"/>
      <c r="DU124" s="102"/>
      <c r="DV124" s="102"/>
      <c r="DW124" s="102"/>
      <c r="DX124" s="102"/>
      <c r="DY124" s="102"/>
      <c r="DZ124" s="102"/>
    </row>
    <row r="125" spans="1:130">
      <c r="A125" s="102"/>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c r="AQ125" s="102"/>
      <c r="AR125" s="102"/>
      <c r="AS125" s="102"/>
      <c r="AT125" s="102"/>
      <c r="AU125" s="102"/>
      <c r="AV125" s="102"/>
      <c r="AW125" s="102"/>
      <c r="AX125" s="102"/>
      <c r="AY125" s="102"/>
      <c r="AZ125" s="102"/>
      <c r="BA125" s="102"/>
      <c r="BB125" s="102"/>
      <c r="BC125" s="102"/>
      <c r="BD125" s="102"/>
      <c r="BE125" s="102"/>
      <c r="BF125" s="102"/>
      <c r="BG125" s="102"/>
      <c r="BH125" s="102"/>
      <c r="BI125" s="102"/>
      <c r="BJ125" s="102"/>
      <c r="BK125" s="102"/>
      <c r="BL125" s="102"/>
      <c r="BM125" s="102"/>
      <c r="BN125" s="102"/>
      <c r="BO125" s="102"/>
      <c r="BP125" s="102"/>
      <c r="BQ125" s="102"/>
      <c r="BR125" s="102"/>
      <c r="BS125" s="102"/>
      <c r="BT125" s="102"/>
      <c r="BU125" s="102"/>
      <c r="BV125" s="102"/>
      <c r="BW125" s="102"/>
      <c r="BX125" s="102"/>
      <c r="BY125" s="102"/>
      <c r="BZ125" s="102"/>
      <c r="CA125" s="102"/>
      <c r="CB125" s="102"/>
      <c r="CC125" s="102"/>
      <c r="CD125" s="102"/>
      <c r="CE125" s="102"/>
      <c r="CF125" s="102"/>
      <c r="CG125" s="102"/>
      <c r="CH125" s="102"/>
      <c r="CI125" s="102"/>
      <c r="CJ125" s="102"/>
      <c r="CK125" s="102"/>
      <c r="CL125" s="102"/>
      <c r="CM125" s="102"/>
      <c r="CN125" s="102"/>
      <c r="CO125" s="102"/>
      <c r="CP125" s="102"/>
      <c r="CQ125" s="102"/>
      <c r="CR125" s="102"/>
      <c r="CS125" s="102"/>
      <c r="CT125" s="102"/>
      <c r="CU125" s="102"/>
      <c r="CV125" s="102"/>
      <c r="CW125" s="102"/>
      <c r="CX125" s="102"/>
      <c r="CY125" s="102"/>
      <c r="CZ125" s="102"/>
      <c r="DA125" s="102"/>
      <c r="DB125" s="102"/>
      <c r="DC125" s="102"/>
      <c r="DD125" s="102"/>
      <c r="DE125" s="102"/>
      <c r="DF125" s="102"/>
      <c r="DG125" s="102"/>
      <c r="DH125" s="102"/>
      <c r="DI125" s="102"/>
      <c r="DJ125" s="102"/>
      <c r="DK125" s="102"/>
      <c r="DL125" s="102"/>
      <c r="DM125" s="102"/>
      <c r="DN125" s="102"/>
      <c r="DO125" s="102"/>
      <c r="DP125" s="102"/>
      <c r="DQ125" s="102"/>
      <c r="DR125" s="102"/>
      <c r="DS125" s="102"/>
      <c r="DT125" s="102"/>
      <c r="DU125" s="102"/>
      <c r="DV125" s="102"/>
      <c r="DW125" s="102"/>
      <c r="DX125" s="102"/>
      <c r="DY125" s="102"/>
      <c r="DZ125" s="102"/>
    </row>
    <row r="126" spans="1:130">
      <c r="A126" s="102"/>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c r="AQ126" s="102"/>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102"/>
      <c r="BT126" s="102"/>
      <c r="BU126" s="102"/>
      <c r="BV126" s="102"/>
      <c r="BW126" s="102"/>
      <c r="BX126" s="102"/>
      <c r="BY126" s="102"/>
      <c r="BZ126" s="102"/>
      <c r="CA126" s="102"/>
      <c r="CB126" s="102"/>
      <c r="CC126" s="102"/>
      <c r="CD126" s="102"/>
      <c r="CE126" s="102"/>
      <c r="CF126" s="102"/>
      <c r="CG126" s="102"/>
      <c r="CH126" s="102"/>
      <c r="CI126" s="102"/>
      <c r="CJ126" s="102"/>
      <c r="CK126" s="102"/>
      <c r="CL126" s="102"/>
      <c r="CM126" s="102"/>
      <c r="CN126" s="102"/>
      <c r="CO126" s="102"/>
      <c r="CP126" s="102"/>
      <c r="CQ126" s="102"/>
      <c r="CR126" s="102"/>
      <c r="CS126" s="102"/>
      <c r="CT126" s="102"/>
      <c r="CU126" s="102"/>
      <c r="CV126" s="102"/>
      <c r="CW126" s="102"/>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row>
    <row r="127" spans="1:130">
      <c r="A127" s="102"/>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c r="AQ127" s="102"/>
      <c r="AR127" s="102"/>
      <c r="AS127" s="102"/>
      <c r="AT127" s="102"/>
      <c r="AU127" s="102"/>
      <c r="AV127" s="102"/>
      <c r="AW127" s="102"/>
      <c r="AX127" s="102"/>
      <c r="AY127" s="102"/>
      <c r="AZ127" s="102"/>
      <c r="BA127" s="102"/>
      <c r="BB127" s="102"/>
      <c r="BC127" s="102"/>
      <c r="BD127" s="102"/>
      <c r="BE127" s="102"/>
      <c r="BF127" s="102"/>
      <c r="BG127" s="102"/>
      <c r="BH127" s="102"/>
      <c r="BI127" s="102"/>
      <c r="BJ127" s="102"/>
      <c r="BK127" s="102"/>
      <c r="BL127" s="102"/>
      <c r="BM127" s="102"/>
      <c r="BN127" s="102"/>
      <c r="BO127" s="102"/>
      <c r="BP127" s="102"/>
      <c r="BQ127" s="102"/>
      <c r="BR127" s="102"/>
      <c r="BS127" s="102"/>
      <c r="BT127" s="102"/>
      <c r="BU127" s="102"/>
      <c r="BV127" s="102"/>
      <c r="BW127" s="102"/>
      <c r="BX127" s="102"/>
      <c r="BY127" s="102"/>
      <c r="BZ127" s="102"/>
      <c r="CA127" s="102"/>
      <c r="CB127" s="102"/>
      <c r="CC127" s="102"/>
      <c r="CD127" s="102"/>
      <c r="CE127" s="102"/>
      <c r="CF127" s="102"/>
      <c r="CG127" s="102"/>
      <c r="CH127" s="102"/>
      <c r="CI127" s="102"/>
      <c r="CJ127" s="102"/>
      <c r="CK127" s="102"/>
      <c r="CL127" s="102"/>
      <c r="CM127" s="102"/>
      <c r="CN127" s="102"/>
      <c r="CO127" s="102"/>
      <c r="CP127" s="102"/>
      <c r="CQ127" s="102"/>
      <c r="CR127" s="102"/>
      <c r="CS127" s="102"/>
      <c r="CT127" s="102"/>
      <c r="CU127" s="102"/>
      <c r="CV127" s="102"/>
      <c r="CW127" s="102"/>
      <c r="CX127" s="102"/>
      <c r="CY127" s="102"/>
      <c r="CZ127" s="102"/>
      <c r="DA127" s="102"/>
      <c r="DB127" s="102"/>
      <c r="DC127" s="102"/>
      <c r="DD127" s="102"/>
      <c r="DE127" s="102"/>
      <c r="DF127" s="102"/>
      <c r="DG127" s="102"/>
      <c r="DH127" s="102"/>
      <c r="DI127" s="102"/>
      <c r="DJ127" s="102"/>
      <c r="DK127" s="102"/>
      <c r="DL127" s="102"/>
      <c r="DM127" s="102"/>
      <c r="DN127" s="102"/>
      <c r="DO127" s="102"/>
      <c r="DP127" s="102"/>
      <c r="DQ127" s="102"/>
      <c r="DR127" s="102"/>
      <c r="DS127" s="102"/>
      <c r="DT127" s="102"/>
      <c r="DU127" s="102"/>
      <c r="DV127" s="102"/>
      <c r="DW127" s="102"/>
      <c r="DX127" s="102"/>
      <c r="DY127" s="102"/>
      <c r="DZ127" s="102"/>
    </row>
    <row r="128" spans="1:130">
      <c r="A128" s="102"/>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c r="AQ128" s="102"/>
      <c r="AR128" s="102"/>
      <c r="AS128" s="102"/>
      <c r="AT128" s="102"/>
      <c r="AU128" s="102"/>
      <c r="AV128" s="102"/>
      <c r="AW128" s="102"/>
      <c r="AX128" s="102"/>
      <c r="AY128" s="102"/>
      <c r="AZ128" s="102"/>
      <c r="BA128" s="102"/>
      <c r="BB128" s="102"/>
      <c r="BC128" s="102"/>
      <c r="BD128" s="102"/>
      <c r="BE128" s="102"/>
      <c r="BF128" s="102"/>
      <c r="BG128" s="102"/>
      <c r="BH128" s="102"/>
      <c r="BI128" s="102"/>
      <c r="BJ128" s="102"/>
      <c r="BK128" s="102"/>
      <c r="BL128" s="102"/>
      <c r="BM128" s="102"/>
      <c r="BN128" s="102"/>
      <c r="BO128" s="102"/>
      <c r="BP128" s="102"/>
      <c r="BQ128" s="102"/>
      <c r="BR128" s="102"/>
      <c r="BS128" s="102"/>
      <c r="BT128" s="102"/>
      <c r="BU128" s="102"/>
      <c r="BV128" s="102"/>
      <c r="BW128" s="102"/>
      <c r="BX128" s="102"/>
      <c r="BY128" s="102"/>
      <c r="BZ128" s="102"/>
      <c r="CA128" s="102"/>
      <c r="CB128" s="102"/>
      <c r="CC128" s="102"/>
      <c r="CD128" s="102"/>
      <c r="CE128" s="102"/>
      <c r="CF128" s="102"/>
      <c r="CG128" s="102"/>
      <c r="CH128" s="102"/>
      <c r="CI128" s="102"/>
      <c r="CJ128" s="102"/>
      <c r="CK128" s="102"/>
      <c r="CL128" s="102"/>
      <c r="CM128" s="102"/>
      <c r="CN128" s="102"/>
      <c r="CO128" s="102"/>
      <c r="CP128" s="102"/>
      <c r="CQ128" s="102"/>
      <c r="CR128" s="102"/>
      <c r="CS128" s="102"/>
      <c r="CT128" s="102"/>
      <c r="CU128" s="102"/>
      <c r="CV128" s="102"/>
      <c r="CW128" s="102"/>
      <c r="CX128" s="102"/>
      <c r="CY128" s="102"/>
      <c r="CZ128" s="102"/>
      <c r="DA128" s="102"/>
      <c r="DB128" s="102"/>
      <c r="DC128" s="102"/>
      <c r="DD128" s="102"/>
      <c r="DE128" s="102"/>
      <c r="DF128" s="102"/>
      <c r="DG128" s="102"/>
      <c r="DH128" s="102"/>
      <c r="DI128" s="102"/>
      <c r="DJ128" s="102"/>
      <c r="DK128" s="102"/>
      <c r="DL128" s="102"/>
      <c r="DM128" s="102"/>
      <c r="DN128" s="102"/>
      <c r="DO128" s="102"/>
      <c r="DP128" s="102"/>
      <c r="DQ128" s="102"/>
      <c r="DR128" s="102"/>
      <c r="DS128" s="102"/>
      <c r="DT128" s="102"/>
      <c r="DU128" s="102"/>
      <c r="DV128" s="102"/>
      <c r="DW128" s="102"/>
      <c r="DX128" s="102"/>
      <c r="DY128" s="102"/>
      <c r="DZ128" s="102"/>
    </row>
    <row r="129" spans="1:130">
      <c r="A129" s="102"/>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R129" s="102"/>
      <c r="AS129" s="102"/>
      <c r="AT129" s="102"/>
      <c r="AU129" s="102"/>
      <c r="AV129" s="102"/>
      <c r="AW129" s="102"/>
      <c r="AX129" s="102"/>
      <c r="AY129" s="102"/>
      <c r="AZ129" s="102"/>
      <c r="BA129" s="102"/>
      <c r="BB129" s="102"/>
      <c r="BC129" s="102"/>
      <c r="BD129" s="102"/>
      <c r="BE129" s="102"/>
      <c r="BF129" s="102"/>
      <c r="BG129" s="102"/>
      <c r="BH129" s="102"/>
      <c r="BI129" s="102"/>
      <c r="BJ129" s="102"/>
      <c r="BK129" s="102"/>
      <c r="BL129" s="102"/>
      <c r="BM129" s="102"/>
      <c r="BN129" s="102"/>
      <c r="BO129" s="102"/>
      <c r="BP129" s="102"/>
      <c r="BQ129" s="102"/>
      <c r="BR129" s="102"/>
      <c r="BS129" s="102"/>
      <c r="BT129" s="102"/>
      <c r="BU129" s="102"/>
      <c r="BV129" s="102"/>
      <c r="BW129" s="102"/>
      <c r="BX129" s="102"/>
      <c r="BY129" s="102"/>
      <c r="BZ129" s="102"/>
      <c r="CA129" s="102"/>
      <c r="CB129" s="102"/>
      <c r="CC129" s="102"/>
      <c r="CD129" s="102"/>
      <c r="CE129" s="102"/>
      <c r="CF129" s="102"/>
      <c r="CG129" s="102"/>
      <c r="CH129" s="102"/>
      <c r="CI129" s="102"/>
      <c r="CJ129" s="102"/>
      <c r="CK129" s="102"/>
      <c r="CL129" s="102"/>
      <c r="CM129" s="102"/>
      <c r="CN129" s="102"/>
      <c r="CO129" s="102"/>
      <c r="CP129" s="102"/>
      <c r="CQ129" s="102"/>
      <c r="CR129" s="102"/>
      <c r="CS129" s="102"/>
      <c r="CT129" s="102"/>
      <c r="CU129" s="102"/>
      <c r="CV129" s="102"/>
      <c r="CW129" s="102"/>
      <c r="CX129" s="102"/>
      <c r="CY129" s="102"/>
      <c r="CZ129" s="102"/>
      <c r="DA129" s="102"/>
      <c r="DB129" s="102"/>
      <c r="DC129" s="102"/>
      <c r="DD129" s="102"/>
      <c r="DE129" s="102"/>
      <c r="DF129" s="102"/>
      <c r="DG129" s="102"/>
      <c r="DH129" s="102"/>
      <c r="DI129" s="102"/>
      <c r="DJ129" s="102"/>
      <c r="DK129" s="102"/>
      <c r="DL129" s="102"/>
      <c r="DM129" s="102"/>
      <c r="DN129" s="102"/>
      <c r="DO129" s="102"/>
      <c r="DP129" s="102"/>
      <c r="DQ129" s="102"/>
      <c r="DR129" s="102"/>
      <c r="DS129" s="102"/>
      <c r="DT129" s="102"/>
      <c r="DU129" s="102"/>
      <c r="DV129" s="102"/>
      <c r="DW129" s="102"/>
      <c r="DX129" s="102"/>
      <c r="DY129" s="102"/>
      <c r="DZ129" s="102"/>
    </row>
    <row r="130" spans="1:130">
      <c r="A130" s="102"/>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102"/>
      <c r="AQ130" s="102"/>
      <c r="AR130" s="102"/>
      <c r="AS130" s="102"/>
      <c r="AT130" s="102"/>
      <c r="AU130" s="102"/>
      <c r="AV130" s="102"/>
      <c r="AW130" s="102"/>
      <c r="AX130" s="102"/>
      <c r="AY130" s="102"/>
      <c r="AZ130" s="102"/>
      <c r="BA130" s="102"/>
      <c r="BB130" s="102"/>
      <c r="BC130" s="102"/>
      <c r="BD130" s="102"/>
      <c r="BE130" s="102"/>
      <c r="BF130" s="102"/>
      <c r="BG130" s="102"/>
      <c r="BH130" s="102"/>
      <c r="BI130" s="102"/>
      <c r="BJ130" s="102"/>
      <c r="BK130" s="102"/>
      <c r="BL130" s="102"/>
      <c r="BM130" s="102"/>
      <c r="BN130" s="102"/>
      <c r="BO130" s="102"/>
      <c r="BP130" s="102"/>
      <c r="BQ130" s="102"/>
      <c r="BR130" s="102"/>
      <c r="BS130" s="102"/>
      <c r="BT130" s="102"/>
      <c r="BU130" s="102"/>
      <c r="BV130" s="102"/>
      <c r="BW130" s="102"/>
      <c r="BX130" s="102"/>
      <c r="BY130" s="102"/>
      <c r="BZ130" s="102"/>
      <c r="CA130" s="102"/>
      <c r="CB130" s="102"/>
      <c r="CC130" s="102"/>
      <c r="CD130" s="102"/>
      <c r="CE130" s="102"/>
      <c r="CF130" s="102"/>
      <c r="CG130" s="102"/>
      <c r="CH130" s="102"/>
      <c r="CI130" s="102"/>
      <c r="CJ130" s="102"/>
      <c r="CK130" s="102"/>
      <c r="CL130" s="102"/>
      <c r="CM130" s="102"/>
      <c r="CN130" s="102"/>
      <c r="CO130" s="102"/>
      <c r="CP130" s="102"/>
      <c r="CQ130" s="102"/>
      <c r="CR130" s="102"/>
      <c r="CS130" s="102"/>
      <c r="CT130" s="102"/>
      <c r="CU130" s="102"/>
      <c r="CV130" s="102"/>
      <c r="CW130" s="102"/>
      <c r="CX130" s="102"/>
      <c r="CY130" s="102"/>
      <c r="CZ130" s="102"/>
      <c r="DA130" s="102"/>
      <c r="DB130" s="102"/>
      <c r="DC130" s="102"/>
      <c r="DD130" s="102"/>
      <c r="DE130" s="102"/>
      <c r="DF130" s="102"/>
      <c r="DG130" s="102"/>
      <c r="DH130" s="102"/>
      <c r="DI130" s="102"/>
      <c r="DJ130" s="102"/>
      <c r="DK130" s="102"/>
      <c r="DL130" s="102"/>
      <c r="DM130" s="102"/>
      <c r="DN130" s="102"/>
      <c r="DO130" s="102"/>
      <c r="DP130" s="102"/>
      <c r="DQ130" s="102"/>
      <c r="DR130" s="102"/>
      <c r="DS130" s="102"/>
      <c r="DT130" s="102"/>
      <c r="DU130" s="102"/>
      <c r="DV130" s="102"/>
      <c r="DW130" s="102"/>
      <c r="DX130" s="102"/>
      <c r="DY130" s="102"/>
      <c r="DZ130" s="102"/>
    </row>
    <row r="131" spans="1:130">
      <c r="A131" s="102"/>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02"/>
      <c r="AY131" s="102"/>
      <c r="AZ131" s="102"/>
      <c r="BA131" s="102"/>
      <c r="BB131" s="102"/>
      <c r="BC131" s="102"/>
      <c r="BD131" s="102"/>
      <c r="BE131" s="102"/>
      <c r="BF131" s="102"/>
      <c r="BG131" s="102"/>
      <c r="BH131" s="102"/>
      <c r="BI131" s="102"/>
      <c r="BJ131" s="102"/>
      <c r="BK131" s="102"/>
      <c r="BL131" s="102"/>
      <c r="BM131" s="102"/>
      <c r="BN131" s="102"/>
      <c r="BO131" s="102"/>
      <c r="BP131" s="102"/>
      <c r="BQ131" s="102"/>
      <c r="BR131" s="102"/>
      <c r="BS131" s="102"/>
      <c r="BT131" s="102"/>
      <c r="BU131" s="102"/>
      <c r="BV131" s="102"/>
      <c r="BW131" s="102"/>
      <c r="BX131" s="102"/>
      <c r="BY131" s="102"/>
      <c r="BZ131" s="102"/>
      <c r="CA131" s="102"/>
      <c r="CB131" s="102"/>
      <c r="CC131" s="102"/>
      <c r="CD131" s="102"/>
      <c r="CE131" s="102"/>
      <c r="CF131" s="102"/>
      <c r="CG131" s="102"/>
      <c r="CH131" s="102"/>
      <c r="CI131" s="102"/>
      <c r="CJ131" s="102"/>
      <c r="CK131" s="102"/>
      <c r="CL131" s="102"/>
      <c r="CM131" s="102"/>
      <c r="CN131" s="102"/>
      <c r="CO131" s="102"/>
      <c r="CP131" s="102"/>
      <c r="CQ131" s="102"/>
      <c r="CR131" s="102"/>
      <c r="CS131" s="102"/>
      <c r="CT131" s="102"/>
      <c r="CU131" s="102"/>
      <c r="CV131" s="102"/>
      <c r="CW131" s="102"/>
      <c r="CX131" s="102"/>
      <c r="CY131" s="102"/>
      <c r="CZ131" s="102"/>
      <c r="DA131" s="102"/>
      <c r="DB131" s="102"/>
      <c r="DC131" s="102"/>
      <c r="DD131" s="102"/>
      <c r="DE131" s="102"/>
      <c r="DF131" s="102"/>
      <c r="DG131" s="102"/>
      <c r="DH131" s="102"/>
      <c r="DI131" s="102"/>
      <c r="DJ131" s="102"/>
      <c r="DK131" s="102"/>
      <c r="DL131" s="102"/>
      <c r="DM131" s="102"/>
      <c r="DN131" s="102"/>
      <c r="DO131" s="102"/>
      <c r="DP131" s="102"/>
      <c r="DQ131" s="102"/>
      <c r="DR131" s="102"/>
      <c r="DS131" s="102"/>
      <c r="DT131" s="102"/>
      <c r="DU131" s="102"/>
      <c r="DV131" s="102"/>
      <c r="DW131" s="102"/>
      <c r="DX131" s="102"/>
      <c r="DY131" s="102"/>
      <c r="DZ131" s="102"/>
    </row>
    <row r="132" spans="1:130">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102"/>
      <c r="BW132" s="102"/>
      <c r="BX132" s="102"/>
      <c r="BY132" s="102"/>
      <c r="BZ132" s="102"/>
      <c r="CA132" s="102"/>
      <c r="CB132" s="102"/>
      <c r="CC132" s="102"/>
      <c r="CD132" s="102"/>
      <c r="CE132" s="102"/>
      <c r="CF132" s="102"/>
      <c r="CG132" s="102"/>
      <c r="CH132" s="102"/>
      <c r="CI132" s="102"/>
      <c r="CJ132" s="102"/>
      <c r="CK132" s="102"/>
      <c r="CL132" s="102"/>
      <c r="CM132" s="102"/>
      <c r="CN132" s="102"/>
      <c r="CO132" s="102"/>
      <c r="CP132" s="102"/>
      <c r="CQ132" s="102"/>
      <c r="CR132" s="102"/>
      <c r="CS132" s="102"/>
      <c r="CT132" s="102"/>
      <c r="CU132" s="102"/>
      <c r="CV132" s="102"/>
      <c r="CW132" s="102"/>
      <c r="CX132" s="102"/>
      <c r="CY132" s="102"/>
      <c r="CZ132" s="102"/>
      <c r="DA132" s="102"/>
      <c r="DB132" s="102"/>
      <c r="DC132" s="102"/>
      <c r="DD132" s="102"/>
      <c r="DE132" s="102"/>
      <c r="DF132" s="102"/>
      <c r="DG132" s="102"/>
      <c r="DH132" s="102"/>
      <c r="DI132" s="102"/>
      <c r="DJ132" s="102"/>
      <c r="DK132" s="102"/>
      <c r="DL132" s="102"/>
      <c r="DM132" s="102"/>
      <c r="DN132" s="102"/>
      <c r="DO132" s="102"/>
      <c r="DP132" s="102"/>
      <c r="DQ132" s="102"/>
      <c r="DR132" s="102"/>
      <c r="DS132" s="102"/>
      <c r="DT132" s="102"/>
      <c r="DU132" s="102"/>
      <c r="DV132" s="102"/>
      <c r="DW132" s="102"/>
      <c r="DX132" s="102"/>
      <c r="DY132" s="102"/>
      <c r="DZ132" s="102"/>
    </row>
    <row r="133" spans="1:130">
      <c r="A133" s="102"/>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c r="AL133" s="102"/>
      <c r="AM133" s="102"/>
      <c r="AN133" s="102"/>
      <c r="AO133" s="102"/>
      <c r="AP133" s="102"/>
      <c r="AQ133" s="102"/>
      <c r="AR133" s="102"/>
      <c r="AS133" s="102"/>
      <c r="AT133" s="102"/>
      <c r="AU133" s="102"/>
      <c r="AV133" s="102"/>
      <c r="AW133" s="102"/>
      <c r="AX133" s="102"/>
      <c r="AY133" s="102"/>
      <c r="AZ133" s="102"/>
      <c r="BA133" s="102"/>
      <c r="BB133" s="102"/>
      <c r="BC133" s="102"/>
      <c r="BD133" s="102"/>
      <c r="BE133" s="102"/>
      <c r="BF133" s="102"/>
      <c r="BG133" s="102"/>
      <c r="BH133" s="102"/>
      <c r="BI133" s="102"/>
      <c r="BJ133" s="102"/>
      <c r="BK133" s="102"/>
      <c r="BL133" s="102"/>
      <c r="BM133" s="102"/>
      <c r="BN133" s="102"/>
      <c r="BO133" s="102"/>
      <c r="BP133" s="102"/>
      <c r="BQ133" s="102"/>
      <c r="BR133" s="102"/>
      <c r="BS133" s="102"/>
      <c r="BT133" s="102"/>
      <c r="BU133" s="102"/>
      <c r="BV133" s="102"/>
      <c r="BW133" s="102"/>
      <c r="BX133" s="102"/>
      <c r="BY133" s="102"/>
      <c r="BZ133" s="102"/>
      <c r="CA133" s="102"/>
      <c r="CB133" s="102"/>
      <c r="CC133" s="102"/>
      <c r="CD133" s="102"/>
      <c r="CE133" s="102"/>
      <c r="CF133" s="102"/>
      <c r="CG133" s="102"/>
      <c r="CH133" s="102"/>
      <c r="CI133" s="102"/>
      <c r="CJ133" s="102"/>
      <c r="CK133" s="102"/>
      <c r="CL133" s="102"/>
      <c r="CM133" s="102"/>
      <c r="CN133" s="102"/>
      <c r="CO133" s="102"/>
      <c r="CP133" s="102"/>
      <c r="CQ133" s="102"/>
      <c r="CR133" s="102"/>
      <c r="CS133" s="102"/>
      <c r="CT133" s="102"/>
      <c r="CU133" s="102"/>
      <c r="CV133" s="102"/>
      <c r="CW133" s="102"/>
      <c r="CX133" s="102"/>
      <c r="CY133" s="102"/>
      <c r="CZ133" s="102"/>
      <c r="DA133" s="102"/>
      <c r="DB133" s="102"/>
      <c r="DC133" s="102"/>
      <c r="DD133" s="102"/>
      <c r="DE133" s="102"/>
      <c r="DF133" s="102"/>
      <c r="DG133" s="102"/>
      <c r="DH133" s="102"/>
      <c r="DI133" s="102"/>
      <c r="DJ133" s="102"/>
      <c r="DK133" s="102"/>
      <c r="DL133" s="102"/>
      <c r="DM133" s="102"/>
      <c r="DN133" s="102"/>
      <c r="DO133" s="102"/>
      <c r="DP133" s="102"/>
      <c r="DQ133" s="102"/>
      <c r="DR133" s="102"/>
      <c r="DS133" s="102"/>
      <c r="DT133" s="102"/>
      <c r="DU133" s="102"/>
      <c r="DV133" s="102"/>
      <c r="DW133" s="102"/>
      <c r="DX133" s="102"/>
      <c r="DY133" s="102"/>
      <c r="DZ133" s="102"/>
    </row>
    <row r="134" spans="1:130">
      <c r="A134" s="102"/>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02"/>
      <c r="BA134" s="102"/>
      <c r="BB134" s="102"/>
      <c r="BC134" s="102"/>
      <c r="BD134" s="102"/>
      <c r="BE134" s="102"/>
      <c r="BF134" s="102"/>
      <c r="BG134" s="102"/>
      <c r="BH134" s="102"/>
      <c r="BI134" s="102"/>
      <c r="BJ134" s="102"/>
      <c r="BK134" s="102"/>
      <c r="BL134" s="102"/>
      <c r="BM134" s="102"/>
      <c r="BN134" s="102"/>
      <c r="BO134" s="102"/>
      <c r="BP134" s="102"/>
      <c r="BQ134" s="102"/>
      <c r="BR134" s="102"/>
      <c r="BS134" s="102"/>
      <c r="BT134" s="102"/>
      <c r="BU134" s="102"/>
      <c r="BV134" s="102"/>
      <c r="BW134" s="102"/>
      <c r="BX134" s="102"/>
      <c r="BY134" s="102"/>
      <c r="BZ134" s="102"/>
      <c r="CA134" s="102"/>
      <c r="CB134" s="102"/>
      <c r="CC134" s="102"/>
      <c r="CD134" s="102"/>
      <c r="CE134" s="102"/>
      <c r="CF134" s="102"/>
      <c r="CG134" s="102"/>
      <c r="CH134" s="102"/>
      <c r="CI134" s="102"/>
      <c r="CJ134" s="102"/>
      <c r="CK134" s="102"/>
      <c r="CL134" s="102"/>
      <c r="CM134" s="102"/>
      <c r="CN134" s="102"/>
      <c r="CO134" s="102"/>
      <c r="CP134" s="102"/>
      <c r="CQ134" s="102"/>
      <c r="CR134" s="102"/>
      <c r="CS134" s="102"/>
      <c r="CT134" s="102"/>
      <c r="CU134" s="102"/>
      <c r="CV134" s="102"/>
      <c r="CW134" s="102"/>
      <c r="CX134" s="102"/>
      <c r="CY134" s="102"/>
      <c r="CZ134" s="102"/>
      <c r="DA134" s="102"/>
      <c r="DB134" s="102"/>
      <c r="DC134" s="102"/>
      <c r="DD134" s="102"/>
      <c r="DE134" s="102"/>
      <c r="DF134" s="102"/>
      <c r="DG134" s="102"/>
      <c r="DH134" s="102"/>
      <c r="DI134" s="102"/>
      <c r="DJ134" s="102"/>
      <c r="DK134" s="102"/>
      <c r="DL134" s="102"/>
      <c r="DM134" s="102"/>
      <c r="DN134" s="102"/>
      <c r="DO134" s="102"/>
      <c r="DP134" s="102"/>
      <c r="DQ134" s="102"/>
      <c r="DR134" s="102"/>
      <c r="DS134" s="102"/>
      <c r="DT134" s="102"/>
      <c r="DU134" s="102"/>
      <c r="DV134" s="102"/>
      <c r="DW134" s="102"/>
      <c r="DX134" s="102"/>
      <c r="DY134" s="102"/>
      <c r="DZ134" s="102"/>
    </row>
    <row r="135" spans="1:130">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c r="AO135" s="102"/>
      <c r="AP135" s="102"/>
      <c r="AQ135" s="102"/>
      <c r="AR135" s="102"/>
      <c r="AS135" s="102"/>
      <c r="AT135" s="102"/>
      <c r="AU135" s="102"/>
      <c r="AV135" s="102"/>
      <c r="AW135" s="102"/>
      <c r="AX135" s="102"/>
      <c r="AY135" s="102"/>
      <c r="AZ135" s="102"/>
      <c r="BA135" s="102"/>
      <c r="BB135" s="102"/>
      <c r="BC135" s="102"/>
      <c r="BD135" s="102"/>
      <c r="BE135" s="102"/>
      <c r="BF135" s="102"/>
      <c r="BG135" s="102"/>
      <c r="BH135" s="102"/>
      <c r="BI135" s="102"/>
      <c r="BJ135" s="102"/>
      <c r="BK135" s="102"/>
      <c r="BL135" s="102"/>
      <c r="BM135" s="102"/>
      <c r="BN135" s="102"/>
      <c r="BO135" s="102"/>
      <c r="BP135" s="102"/>
      <c r="BQ135" s="102"/>
      <c r="BR135" s="102"/>
      <c r="BS135" s="102"/>
      <c r="BT135" s="102"/>
      <c r="BU135" s="102"/>
      <c r="BV135" s="102"/>
      <c r="BW135" s="102"/>
      <c r="BX135" s="102"/>
      <c r="BY135" s="102"/>
      <c r="BZ135" s="102"/>
      <c r="CA135" s="102"/>
      <c r="CB135" s="102"/>
      <c r="CC135" s="102"/>
      <c r="CD135" s="102"/>
      <c r="CE135" s="102"/>
      <c r="CF135" s="102"/>
      <c r="CG135" s="102"/>
      <c r="CH135" s="102"/>
      <c r="CI135" s="102"/>
      <c r="CJ135" s="102"/>
      <c r="CK135" s="102"/>
      <c r="CL135" s="102"/>
      <c r="CM135" s="102"/>
      <c r="CN135" s="102"/>
      <c r="CO135" s="102"/>
      <c r="CP135" s="102"/>
      <c r="CQ135" s="102"/>
      <c r="CR135" s="102"/>
      <c r="CS135" s="102"/>
      <c r="CT135" s="102"/>
      <c r="CU135" s="102"/>
      <c r="CV135" s="102"/>
      <c r="CW135" s="102"/>
      <c r="CX135" s="102"/>
      <c r="CY135" s="102"/>
      <c r="CZ135" s="102"/>
      <c r="DA135" s="102"/>
      <c r="DB135" s="102"/>
      <c r="DC135" s="102"/>
      <c r="DD135" s="102"/>
      <c r="DE135" s="102"/>
      <c r="DF135" s="102"/>
      <c r="DG135" s="102"/>
      <c r="DH135" s="102"/>
      <c r="DI135" s="102"/>
      <c r="DJ135" s="102"/>
      <c r="DK135" s="102"/>
      <c r="DL135" s="102"/>
      <c r="DM135" s="102"/>
      <c r="DN135" s="102"/>
      <c r="DO135" s="102"/>
      <c r="DP135" s="102"/>
      <c r="DQ135" s="102"/>
      <c r="DR135" s="102"/>
      <c r="DS135" s="102"/>
      <c r="DT135" s="102"/>
      <c r="DU135" s="102"/>
      <c r="DV135" s="102"/>
      <c r="DW135" s="102"/>
      <c r="DX135" s="102"/>
      <c r="DY135" s="102"/>
      <c r="DZ135" s="102"/>
    </row>
    <row r="136" spans="1:130">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c r="AO136" s="102"/>
      <c r="AP136" s="102"/>
      <c r="AQ136" s="102"/>
      <c r="AR136" s="102"/>
      <c r="AS136" s="102"/>
      <c r="AT136" s="102"/>
      <c r="AU136" s="102"/>
      <c r="AV136" s="102"/>
      <c r="AW136" s="102"/>
      <c r="AX136" s="102"/>
      <c r="AY136" s="102"/>
      <c r="AZ136" s="102"/>
      <c r="BA136" s="102"/>
      <c r="BB136" s="102"/>
      <c r="BC136" s="102"/>
      <c r="BD136" s="102"/>
      <c r="BE136" s="102"/>
      <c r="BF136" s="102"/>
      <c r="BG136" s="102"/>
      <c r="BH136" s="102"/>
      <c r="BI136" s="102"/>
      <c r="BJ136" s="102"/>
      <c r="BK136" s="102"/>
      <c r="BL136" s="102"/>
      <c r="BM136" s="102"/>
      <c r="BN136" s="102"/>
      <c r="BO136" s="102"/>
      <c r="BP136" s="102"/>
      <c r="BQ136" s="102"/>
      <c r="BR136" s="102"/>
      <c r="BS136" s="102"/>
      <c r="BT136" s="102"/>
      <c r="BU136" s="102"/>
      <c r="BV136" s="102"/>
      <c r="BW136" s="102"/>
      <c r="BX136" s="102"/>
      <c r="BY136" s="102"/>
      <c r="BZ136" s="102"/>
      <c r="CA136" s="102"/>
      <c r="CB136" s="102"/>
      <c r="CC136" s="102"/>
      <c r="CD136" s="102"/>
      <c r="CE136" s="102"/>
      <c r="CF136" s="102"/>
      <c r="CG136" s="102"/>
      <c r="CH136" s="102"/>
      <c r="CI136" s="102"/>
      <c r="CJ136" s="102"/>
      <c r="CK136" s="102"/>
      <c r="CL136" s="102"/>
      <c r="CM136" s="102"/>
      <c r="CN136" s="102"/>
      <c r="CO136" s="102"/>
      <c r="CP136" s="102"/>
      <c r="CQ136" s="102"/>
      <c r="CR136" s="102"/>
      <c r="CS136" s="102"/>
      <c r="CT136" s="102"/>
      <c r="CU136" s="102"/>
      <c r="CV136" s="102"/>
      <c r="CW136" s="102"/>
      <c r="CX136" s="102"/>
      <c r="CY136" s="102"/>
      <c r="CZ136" s="102"/>
      <c r="DA136" s="102"/>
      <c r="DB136" s="102"/>
      <c r="DC136" s="102"/>
      <c r="DD136" s="102"/>
      <c r="DE136" s="102"/>
      <c r="DF136" s="102"/>
      <c r="DG136" s="102"/>
      <c r="DH136" s="102"/>
      <c r="DI136" s="102"/>
      <c r="DJ136" s="102"/>
      <c r="DK136" s="102"/>
      <c r="DL136" s="102"/>
      <c r="DM136" s="102"/>
      <c r="DN136" s="102"/>
      <c r="DO136" s="102"/>
      <c r="DP136" s="102"/>
      <c r="DQ136" s="102"/>
      <c r="DR136" s="102"/>
      <c r="DS136" s="102"/>
      <c r="DT136" s="102"/>
      <c r="DU136" s="102"/>
      <c r="DV136" s="102"/>
      <c r="DW136" s="102"/>
      <c r="DX136" s="102"/>
      <c r="DY136" s="102"/>
      <c r="DZ136" s="102"/>
    </row>
    <row r="137" spans="1:130">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2"/>
      <c r="AX137" s="102"/>
      <c r="AY137" s="102"/>
      <c r="AZ137" s="102"/>
      <c r="BA137" s="102"/>
      <c r="BB137" s="102"/>
      <c r="BC137" s="102"/>
      <c r="BD137" s="102"/>
      <c r="BE137" s="102"/>
      <c r="BF137" s="102"/>
      <c r="BG137" s="102"/>
      <c r="BH137" s="102"/>
      <c r="BI137" s="102"/>
      <c r="BJ137" s="102"/>
      <c r="BK137" s="102"/>
      <c r="BL137" s="102"/>
      <c r="BM137" s="102"/>
      <c r="BN137" s="102"/>
      <c r="BO137" s="102"/>
      <c r="BP137" s="102"/>
      <c r="BQ137" s="102"/>
      <c r="BR137" s="102"/>
      <c r="BS137" s="102"/>
      <c r="BT137" s="102"/>
      <c r="BU137" s="102"/>
      <c r="BV137" s="102"/>
      <c r="BW137" s="102"/>
      <c r="BX137" s="102"/>
      <c r="BY137" s="102"/>
      <c r="BZ137" s="102"/>
      <c r="CA137" s="102"/>
      <c r="CB137" s="102"/>
      <c r="CC137" s="102"/>
      <c r="CD137" s="102"/>
      <c r="CE137" s="102"/>
      <c r="CF137" s="102"/>
      <c r="CG137" s="102"/>
      <c r="CH137" s="102"/>
      <c r="CI137" s="102"/>
      <c r="CJ137" s="102"/>
      <c r="CK137" s="102"/>
      <c r="CL137" s="102"/>
      <c r="CM137" s="102"/>
      <c r="CN137" s="102"/>
      <c r="CO137" s="102"/>
      <c r="CP137" s="102"/>
      <c r="CQ137" s="102"/>
      <c r="CR137" s="102"/>
      <c r="CS137" s="102"/>
      <c r="CT137" s="102"/>
      <c r="CU137" s="102"/>
      <c r="CV137" s="102"/>
      <c r="CW137" s="102"/>
      <c r="CX137" s="102"/>
      <c r="CY137" s="102"/>
      <c r="CZ137" s="102"/>
      <c r="DA137" s="102"/>
      <c r="DB137" s="102"/>
      <c r="DC137" s="102"/>
      <c r="DD137" s="102"/>
      <c r="DE137" s="102"/>
      <c r="DF137" s="102"/>
      <c r="DG137" s="102"/>
      <c r="DH137" s="102"/>
      <c r="DI137" s="102"/>
      <c r="DJ137" s="102"/>
      <c r="DK137" s="102"/>
      <c r="DL137" s="102"/>
      <c r="DM137" s="102"/>
      <c r="DN137" s="102"/>
      <c r="DO137" s="102"/>
      <c r="DP137" s="102"/>
      <c r="DQ137" s="102"/>
      <c r="DR137" s="102"/>
      <c r="DS137" s="102"/>
      <c r="DT137" s="102"/>
      <c r="DU137" s="102"/>
      <c r="DV137" s="102"/>
      <c r="DW137" s="102"/>
      <c r="DX137" s="102"/>
      <c r="DY137" s="102"/>
      <c r="DZ137" s="102"/>
    </row>
    <row r="138" spans="1:130">
      <c r="A138" s="102"/>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c r="AQ138" s="102"/>
      <c r="AR138" s="102"/>
      <c r="AS138" s="102"/>
      <c r="AT138" s="102"/>
      <c r="AU138" s="102"/>
      <c r="AV138" s="102"/>
      <c r="AW138" s="102"/>
      <c r="AX138" s="102"/>
      <c r="AY138" s="102"/>
      <c r="AZ138" s="102"/>
      <c r="BA138" s="102"/>
      <c r="BB138" s="102"/>
      <c r="BC138" s="102"/>
      <c r="BD138" s="102"/>
      <c r="BE138" s="102"/>
      <c r="BF138" s="102"/>
      <c r="BG138" s="102"/>
      <c r="BH138" s="102"/>
      <c r="BI138" s="102"/>
      <c r="BJ138" s="102"/>
      <c r="BK138" s="102"/>
      <c r="BL138" s="102"/>
      <c r="BM138" s="102"/>
      <c r="BN138" s="102"/>
      <c r="BO138" s="102"/>
      <c r="BP138" s="102"/>
      <c r="BQ138" s="102"/>
      <c r="BR138" s="102"/>
      <c r="BS138" s="102"/>
      <c r="BT138" s="102"/>
      <c r="BU138" s="102"/>
      <c r="BV138" s="102"/>
      <c r="BW138" s="102"/>
      <c r="BX138" s="102"/>
      <c r="BY138" s="102"/>
      <c r="BZ138" s="102"/>
      <c r="CA138" s="102"/>
      <c r="CB138" s="102"/>
      <c r="CC138" s="102"/>
      <c r="CD138" s="102"/>
      <c r="CE138" s="102"/>
      <c r="CF138" s="102"/>
      <c r="CG138" s="102"/>
      <c r="CH138" s="102"/>
      <c r="CI138" s="102"/>
      <c r="CJ138" s="102"/>
      <c r="CK138" s="102"/>
      <c r="CL138" s="102"/>
      <c r="CM138" s="102"/>
      <c r="CN138" s="102"/>
      <c r="CO138" s="102"/>
      <c r="CP138" s="102"/>
      <c r="CQ138" s="102"/>
      <c r="CR138" s="102"/>
      <c r="CS138" s="102"/>
      <c r="CT138" s="102"/>
      <c r="CU138" s="102"/>
      <c r="CV138" s="102"/>
      <c r="CW138" s="102"/>
      <c r="CX138" s="102"/>
      <c r="CY138" s="102"/>
      <c r="CZ138" s="102"/>
      <c r="DA138" s="102"/>
      <c r="DB138" s="102"/>
      <c r="DC138" s="102"/>
      <c r="DD138" s="102"/>
      <c r="DE138" s="102"/>
      <c r="DF138" s="102"/>
      <c r="DG138" s="102"/>
      <c r="DH138" s="102"/>
      <c r="DI138" s="102"/>
      <c r="DJ138" s="102"/>
      <c r="DK138" s="102"/>
      <c r="DL138" s="102"/>
      <c r="DM138" s="102"/>
      <c r="DN138" s="102"/>
      <c r="DO138" s="102"/>
      <c r="DP138" s="102"/>
      <c r="DQ138" s="102"/>
      <c r="DR138" s="102"/>
      <c r="DS138" s="102"/>
      <c r="DT138" s="102"/>
      <c r="DU138" s="102"/>
      <c r="DV138" s="102"/>
      <c r="DW138" s="102"/>
      <c r="DX138" s="102"/>
      <c r="DY138" s="102"/>
      <c r="DZ138" s="102"/>
    </row>
    <row r="139" spans="1:130">
      <c r="A139" s="102"/>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102"/>
      <c r="AQ139" s="102"/>
      <c r="AR139" s="102"/>
      <c r="AS139" s="102"/>
      <c r="AT139" s="102"/>
      <c r="AU139" s="102"/>
      <c r="AV139" s="102"/>
      <c r="AW139" s="102"/>
      <c r="AX139" s="102"/>
      <c r="AY139" s="102"/>
      <c r="AZ139" s="102"/>
      <c r="BA139" s="102"/>
      <c r="BB139" s="102"/>
      <c r="BC139" s="102"/>
      <c r="BD139" s="102"/>
      <c r="BE139" s="102"/>
      <c r="BF139" s="102"/>
      <c r="BG139" s="102"/>
      <c r="BH139" s="102"/>
      <c r="BI139" s="102"/>
      <c r="BJ139" s="102"/>
      <c r="BK139" s="102"/>
      <c r="BL139" s="102"/>
      <c r="BM139" s="102"/>
      <c r="BN139" s="102"/>
      <c r="BO139" s="102"/>
      <c r="BP139" s="102"/>
      <c r="BQ139" s="102"/>
      <c r="BR139" s="102"/>
      <c r="BS139" s="102"/>
      <c r="BT139" s="102"/>
      <c r="BU139" s="102"/>
      <c r="BV139" s="102"/>
      <c r="BW139" s="102"/>
      <c r="BX139" s="102"/>
      <c r="BY139" s="102"/>
      <c r="BZ139" s="102"/>
      <c r="CA139" s="102"/>
      <c r="CB139" s="102"/>
      <c r="CC139" s="102"/>
      <c r="CD139" s="102"/>
      <c r="CE139" s="102"/>
      <c r="CF139" s="102"/>
      <c r="CG139" s="102"/>
      <c r="CH139" s="102"/>
      <c r="CI139" s="102"/>
      <c r="CJ139" s="102"/>
      <c r="CK139" s="102"/>
      <c r="CL139" s="102"/>
      <c r="CM139" s="102"/>
      <c r="CN139" s="102"/>
      <c r="CO139" s="102"/>
      <c r="CP139" s="102"/>
      <c r="CQ139" s="102"/>
      <c r="CR139" s="102"/>
      <c r="CS139" s="102"/>
      <c r="CT139" s="102"/>
      <c r="CU139" s="102"/>
      <c r="CV139" s="102"/>
      <c r="CW139" s="102"/>
      <c r="CX139" s="102"/>
      <c r="CY139" s="102"/>
      <c r="CZ139" s="102"/>
      <c r="DA139" s="102"/>
      <c r="DB139" s="102"/>
      <c r="DC139" s="102"/>
      <c r="DD139" s="102"/>
      <c r="DE139" s="102"/>
      <c r="DF139" s="102"/>
      <c r="DG139" s="102"/>
      <c r="DH139" s="102"/>
      <c r="DI139" s="102"/>
      <c r="DJ139" s="102"/>
      <c r="DK139" s="102"/>
      <c r="DL139" s="102"/>
      <c r="DM139" s="102"/>
      <c r="DN139" s="102"/>
      <c r="DO139" s="102"/>
      <c r="DP139" s="102"/>
      <c r="DQ139" s="102"/>
      <c r="DR139" s="102"/>
      <c r="DS139" s="102"/>
      <c r="DT139" s="102"/>
      <c r="DU139" s="102"/>
      <c r="DV139" s="102"/>
      <c r="DW139" s="102"/>
      <c r="DX139" s="102"/>
      <c r="DY139" s="102"/>
      <c r="DZ139" s="102"/>
    </row>
    <row r="140" spans="1:130">
      <c r="A140" s="102"/>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102"/>
      <c r="AQ140" s="102"/>
      <c r="AR140" s="102"/>
      <c r="AS140" s="102"/>
      <c r="AT140" s="102"/>
      <c r="AU140" s="102"/>
      <c r="AV140" s="102"/>
      <c r="AW140" s="102"/>
      <c r="AX140" s="102"/>
      <c r="AY140" s="102"/>
      <c r="AZ140" s="102"/>
      <c r="BA140" s="102"/>
      <c r="BB140" s="102"/>
      <c r="BC140" s="102"/>
      <c r="BD140" s="102"/>
      <c r="BE140" s="102"/>
      <c r="BF140" s="102"/>
      <c r="BG140" s="102"/>
      <c r="BH140" s="102"/>
      <c r="BI140" s="102"/>
      <c r="BJ140" s="102"/>
      <c r="BK140" s="102"/>
      <c r="BL140" s="102"/>
      <c r="BM140" s="102"/>
      <c r="BN140" s="102"/>
      <c r="BO140" s="102"/>
      <c r="BP140" s="102"/>
      <c r="BQ140" s="102"/>
      <c r="BR140" s="102"/>
      <c r="BS140" s="102"/>
      <c r="BT140" s="102"/>
      <c r="BU140" s="102"/>
      <c r="BV140" s="102"/>
      <c r="BW140" s="102"/>
      <c r="BX140" s="102"/>
      <c r="BY140" s="102"/>
      <c r="BZ140" s="102"/>
      <c r="CA140" s="102"/>
      <c r="CB140" s="102"/>
      <c r="CC140" s="102"/>
      <c r="CD140" s="102"/>
      <c r="CE140" s="102"/>
      <c r="CF140" s="102"/>
      <c r="CG140" s="102"/>
      <c r="CH140" s="102"/>
      <c r="CI140" s="102"/>
      <c r="CJ140" s="102"/>
      <c r="CK140" s="102"/>
      <c r="CL140" s="102"/>
      <c r="CM140" s="102"/>
      <c r="CN140" s="102"/>
      <c r="CO140" s="102"/>
      <c r="CP140" s="102"/>
      <c r="CQ140" s="102"/>
      <c r="CR140" s="102"/>
      <c r="CS140" s="102"/>
      <c r="CT140" s="102"/>
      <c r="CU140" s="102"/>
      <c r="CV140" s="102"/>
      <c r="CW140" s="102"/>
      <c r="CX140" s="102"/>
      <c r="CY140" s="102"/>
      <c r="CZ140" s="102"/>
      <c r="DA140" s="102"/>
      <c r="DB140" s="102"/>
      <c r="DC140" s="102"/>
      <c r="DD140" s="102"/>
      <c r="DE140" s="102"/>
      <c r="DF140" s="102"/>
      <c r="DG140" s="102"/>
      <c r="DH140" s="102"/>
      <c r="DI140" s="102"/>
      <c r="DJ140" s="102"/>
      <c r="DK140" s="102"/>
      <c r="DL140" s="102"/>
      <c r="DM140" s="102"/>
      <c r="DN140" s="102"/>
      <c r="DO140" s="102"/>
      <c r="DP140" s="102"/>
      <c r="DQ140" s="102"/>
      <c r="DR140" s="102"/>
      <c r="DS140" s="102"/>
      <c r="DT140" s="102"/>
      <c r="DU140" s="102"/>
      <c r="DV140" s="102"/>
      <c r="DW140" s="102"/>
      <c r="DX140" s="102"/>
      <c r="DY140" s="102"/>
      <c r="DZ140" s="102"/>
    </row>
    <row r="141" spans="1:130">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c r="AO141" s="102"/>
      <c r="AP141" s="102"/>
      <c r="AQ141" s="102"/>
      <c r="AR141" s="102"/>
      <c r="AS141" s="102"/>
      <c r="AT141" s="102"/>
      <c r="AU141" s="102"/>
      <c r="AV141" s="102"/>
      <c r="AW141" s="102"/>
      <c r="AX141" s="102"/>
      <c r="AY141" s="102"/>
      <c r="AZ141" s="102"/>
      <c r="BA141" s="102"/>
      <c r="BB141" s="102"/>
      <c r="BC141" s="102"/>
      <c r="BD141" s="102"/>
      <c r="BE141" s="102"/>
      <c r="BF141" s="102"/>
      <c r="BG141" s="102"/>
      <c r="BH141" s="102"/>
      <c r="BI141" s="102"/>
      <c r="BJ141" s="102"/>
      <c r="BK141" s="102"/>
      <c r="BL141" s="102"/>
      <c r="BM141" s="102"/>
      <c r="BN141" s="102"/>
      <c r="BO141" s="102"/>
      <c r="BP141" s="102"/>
      <c r="BQ141" s="102"/>
      <c r="BR141" s="102"/>
      <c r="BS141" s="102"/>
      <c r="BT141" s="102"/>
      <c r="BU141" s="102"/>
      <c r="BV141" s="102"/>
      <c r="BW141" s="102"/>
      <c r="BX141" s="102"/>
      <c r="BY141" s="102"/>
      <c r="BZ141" s="102"/>
      <c r="CA141" s="102"/>
      <c r="CB141" s="102"/>
      <c r="CC141" s="102"/>
      <c r="CD141" s="102"/>
      <c r="CE141" s="102"/>
      <c r="CF141" s="102"/>
      <c r="CG141" s="102"/>
      <c r="CH141" s="102"/>
      <c r="CI141" s="102"/>
      <c r="CJ141" s="102"/>
      <c r="CK141" s="102"/>
      <c r="CL141" s="102"/>
      <c r="CM141" s="102"/>
      <c r="CN141" s="102"/>
      <c r="CO141" s="102"/>
      <c r="CP141" s="102"/>
      <c r="CQ141" s="102"/>
      <c r="CR141" s="102"/>
      <c r="CS141" s="102"/>
      <c r="CT141" s="102"/>
      <c r="CU141" s="102"/>
      <c r="CV141" s="102"/>
      <c r="CW141" s="102"/>
      <c r="CX141" s="102"/>
      <c r="CY141" s="102"/>
      <c r="CZ141" s="102"/>
      <c r="DA141" s="102"/>
      <c r="DB141" s="102"/>
      <c r="DC141" s="102"/>
      <c r="DD141" s="102"/>
      <c r="DE141" s="102"/>
      <c r="DF141" s="102"/>
      <c r="DG141" s="102"/>
      <c r="DH141" s="102"/>
      <c r="DI141" s="102"/>
      <c r="DJ141" s="102"/>
      <c r="DK141" s="102"/>
      <c r="DL141" s="102"/>
      <c r="DM141" s="102"/>
      <c r="DN141" s="102"/>
      <c r="DO141" s="102"/>
      <c r="DP141" s="102"/>
      <c r="DQ141" s="102"/>
      <c r="DR141" s="102"/>
      <c r="DS141" s="102"/>
      <c r="DT141" s="102"/>
      <c r="DU141" s="102"/>
      <c r="DV141" s="102"/>
      <c r="DW141" s="102"/>
      <c r="DX141" s="102"/>
      <c r="DY141" s="102"/>
      <c r="DZ141" s="102"/>
    </row>
    <row r="142" spans="1:130">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c r="AO142" s="102"/>
      <c r="AP142" s="102"/>
      <c r="AQ142" s="102"/>
      <c r="AR142" s="102"/>
      <c r="AS142" s="102"/>
      <c r="AT142" s="102"/>
      <c r="AU142" s="102"/>
      <c r="AV142" s="102"/>
      <c r="AW142" s="102"/>
      <c r="AX142" s="102"/>
      <c r="AY142" s="102"/>
      <c r="AZ142" s="102"/>
      <c r="BA142" s="102"/>
      <c r="BB142" s="102"/>
      <c r="BC142" s="102"/>
      <c r="BD142" s="102"/>
      <c r="BE142" s="102"/>
      <c r="BF142" s="102"/>
      <c r="BG142" s="102"/>
      <c r="BH142" s="102"/>
      <c r="BI142" s="102"/>
      <c r="BJ142" s="102"/>
      <c r="BK142" s="102"/>
      <c r="BL142" s="102"/>
      <c r="BM142" s="102"/>
      <c r="BN142" s="102"/>
      <c r="BO142" s="102"/>
      <c r="BP142" s="102"/>
      <c r="BQ142" s="102"/>
      <c r="BR142" s="102"/>
      <c r="BS142" s="102"/>
      <c r="BT142" s="102"/>
      <c r="BU142" s="102"/>
      <c r="BV142" s="102"/>
      <c r="BW142" s="102"/>
      <c r="BX142" s="102"/>
      <c r="BY142" s="102"/>
      <c r="BZ142" s="102"/>
      <c r="CA142" s="102"/>
      <c r="CB142" s="102"/>
      <c r="CC142" s="102"/>
      <c r="CD142" s="102"/>
      <c r="CE142" s="102"/>
      <c r="CF142" s="102"/>
      <c r="CG142" s="102"/>
      <c r="CH142" s="102"/>
      <c r="CI142" s="102"/>
      <c r="CJ142" s="102"/>
      <c r="CK142" s="102"/>
      <c r="CL142" s="102"/>
      <c r="CM142" s="102"/>
      <c r="CN142" s="102"/>
      <c r="CO142" s="102"/>
      <c r="CP142" s="102"/>
      <c r="CQ142" s="102"/>
      <c r="CR142" s="102"/>
      <c r="CS142" s="102"/>
      <c r="CT142" s="102"/>
      <c r="CU142" s="102"/>
      <c r="CV142" s="102"/>
      <c r="CW142" s="102"/>
      <c r="CX142" s="102"/>
      <c r="CY142" s="102"/>
      <c r="CZ142" s="102"/>
      <c r="DA142" s="102"/>
      <c r="DB142" s="102"/>
      <c r="DC142" s="102"/>
      <c r="DD142" s="102"/>
      <c r="DE142" s="102"/>
      <c r="DF142" s="102"/>
      <c r="DG142" s="102"/>
      <c r="DH142" s="102"/>
      <c r="DI142" s="102"/>
      <c r="DJ142" s="102"/>
      <c r="DK142" s="102"/>
      <c r="DL142" s="102"/>
      <c r="DM142" s="102"/>
      <c r="DN142" s="102"/>
      <c r="DO142" s="102"/>
      <c r="DP142" s="102"/>
      <c r="DQ142" s="102"/>
      <c r="DR142" s="102"/>
      <c r="DS142" s="102"/>
      <c r="DT142" s="102"/>
      <c r="DU142" s="102"/>
      <c r="DV142" s="102"/>
      <c r="DW142" s="102"/>
      <c r="DX142" s="102"/>
      <c r="DY142" s="102"/>
      <c r="DZ142" s="102"/>
    </row>
    <row r="143" spans="1:130">
      <c r="A143" s="102"/>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c r="AO143" s="102"/>
      <c r="AP143" s="102"/>
      <c r="AQ143" s="102"/>
      <c r="AR143" s="102"/>
      <c r="AS143" s="102"/>
      <c r="AT143" s="102"/>
      <c r="AU143" s="102"/>
      <c r="AV143" s="102"/>
      <c r="AW143" s="102"/>
      <c r="AX143" s="102"/>
      <c r="AY143" s="102"/>
      <c r="AZ143" s="102"/>
      <c r="BA143" s="102"/>
      <c r="BB143" s="102"/>
      <c r="BC143" s="102"/>
      <c r="BD143" s="102"/>
      <c r="BE143" s="102"/>
      <c r="BF143" s="102"/>
      <c r="BG143" s="102"/>
      <c r="BH143" s="102"/>
      <c r="BI143" s="102"/>
      <c r="BJ143" s="102"/>
      <c r="BK143" s="102"/>
      <c r="BL143" s="102"/>
      <c r="BM143" s="102"/>
      <c r="BN143" s="102"/>
      <c r="BO143" s="102"/>
      <c r="BP143" s="102"/>
      <c r="BQ143" s="102"/>
      <c r="BR143" s="102"/>
      <c r="BS143" s="102"/>
      <c r="BT143" s="102"/>
      <c r="BU143" s="102"/>
      <c r="BV143" s="102"/>
      <c r="BW143" s="102"/>
      <c r="BX143" s="102"/>
      <c r="BY143" s="102"/>
      <c r="BZ143" s="102"/>
      <c r="CA143" s="102"/>
      <c r="CB143" s="102"/>
      <c r="CC143" s="102"/>
      <c r="CD143" s="102"/>
      <c r="CE143" s="102"/>
      <c r="CF143" s="102"/>
      <c r="CG143" s="102"/>
      <c r="CH143" s="102"/>
      <c r="CI143" s="102"/>
      <c r="CJ143" s="102"/>
      <c r="CK143" s="102"/>
      <c r="CL143" s="102"/>
      <c r="CM143" s="102"/>
      <c r="CN143" s="102"/>
      <c r="CO143" s="102"/>
      <c r="CP143" s="102"/>
      <c r="CQ143" s="102"/>
      <c r="CR143" s="102"/>
      <c r="CS143" s="102"/>
      <c r="CT143" s="102"/>
      <c r="CU143" s="102"/>
      <c r="CV143" s="102"/>
      <c r="CW143" s="102"/>
      <c r="CX143" s="102"/>
      <c r="CY143" s="102"/>
      <c r="CZ143" s="102"/>
      <c r="DA143" s="102"/>
      <c r="DB143" s="102"/>
      <c r="DC143" s="102"/>
      <c r="DD143" s="102"/>
      <c r="DE143" s="102"/>
      <c r="DF143" s="102"/>
      <c r="DG143" s="102"/>
      <c r="DH143" s="102"/>
      <c r="DI143" s="102"/>
      <c r="DJ143" s="102"/>
      <c r="DK143" s="102"/>
      <c r="DL143" s="102"/>
      <c r="DM143" s="102"/>
      <c r="DN143" s="102"/>
      <c r="DO143" s="102"/>
      <c r="DP143" s="102"/>
      <c r="DQ143" s="102"/>
      <c r="DR143" s="102"/>
      <c r="DS143" s="102"/>
      <c r="DT143" s="102"/>
      <c r="DU143" s="102"/>
      <c r="DV143" s="102"/>
      <c r="DW143" s="102"/>
      <c r="DX143" s="102"/>
      <c r="DY143" s="102"/>
      <c r="DZ143" s="102"/>
    </row>
    <row r="144" spans="1:130">
      <c r="A144" s="102"/>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c r="AP144" s="102"/>
      <c r="AQ144" s="102"/>
      <c r="AR144" s="102"/>
      <c r="AS144" s="102"/>
      <c r="AT144" s="102"/>
      <c r="AU144" s="102"/>
      <c r="AV144" s="102"/>
      <c r="AW144" s="102"/>
      <c r="AX144" s="102"/>
      <c r="AY144" s="102"/>
      <c r="AZ144" s="102"/>
      <c r="BA144" s="102"/>
      <c r="BB144" s="102"/>
      <c r="BC144" s="102"/>
      <c r="BD144" s="102"/>
      <c r="BE144" s="102"/>
      <c r="BF144" s="102"/>
      <c r="BG144" s="102"/>
      <c r="BH144" s="102"/>
      <c r="BI144" s="102"/>
      <c r="BJ144" s="102"/>
      <c r="BK144" s="102"/>
      <c r="BL144" s="102"/>
      <c r="BM144" s="102"/>
      <c r="BN144" s="102"/>
      <c r="BO144" s="102"/>
      <c r="BP144" s="102"/>
      <c r="BQ144" s="102"/>
      <c r="BR144" s="102"/>
      <c r="BS144" s="102"/>
      <c r="BT144" s="102"/>
      <c r="BU144" s="102"/>
      <c r="BV144" s="102"/>
      <c r="BW144" s="102"/>
      <c r="BX144" s="102"/>
      <c r="BY144" s="102"/>
      <c r="BZ144" s="102"/>
      <c r="CA144" s="102"/>
      <c r="CB144" s="102"/>
      <c r="CC144" s="102"/>
      <c r="CD144" s="102"/>
      <c r="CE144" s="102"/>
      <c r="CF144" s="102"/>
      <c r="CG144" s="102"/>
      <c r="CH144" s="102"/>
      <c r="CI144" s="102"/>
      <c r="CJ144" s="102"/>
      <c r="CK144" s="102"/>
      <c r="CL144" s="102"/>
      <c r="CM144" s="102"/>
      <c r="CN144" s="102"/>
      <c r="CO144" s="102"/>
      <c r="CP144" s="102"/>
      <c r="CQ144" s="102"/>
      <c r="CR144" s="102"/>
      <c r="CS144" s="102"/>
      <c r="CT144" s="102"/>
      <c r="CU144" s="102"/>
      <c r="CV144" s="102"/>
      <c r="CW144" s="102"/>
      <c r="CX144" s="102"/>
      <c r="CY144" s="102"/>
      <c r="CZ144" s="102"/>
      <c r="DA144" s="102"/>
      <c r="DB144" s="102"/>
      <c r="DC144" s="102"/>
      <c r="DD144" s="102"/>
      <c r="DE144" s="102"/>
      <c r="DF144" s="102"/>
      <c r="DG144" s="102"/>
      <c r="DH144" s="102"/>
      <c r="DI144" s="102"/>
      <c r="DJ144" s="102"/>
      <c r="DK144" s="102"/>
      <c r="DL144" s="102"/>
      <c r="DM144" s="102"/>
      <c r="DN144" s="102"/>
      <c r="DO144" s="102"/>
      <c r="DP144" s="102"/>
      <c r="DQ144" s="102"/>
      <c r="DR144" s="102"/>
      <c r="DS144" s="102"/>
      <c r="DT144" s="102"/>
      <c r="DU144" s="102"/>
      <c r="DV144" s="102"/>
      <c r="DW144" s="102"/>
      <c r="DX144" s="102"/>
      <c r="DY144" s="102"/>
      <c r="DZ144" s="102"/>
    </row>
    <row r="145" spans="1:130">
      <c r="A145" s="102"/>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02"/>
      <c r="AY145" s="102"/>
      <c r="AZ145" s="102"/>
      <c r="BA145" s="102"/>
      <c r="BB145" s="102"/>
      <c r="BC145" s="102"/>
      <c r="BD145" s="102"/>
      <c r="BE145" s="102"/>
      <c r="BF145" s="102"/>
      <c r="BG145" s="102"/>
      <c r="BH145" s="102"/>
      <c r="BI145" s="102"/>
      <c r="BJ145" s="102"/>
      <c r="BK145" s="102"/>
      <c r="BL145" s="102"/>
      <c r="BM145" s="102"/>
      <c r="BN145" s="102"/>
      <c r="BO145" s="102"/>
      <c r="BP145" s="102"/>
      <c r="BQ145" s="102"/>
      <c r="BR145" s="102"/>
      <c r="BS145" s="102"/>
      <c r="BT145" s="102"/>
      <c r="BU145" s="102"/>
      <c r="BV145" s="102"/>
      <c r="BW145" s="102"/>
      <c r="BX145" s="102"/>
      <c r="BY145" s="102"/>
      <c r="BZ145" s="102"/>
      <c r="CA145" s="102"/>
      <c r="CB145" s="102"/>
      <c r="CC145" s="102"/>
      <c r="CD145" s="102"/>
      <c r="CE145" s="102"/>
      <c r="CF145" s="102"/>
      <c r="CG145" s="102"/>
      <c r="CH145" s="102"/>
      <c r="CI145" s="102"/>
      <c r="CJ145" s="102"/>
      <c r="CK145" s="102"/>
      <c r="CL145" s="102"/>
      <c r="CM145" s="102"/>
      <c r="CN145" s="102"/>
      <c r="CO145" s="102"/>
      <c r="CP145" s="102"/>
      <c r="CQ145" s="102"/>
      <c r="CR145" s="102"/>
      <c r="CS145" s="102"/>
      <c r="CT145" s="102"/>
      <c r="CU145" s="102"/>
      <c r="CV145" s="102"/>
      <c r="CW145" s="102"/>
      <c r="CX145" s="102"/>
      <c r="CY145" s="102"/>
      <c r="CZ145" s="102"/>
      <c r="DA145" s="102"/>
      <c r="DB145" s="102"/>
      <c r="DC145" s="102"/>
      <c r="DD145" s="102"/>
      <c r="DE145" s="102"/>
      <c r="DF145" s="102"/>
      <c r="DG145" s="102"/>
      <c r="DH145" s="102"/>
      <c r="DI145" s="102"/>
      <c r="DJ145" s="102"/>
      <c r="DK145" s="102"/>
      <c r="DL145" s="102"/>
      <c r="DM145" s="102"/>
      <c r="DN145" s="102"/>
      <c r="DO145" s="102"/>
      <c r="DP145" s="102"/>
      <c r="DQ145" s="102"/>
      <c r="DR145" s="102"/>
      <c r="DS145" s="102"/>
      <c r="DT145" s="102"/>
      <c r="DU145" s="102"/>
      <c r="DV145" s="102"/>
      <c r="DW145" s="102"/>
      <c r="DX145" s="102"/>
      <c r="DY145" s="102"/>
      <c r="DZ145" s="102"/>
    </row>
    <row r="146" spans="1:130">
      <c r="A146" s="102"/>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02"/>
      <c r="AY146" s="102"/>
      <c r="AZ146" s="102"/>
      <c r="BA146" s="102"/>
      <c r="BB146" s="102"/>
      <c r="BC146" s="102"/>
      <c r="BD146" s="102"/>
      <c r="BE146" s="102"/>
      <c r="BF146" s="102"/>
      <c r="BG146" s="102"/>
      <c r="BH146" s="102"/>
      <c r="BI146" s="102"/>
      <c r="BJ146" s="102"/>
      <c r="BK146" s="102"/>
      <c r="BL146" s="102"/>
      <c r="BM146" s="102"/>
      <c r="BN146" s="102"/>
      <c r="BO146" s="102"/>
      <c r="BP146" s="102"/>
      <c r="BQ146" s="102"/>
      <c r="BR146" s="102"/>
      <c r="BS146" s="102"/>
      <c r="BT146" s="102"/>
      <c r="BU146" s="102"/>
      <c r="BV146" s="102"/>
      <c r="BW146" s="102"/>
      <c r="BX146" s="102"/>
      <c r="BY146" s="102"/>
      <c r="BZ146" s="102"/>
      <c r="CA146" s="102"/>
      <c r="CB146" s="102"/>
      <c r="CC146" s="102"/>
      <c r="CD146" s="102"/>
      <c r="CE146" s="102"/>
      <c r="CF146" s="102"/>
      <c r="CG146" s="102"/>
      <c r="CH146" s="102"/>
      <c r="CI146" s="102"/>
      <c r="CJ146" s="102"/>
      <c r="CK146" s="102"/>
      <c r="CL146" s="102"/>
      <c r="CM146" s="102"/>
      <c r="CN146" s="102"/>
      <c r="CO146" s="102"/>
      <c r="CP146" s="102"/>
      <c r="CQ146" s="102"/>
      <c r="CR146" s="102"/>
      <c r="CS146" s="102"/>
      <c r="CT146" s="102"/>
      <c r="CU146" s="102"/>
      <c r="CV146" s="102"/>
      <c r="CW146" s="102"/>
      <c r="CX146" s="102"/>
      <c r="CY146" s="102"/>
      <c r="CZ146" s="102"/>
      <c r="DA146" s="102"/>
      <c r="DB146" s="102"/>
      <c r="DC146" s="102"/>
      <c r="DD146" s="102"/>
      <c r="DE146" s="102"/>
      <c r="DF146" s="102"/>
      <c r="DG146" s="102"/>
      <c r="DH146" s="102"/>
      <c r="DI146" s="102"/>
      <c r="DJ146" s="102"/>
      <c r="DK146" s="102"/>
      <c r="DL146" s="102"/>
      <c r="DM146" s="102"/>
      <c r="DN146" s="102"/>
      <c r="DO146" s="102"/>
      <c r="DP146" s="102"/>
      <c r="DQ146" s="102"/>
      <c r="DR146" s="102"/>
      <c r="DS146" s="102"/>
      <c r="DT146" s="102"/>
      <c r="DU146" s="102"/>
      <c r="DV146" s="102"/>
      <c r="DW146" s="102"/>
      <c r="DX146" s="102"/>
      <c r="DY146" s="102"/>
      <c r="DZ146" s="102"/>
    </row>
    <row r="147" spans="1:130">
      <c r="A147" s="102"/>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02"/>
      <c r="AY147" s="102"/>
      <c r="AZ147" s="102"/>
      <c r="BA147" s="102"/>
      <c r="BB147" s="102"/>
      <c r="BC147" s="102"/>
      <c r="BD147" s="102"/>
      <c r="BE147" s="102"/>
      <c r="BF147" s="102"/>
      <c r="BG147" s="102"/>
      <c r="BH147" s="102"/>
      <c r="BI147" s="102"/>
      <c r="BJ147" s="102"/>
      <c r="BK147" s="102"/>
      <c r="BL147" s="102"/>
      <c r="BM147" s="102"/>
      <c r="BN147" s="102"/>
      <c r="BO147" s="102"/>
      <c r="BP147" s="102"/>
      <c r="BQ147" s="102"/>
      <c r="BR147" s="102"/>
      <c r="BS147" s="102"/>
      <c r="BT147" s="102"/>
      <c r="BU147" s="102"/>
      <c r="BV147" s="102"/>
      <c r="BW147" s="102"/>
      <c r="BX147" s="102"/>
      <c r="BY147" s="102"/>
      <c r="BZ147" s="102"/>
      <c r="CA147" s="102"/>
      <c r="CB147" s="102"/>
      <c r="CC147" s="102"/>
      <c r="CD147" s="102"/>
      <c r="CE147" s="102"/>
      <c r="CF147" s="102"/>
      <c r="CG147" s="102"/>
      <c r="CH147" s="102"/>
      <c r="CI147" s="102"/>
      <c r="CJ147" s="102"/>
      <c r="CK147" s="102"/>
      <c r="CL147" s="102"/>
      <c r="CM147" s="102"/>
      <c r="CN147" s="102"/>
      <c r="CO147" s="102"/>
      <c r="CP147" s="102"/>
      <c r="CQ147" s="102"/>
      <c r="CR147" s="102"/>
      <c r="CS147" s="102"/>
      <c r="CT147" s="102"/>
      <c r="CU147" s="102"/>
      <c r="CV147" s="102"/>
      <c r="CW147" s="102"/>
      <c r="CX147" s="102"/>
      <c r="CY147" s="102"/>
      <c r="CZ147" s="102"/>
      <c r="DA147" s="102"/>
      <c r="DB147" s="102"/>
      <c r="DC147" s="102"/>
      <c r="DD147" s="102"/>
      <c r="DE147" s="102"/>
      <c r="DF147" s="102"/>
      <c r="DG147" s="102"/>
      <c r="DH147" s="102"/>
      <c r="DI147" s="102"/>
      <c r="DJ147" s="102"/>
      <c r="DK147" s="102"/>
      <c r="DL147" s="102"/>
      <c r="DM147" s="102"/>
      <c r="DN147" s="102"/>
      <c r="DO147" s="102"/>
      <c r="DP147" s="102"/>
      <c r="DQ147" s="102"/>
      <c r="DR147" s="102"/>
      <c r="DS147" s="102"/>
      <c r="DT147" s="102"/>
      <c r="DU147" s="102"/>
      <c r="DV147" s="102"/>
      <c r="DW147" s="102"/>
      <c r="DX147" s="102"/>
      <c r="DY147" s="102"/>
      <c r="DZ147" s="102"/>
    </row>
    <row r="148" spans="1:130">
      <c r="A148" s="102"/>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02"/>
      <c r="AY148" s="102"/>
      <c r="AZ148" s="102"/>
      <c r="BA148" s="102"/>
      <c r="BB148" s="102"/>
      <c r="BC148" s="102"/>
      <c r="BD148" s="102"/>
      <c r="BE148" s="102"/>
      <c r="BF148" s="102"/>
      <c r="BG148" s="102"/>
      <c r="BH148" s="102"/>
      <c r="BI148" s="102"/>
      <c r="BJ148" s="102"/>
      <c r="BK148" s="102"/>
      <c r="BL148" s="102"/>
      <c r="BM148" s="102"/>
      <c r="BN148" s="102"/>
      <c r="BO148" s="102"/>
      <c r="BP148" s="102"/>
      <c r="BQ148" s="102"/>
      <c r="BR148" s="102"/>
      <c r="BS148" s="102"/>
      <c r="BT148" s="102"/>
      <c r="BU148" s="102"/>
      <c r="BV148" s="102"/>
      <c r="BW148" s="102"/>
      <c r="BX148" s="102"/>
      <c r="BY148" s="102"/>
      <c r="BZ148" s="102"/>
      <c r="CA148" s="102"/>
      <c r="CB148" s="102"/>
      <c r="CC148" s="102"/>
      <c r="CD148" s="102"/>
      <c r="CE148" s="102"/>
      <c r="CF148" s="102"/>
      <c r="CG148" s="102"/>
      <c r="CH148" s="102"/>
      <c r="CI148" s="102"/>
      <c r="CJ148" s="102"/>
      <c r="CK148" s="102"/>
      <c r="CL148" s="102"/>
      <c r="CM148" s="102"/>
      <c r="CN148" s="102"/>
      <c r="CO148" s="102"/>
      <c r="CP148" s="102"/>
      <c r="CQ148" s="102"/>
      <c r="CR148" s="102"/>
      <c r="CS148" s="102"/>
      <c r="CT148" s="102"/>
      <c r="CU148" s="102"/>
      <c r="CV148" s="102"/>
      <c r="CW148" s="102"/>
      <c r="CX148" s="102"/>
      <c r="CY148" s="102"/>
      <c r="CZ148" s="102"/>
      <c r="DA148" s="102"/>
      <c r="DB148" s="102"/>
      <c r="DC148" s="102"/>
      <c r="DD148" s="102"/>
      <c r="DE148" s="102"/>
      <c r="DF148" s="102"/>
      <c r="DG148" s="102"/>
      <c r="DH148" s="102"/>
      <c r="DI148" s="102"/>
      <c r="DJ148" s="102"/>
      <c r="DK148" s="102"/>
      <c r="DL148" s="102"/>
      <c r="DM148" s="102"/>
      <c r="DN148" s="102"/>
      <c r="DO148" s="102"/>
      <c r="DP148" s="102"/>
      <c r="DQ148" s="102"/>
      <c r="DR148" s="102"/>
      <c r="DS148" s="102"/>
      <c r="DT148" s="102"/>
      <c r="DU148" s="102"/>
      <c r="DV148" s="102"/>
      <c r="DW148" s="102"/>
      <c r="DX148" s="102"/>
      <c r="DY148" s="102"/>
      <c r="DZ148" s="102"/>
    </row>
    <row r="149" spans="1:130">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02"/>
      <c r="AY149" s="102"/>
      <c r="AZ149" s="102"/>
      <c r="BA149" s="102"/>
      <c r="BB149" s="102"/>
      <c r="BC149" s="102"/>
      <c r="BD149" s="102"/>
      <c r="BE149" s="102"/>
      <c r="BF149" s="102"/>
      <c r="BG149" s="102"/>
      <c r="BH149" s="102"/>
      <c r="BI149" s="102"/>
      <c r="BJ149" s="102"/>
      <c r="BK149" s="102"/>
      <c r="BL149" s="102"/>
      <c r="BM149" s="102"/>
      <c r="BN149" s="102"/>
      <c r="BO149" s="102"/>
      <c r="BP149" s="102"/>
      <c r="BQ149" s="102"/>
      <c r="BR149" s="102"/>
      <c r="BS149" s="102"/>
      <c r="BT149" s="102"/>
      <c r="BU149" s="102"/>
      <c r="BV149" s="102"/>
      <c r="BW149" s="102"/>
      <c r="BX149" s="102"/>
      <c r="BY149" s="102"/>
      <c r="BZ149" s="102"/>
      <c r="CA149" s="102"/>
      <c r="CB149" s="102"/>
      <c r="CC149" s="102"/>
      <c r="CD149" s="102"/>
      <c r="CE149" s="102"/>
      <c r="CF149" s="102"/>
      <c r="CG149" s="102"/>
      <c r="CH149" s="102"/>
      <c r="CI149" s="102"/>
      <c r="CJ149" s="102"/>
      <c r="CK149" s="102"/>
      <c r="CL149" s="102"/>
      <c r="CM149" s="102"/>
      <c r="CN149" s="102"/>
      <c r="CO149" s="102"/>
      <c r="CP149" s="102"/>
      <c r="CQ149" s="102"/>
      <c r="CR149" s="102"/>
      <c r="CS149" s="102"/>
      <c r="CT149" s="102"/>
      <c r="CU149" s="102"/>
      <c r="CV149" s="102"/>
      <c r="CW149" s="102"/>
      <c r="CX149" s="102"/>
      <c r="CY149" s="102"/>
      <c r="CZ149" s="102"/>
      <c r="DA149" s="102"/>
      <c r="DB149" s="102"/>
      <c r="DC149" s="102"/>
      <c r="DD149" s="102"/>
      <c r="DE149" s="102"/>
      <c r="DF149" s="102"/>
      <c r="DG149" s="102"/>
      <c r="DH149" s="102"/>
      <c r="DI149" s="102"/>
      <c r="DJ149" s="102"/>
      <c r="DK149" s="102"/>
      <c r="DL149" s="102"/>
      <c r="DM149" s="102"/>
      <c r="DN149" s="102"/>
      <c r="DO149" s="102"/>
      <c r="DP149" s="102"/>
      <c r="DQ149" s="102"/>
      <c r="DR149" s="102"/>
      <c r="DS149" s="102"/>
      <c r="DT149" s="102"/>
      <c r="DU149" s="102"/>
      <c r="DV149" s="102"/>
      <c r="DW149" s="102"/>
      <c r="DX149" s="102"/>
      <c r="DY149" s="102"/>
      <c r="DZ149" s="102"/>
    </row>
    <row r="150" spans="1:130">
      <c r="A150" s="102"/>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02"/>
      <c r="AY150" s="102"/>
      <c r="AZ150" s="102"/>
      <c r="BA150" s="102"/>
      <c r="BB150" s="102"/>
      <c r="BC150" s="102"/>
      <c r="BD150" s="102"/>
      <c r="BE150" s="102"/>
      <c r="BF150" s="102"/>
      <c r="BG150" s="102"/>
      <c r="BH150" s="102"/>
      <c r="BI150" s="102"/>
      <c r="BJ150" s="102"/>
      <c r="BK150" s="102"/>
      <c r="BL150" s="102"/>
      <c r="BM150" s="102"/>
      <c r="BN150" s="102"/>
      <c r="BO150" s="102"/>
      <c r="BP150" s="102"/>
      <c r="BQ150" s="102"/>
      <c r="BR150" s="102"/>
      <c r="BS150" s="102"/>
      <c r="BT150" s="102"/>
      <c r="BU150" s="102"/>
      <c r="BV150" s="102"/>
      <c r="BW150" s="102"/>
      <c r="BX150" s="102"/>
      <c r="BY150" s="102"/>
      <c r="BZ150" s="102"/>
      <c r="CA150" s="102"/>
      <c r="CB150" s="102"/>
      <c r="CC150" s="102"/>
      <c r="CD150" s="102"/>
      <c r="CE150" s="102"/>
      <c r="CF150" s="102"/>
      <c r="CG150" s="102"/>
      <c r="CH150" s="102"/>
      <c r="CI150" s="102"/>
      <c r="CJ150" s="102"/>
      <c r="CK150" s="102"/>
      <c r="CL150" s="102"/>
      <c r="CM150" s="102"/>
      <c r="CN150" s="102"/>
      <c r="CO150" s="102"/>
      <c r="CP150" s="102"/>
      <c r="CQ150" s="102"/>
      <c r="CR150" s="102"/>
      <c r="CS150" s="102"/>
      <c r="CT150" s="102"/>
      <c r="CU150" s="102"/>
      <c r="CV150" s="102"/>
      <c r="CW150" s="102"/>
      <c r="CX150" s="102"/>
      <c r="CY150" s="102"/>
      <c r="CZ150" s="102"/>
      <c r="DA150" s="102"/>
      <c r="DB150" s="102"/>
      <c r="DC150" s="102"/>
      <c r="DD150" s="102"/>
      <c r="DE150" s="102"/>
      <c r="DF150" s="102"/>
      <c r="DG150" s="102"/>
      <c r="DH150" s="102"/>
      <c r="DI150" s="102"/>
      <c r="DJ150" s="102"/>
      <c r="DK150" s="102"/>
      <c r="DL150" s="102"/>
      <c r="DM150" s="102"/>
      <c r="DN150" s="102"/>
      <c r="DO150" s="102"/>
      <c r="DP150" s="102"/>
      <c r="DQ150" s="102"/>
      <c r="DR150" s="102"/>
      <c r="DS150" s="102"/>
      <c r="DT150" s="102"/>
      <c r="DU150" s="102"/>
      <c r="DV150" s="102"/>
      <c r="DW150" s="102"/>
      <c r="DX150" s="102"/>
      <c r="DY150" s="102"/>
      <c r="DZ150" s="102"/>
    </row>
    <row r="151" spans="1:130">
      <c r="A151" s="102"/>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02"/>
      <c r="AY151" s="102"/>
      <c r="AZ151" s="102"/>
      <c r="BA151" s="102"/>
      <c r="BB151" s="102"/>
      <c r="BC151" s="102"/>
      <c r="BD151" s="102"/>
      <c r="BE151" s="102"/>
      <c r="BF151" s="102"/>
      <c r="BG151" s="102"/>
      <c r="BH151" s="102"/>
      <c r="BI151" s="102"/>
      <c r="BJ151" s="102"/>
      <c r="BK151" s="102"/>
      <c r="BL151" s="102"/>
      <c r="BM151" s="102"/>
      <c r="BN151" s="102"/>
      <c r="BO151" s="102"/>
      <c r="BP151" s="102"/>
      <c r="BQ151" s="102"/>
      <c r="BR151" s="102"/>
      <c r="BS151" s="102"/>
      <c r="BT151" s="102"/>
      <c r="BU151" s="102"/>
      <c r="BV151" s="102"/>
      <c r="BW151" s="102"/>
      <c r="BX151" s="102"/>
      <c r="BY151" s="102"/>
      <c r="BZ151" s="102"/>
      <c r="CA151" s="102"/>
      <c r="CB151" s="102"/>
      <c r="CC151" s="102"/>
      <c r="CD151" s="102"/>
      <c r="CE151" s="102"/>
      <c r="CF151" s="102"/>
      <c r="CG151" s="102"/>
      <c r="CH151" s="102"/>
      <c r="CI151" s="102"/>
      <c r="CJ151" s="102"/>
      <c r="CK151" s="102"/>
      <c r="CL151" s="102"/>
      <c r="CM151" s="102"/>
      <c r="CN151" s="102"/>
      <c r="CO151" s="102"/>
      <c r="CP151" s="102"/>
      <c r="CQ151" s="102"/>
      <c r="CR151" s="102"/>
      <c r="CS151" s="102"/>
      <c r="CT151" s="102"/>
      <c r="CU151" s="102"/>
      <c r="CV151" s="102"/>
      <c r="CW151" s="102"/>
      <c r="CX151" s="102"/>
      <c r="CY151" s="102"/>
      <c r="CZ151" s="102"/>
      <c r="DA151" s="102"/>
      <c r="DB151" s="102"/>
      <c r="DC151" s="102"/>
      <c r="DD151" s="102"/>
      <c r="DE151" s="102"/>
      <c r="DF151" s="102"/>
      <c r="DG151" s="102"/>
      <c r="DH151" s="102"/>
      <c r="DI151" s="102"/>
      <c r="DJ151" s="102"/>
      <c r="DK151" s="102"/>
      <c r="DL151" s="102"/>
      <c r="DM151" s="102"/>
      <c r="DN151" s="102"/>
      <c r="DO151" s="102"/>
      <c r="DP151" s="102"/>
      <c r="DQ151" s="102"/>
      <c r="DR151" s="102"/>
      <c r="DS151" s="102"/>
      <c r="DT151" s="102"/>
      <c r="DU151" s="102"/>
      <c r="DV151" s="102"/>
      <c r="DW151" s="102"/>
      <c r="DX151" s="102"/>
      <c r="DY151" s="102"/>
      <c r="DZ151" s="102"/>
    </row>
    <row r="152" spans="1:130">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02"/>
      <c r="AY152" s="102"/>
      <c r="AZ152" s="102"/>
      <c r="BA152" s="102"/>
      <c r="BB152" s="102"/>
      <c r="BC152" s="102"/>
      <c r="BD152" s="102"/>
      <c r="BE152" s="102"/>
      <c r="BF152" s="102"/>
      <c r="BG152" s="102"/>
      <c r="BH152" s="102"/>
      <c r="BI152" s="102"/>
      <c r="BJ152" s="102"/>
      <c r="BK152" s="102"/>
      <c r="BL152" s="102"/>
      <c r="BM152" s="102"/>
      <c r="BN152" s="102"/>
      <c r="BO152" s="102"/>
      <c r="BP152" s="102"/>
      <c r="BQ152" s="102"/>
      <c r="BR152" s="102"/>
      <c r="BS152" s="102"/>
      <c r="BT152" s="102"/>
      <c r="BU152" s="102"/>
      <c r="BV152" s="102"/>
      <c r="BW152" s="102"/>
      <c r="BX152" s="102"/>
      <c r="BY152" s="102"/>
      <c r="BZ152" s="102"/>
      <c r="CA152" s="102"/>
      <c r="CB152" s="102"/>
      <c r="CC152" s="102"/>
      <c r="CD152" s="102"/>
      <c r="CE152" s="102"/>
      <c r="CF152" s="102"/>
      <c r="CG152" s="102"/>
      <c r="CH152" s="102"/>
      <c r="CI152" s="102"/>
      <c r="CJ152" s="102"/>
      <c r="CK152" s="102"/>
      <c r="CL152" s="102"/>
      <c r="CM152" s="102"/>
      <c r="CN152" s="102"/>
      <c r="CO152" s="102"/>
      <c r="CP152" s="102"/>
      <c r="CQ152" s="102"/>
      <c r="CR152" s="102"/>
      <c r="CS152" s="102"/>
      <c r="CT152" s="102"/>
      <c r="CU152" s="102"/>
      <c r="CV152" s="102"/>
      <c r="CW152" s="102"/>
      <c r="CX152" s="102"/>
      <c r="CY152" s="102"/>
      <c r="CZ152" s="102"/>
      <c r="DA152" s="102"/>
      <c r="DB152" s="102"/>
      <c r="DC152" s="102"/>
      <c r="DD152" s="102"/>
      <c r="DE152" s="102"/>
      <c r="DF152" s="102"/>
      <c r="DG152" s="102"/>
      <c r="DH152" s="102"/>
      <c r="DI152" s="102"/>
      <c r="DJ152" s="102"/>
      <c r="DK152" s="102"/>
      <c r="DL152" s="102"/>
      <c r="DM152" s="102"/>
      <c r="DN152" s="102"/>
      <c r="DO152" s="102"/>
      <c r="DP152" s="102"/>
      <c r="DQ152" s="102"/>
      <c r="DR152" s="102"/>
      <c r="DS152" s="102"/>
      <c r="DT152" s="102"/>
      <c r="DU152" s="102"/>
      <c r="DV152" s="102"/>
      <c r="DW152" s="102"/>
      <c r="DX152" s="102"/>
      <c r="DY152" s="102"/>
      <c r="DZ152" s="102"/>
    </row>
    <row r="153" spans="1:130">
      <c r="A153" s="1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02"/>
      <c r="AY153" s="102"/>
      <c r="AZ153" s="102"/>
      <c r="BA153" s="102"/>
      <c r="BB153" s="102"/>
      <c r="BC153" s="102"/>
      <c r="BD153" s="102"/>
      <c r="BE153" s="102"/>
      <c r="BF153" s="102"/>
      <c r="BG153" s="102"/>
      <c r="BH153" s="102"/>
      <c r="BI153" s="102"/>
      <c r="BJ153" s="102"/>
      <c r="BK153" s="102"/>
      <c r="BL153" s="102"/>
      <c r="BM153" s="102"/>
      <c r="BN153" s="102"/>
      <c r="BO153" s="102"/>
      <c r="BP153" s="102"/>
      <c r="BQ153" s="102"/>
      <c r="BR153" s="102"/>
      <c r="BS153" s="102"/>
      <c r="BT153" s="102"/>
      <c r="BU153" s="102"/>
      <c r="BV153" s="102"/>
      <c r="BW153" s="102"/>
      <c r="BX153" s="102"/>
      <c r="BY153" s="102"/>
      <c r="BZ153" s="102"/>
      <c r="CA153" s="102"/>
      <c r="CB153" s="102"/>
      <c r="CC153" s="102"/>
      <c r="CD153" s="102"/>
      <c r="CE153" s="102"/>
      <c r="CF153" s="102"/>
      <c r="CG153" s="102"/>
      <c r="CH153" s="102"/>
      <c r="CI153" s="102"/>
      <c r="CJ153" s="102"/>
      <c r="CK153" s="102"/>
      <c r="CL153" s="102"/>
      <c r="CM153" s="102"/>
      <c r="CN153" s="102"/>
      <c r="CO153" s="102"/>
      <c r="CP153" s="102"/>
      <c r="CQ153" s="102"/>
      <c r="CR153" s="102"/>
      <c r="CS153" s="102"/>
      <c r="CT153" s="102"/>
      <c r="CU153" s="102"/>
      <c r="CV153" s="102"/>
      <c r="CW153" s="102"/>
      <c r="CX153" s="102"/>
      <c r="CY153" s="102"/>
      <c r="CZ153" s="102"/>
      <c r="DA153" s="102"/>
      <c r="DB153" s="102"/>
      <c r="DC153" s="102"/>
      <c r="DD153" s="102"/>
      <c r="DE153" s="102"/>
      <c r="DF153" s="102"/>
      <c r="DG153" s="102"/>
      <c r="DH153" s="102"/>
      <c r="DI153" s="102"/>
      <c r="DJ153" s="102"/>
      <c r="DK153" s="102"/>
      <c r="DL153" s="102"/>
      <c r="DM153" s="102"/>
      <c r="DN153" s="102"/>
      <c r="DO153" s="102"/>
      <c r="DP153" s="102"/>
      <c r="DQ153" s="102"/>
      <c r="DR153" s="102"/>
      <c r="DS153" s="102"/>
      <c r="DT153" s="102"/>
      <c r="DU153" s="102"/>
      <c r="DV153" s="102"/>
      <c r="DW153" s="102"/>
      <c r="DX153" s="102"/>
      <c r="DY153" s="102"/>
      <c r="DZ153" s="102"/>
    </row>
    <row r="154" spans="1:130">
      <c r="A154" s="1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02"/>
      <c r="AY154" s="102"/>
      <c r="AZ154" s="102"/>
      <c r="BA154" s="102"/>
      <c r="BB154" s="102"/>
      <c r="BC154" s="102"/>
      <c r="BD154" s="102"/>
      <c r="BE154" s="102"/>
      <c r="BF154" s="102"/>
      <c r="BG154" s="102"/>
      <c r="BH154" s="102"/>
      <c r="BI154" s="102"/>
      <c r="BJ154" s="102"/>
      <c r="BK154" s="102"/>
      <c r="BL154" s="102"/>
      <c r="BM154" s="102"/>
      <c r="BN154" s="102"/>
      <c r="BO154" s="102"/>
      <c r="BP154" s="102"/>
      <c r="BQ154" s="102"/>
      <c r="BR154" s="102"/>
      <c r="BS154" s="102"/>
      <c r="BT154" s="102"/>
      <c r="BU154" s="102"/>
      <c r="BV154" s="102"/>
      <c r="BW154" s="102"/>
      <c r="BX154" s="102"/>
      <c r="BY154" s="102"/>
      <c r="BZ154" s="102"/>
      <c r="CA154" s="102"/>
      <c r="CB154" s="102"/>
      <c r="CC154" s="102"/>
      <c r="CD154" s="102"/>
      <c r="CE154" s="102"/>
      <c r="CF154" s="102"/>
      <c r="CG154" s="102"/>
      <c r="CH154" s="102"/>
      <c r="CI154" s="102"/>
      <c r="CJ154" s="102"/>
      <c r="CK154" s="102"/>
      <c r="CL154" s="102"/>
      <c r="CM154" s="102"/>
      <c r="CN154" s="102"/>
      <c r="CO154" s="102"/>
      <c r="CP154" s="102"/>
      <c r="CQ154" s="102"/>
      <c r="CR154" s="102"/>
      <c r="CS154" s="102"/>
      <c r="CT154" s="102"/>
      <c r="CU154" s="102"/>
      <c r="CV154" s="102"/>
      <c r="CW154" s="102"/>
      <c r="CX154" s="102"/>
      <c r="CY154" s="102"/>
      <c r="CZ154" s="102"/>
      <c r="DA154" s="102"/>
      <c r="DB154" s="102"/>
      <c r="DC154" s="102"/>
      <c r="DD154" s="102"/>
      <c r="DE154" s="102"/>
      <c r="DF154" s="102"/>
      <c r="DG154" s="102"/>
      <c r="DH154" s="102"/>
      <c r="DI154" s="102"/>
      <c r="DJ154" s="102"/>
      <c r="DK154" s="102"/>
      <c r="DL154" s="102"/>
      <c r="DM154" s="102"/>
      <c r="DN154" s="102"/>
      <c r="DO154" s="102"/>
      <c r="DP154" s="102"/>
      <c r="DQ154" s="102"/>
      <c r="DR154" s="102"/>
      <c r="DS154" s="102"/>
      <c r="DT154" s="102"/>
      <c r="DU154" s="102"/>
      <c r="DV154" s="102"/>
      <c r="DW154" s="102"/>
      <c r="DX154" s="102"/>
      <c r="DY154" s="102"/>
      <c r="DZ154" s="102"/>
    </row>
    <row r="155" spans="1:130">
      <c r="A155" s="102"/>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02"/>
      <c r="AY155" s="102"/>
      <c r="AZ155" s="102"/>
      <c r="BA155" s="102"/>
      <c r="BB155" s="102"/>
      <c r="BC155" s="102"/>
      <c r="BD155" s="102"/>
      <c r="BE155" s="102"/>
      <c r="BF155" s="102"/>
      <c r="BG155" s="102"/>
      <c r="BH155" s="102"/>
      <c r="BI155" s="102"/>
      <c r="BJ155" s="102"/>
      <c r="BK155" s="102"/>
      <c r="BL155" s="102"/>
      <c r="BM155" s="102"/>
      <c r="BN155" s="102"/>
      <c r="BO155" s="102"/>
      <c r="BP155" s="102"/>
      <c r="BQ155" s="102"/>
      <c r="BR155" s="102"/>
      <c r="BS155" s="102"/>
      <c r="BT155" s="102"/>
      <c r="BU155" s="102"/>
      <c r="BV155" s="102"/>
      <c r="BW155" s="102"/>
      <c r="BX155" s="102"/>
      <c r="BY155" s="102"/>
      <c r="BZ155" s="102"/>
      <c r="CA155" s="102"/>
      <c r="CB155" s="102"/>
      <c r="CC155" s="102"/>
      <c r="CD155" s="102"/>
      <c r="CE155" s="102"/>
      <c r="CF155" s="102"/>
      <c r="CG155" s="102"/>
      <c r="CH155" s="102"/>
      <c r="CI155" s="102"/>
      <c r="CJ155" s="102"/>
      <c r="CK155" s="102"/>
      <c r="CL155" s="102"/>
      <c r="CM155" s="102"/>
      <c r="CN155" s="102"/>
      <c r="CO155" s="102"/>
      <c r="CP155" s="102"/>
      <c r="CQ155" s="102"/>
      <c r="CR155" s="102"/>
      <c r="CS155" s="102"/>
      <c r="CT155" s="102"/>
      <c r="CU155" s="102"/>
      <c r="CV155" s="102"/>
      <c r="CW155" s="102"/>
      <c r="CX155" s="102"/>
      <c r="CY155" s="102"/>
      <c r="CZ155" s="102"/>
      <c r="DA155" s="102"/>
      <c r="DB155" s="102"/>
      <c r="DC155" s="102"/>
      <c r="DD155" s="102"/>
      <c r="DE155" s="102"/>
      <c r="DF155" s="102"/>
      <c r="DG155" s="102"/>
      <c r="DH155" s="102"/>
      <c r="DI155" s="102"/>
      <c r="DJ155" s="102"/>
      <c r="DK155" s="102"/>
      <c r="DL155" s="102"/>
      <c r="DM155" s="102"/>
      <c r="DN155" s="102"/>
      <c r="DO155" s="102"/>
      <c r="DP155" s="102"/>
      <c r="DQ155" s="102"/>
      <c r="DR155" s="102"/>
      <c r="DS155" s="102"/>
      <c r="DT155" s="102"/>
      <c r="DU155" s="102"/>
      <c r="DV155" s="102"/>
      <c r="DW155" s="102"/>
      <c r="DX155" s="102"/>
      <c r="DY155" s="102"/>
      <c r="DZ155" s="102"/>
    </row>
    <row r="156" spans="1:130">
      <c r="A156" s="102"/>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02"/>
      <c r="AY156" s="102"/>
      <c r="AZ156" s="102"/>
      <c r="BA156" s="102"/>
      <c r="BB156" s="102"/>
      <c r="BC156" s="102"/>
      <c r="BD156" s="102"/>
      <c r="BE156" s="102"/>
      <c r="BF156" s="102"/>
      <c r="BG156" s="102"/>
      <c r="BH156" s="102"/>
      <c r="BI156" s="102"/>
      <c r="BJ156" s="102"/>
      <c r="BK156" s="102"/>
      <c r="BL156" s="102"/>
      <c r="BM156" s="102"/>
      <c r="BN156" s="102"/>
      <c r="BO156" s="102"/>
      <c r="BP156" s="102"/>
      <c r="BQ156" s="102"/>
      <c r="BR156" s="102"/>
      <c r="BS156" s="102"/>
      <c r="BT156" s="102"/>
      <c r="BU156" s="102"/>
      <c r="BV156" s="102"/>
      <c r="BW156" s="102"/>
      <c r="BX156" s="102"/>
      <c r="BY156" s="102"/>
      <c r="BZ156" s="102"/>
      <c r="CA156" s="102"/>
      <c r="CB156" s="102"/>
      <c r="CC156" s="102"/>
      <c r="CD156" s="102"/>
      <c r="CE156" s="102"/>
      <c r="CF156" s="102"/>
      <c r="CG156" s="102"/>
      <c r="CH156" s="102"/>
      <c r="CI156" s="102"/>
      <c r="CJ156" s="102"/>
      <c r="CK156" s="102"/>
      <c r="CL156" s="102"/>
      <c r="CM156" s="102"/>
      <c r="CN156" s="102"/>
      <c r="CO156" s="102"/>
      <c r="CP156" s="102"/>
      <c r="CQ156" s="102"/>
      <c r="CR156" s="102"/>
      <c r="CS156" s="102"/>
      <c r="CT156" s="102"/>
      <c r="CU156" s="102"/>
      <c r="CV156" s="102"/>
      <c r="CW156" s="102"/>
      <c r="CX156" s="102"/>
      <c r="CY156" s="102"/>
      <c r="CZ156" s="102"/>
      <c r="DA156" s="102"/>
      <c r="DB156" s="102"/>
      <c r="DC156" s="102"/>
      <c r="DD156" s="102"/>
      <c r="DE156" s="102"/>
      <c r="DF156" s="102"/>
      <c r="DG156" s="102"/>
      <c r="DH156" s="102"/>
      <c r="DI156" s="102"/>
      <c r="DJ156" s="102"/>
      <c r="DK156" s="102"/>
      <c r="DL156" s="102"/>
      <c r="DM156" s="102"/>
      <c r="DN156" s="102"/>
      <c r="DO156" s="102"/>
      <c r="DP156" s="102"/>
      <c r="DQ156" s="102"/>
      <c r="DR156" s="102"/>
      <c r="DS156" s="102"/>
      <c r="DT156" s="102"/>
      <c r="DU156" s="102"/>
      <c r="DV156" s="102"/>
      <c r="DW156" s="102"/>
      <c r="DX156" s="102"/>
      <c r="DY156" s="102"/>
      <c r="DZ156" s="102"/>
    </row>
    <row r="157" spans="1:130">
      <c r="A157" s="102"/>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02"/>
      <c r="AY157" s="102"/>
      <c r="AZ157" s="102"/>
      <c r="BA157" s="102"/>
      <c r="BB157" s="102"/>
      <c r="BC157" s="102"/>
      <c r="BD157" s="102"/>
      <c r="BE157" s="102"/>
      <c r="BF157" s="102"/>
      <c r="BG157" s="102"/>
      <c r="BH157" s="102"/>
      <c r="BI157" s="102"/>
      <c r="BJ157" s="102"/>
      <c r="BK157" s="102"/>
      <c r="BL157" s="102"/>
      <c r="BM157" s="102"/>
      <c r="BN157" s="102"/>
      <c r="BO157" s="102"/>
      <c r="BP157" s="102"/>
      <c r="BQ157" s="102"/>
      <c r="BR157" s="102"/>
      <c r="BS157" s="102"/>
      <c r="BT157" s="102"/>
      <c r="BU157" s="102"/>
      <c r="BV157" s="102"/>
      <c r="BW157" s="102"/>
      <c r="BX157" s="102"/>
      <c r="BY157" s="102"/>
      <c r="BZ157" s="102"/>
      <c r="CA157" s="102"/>
      <c r="CB157" s="102"/>
      <c r="CC157" s="102"/>
      <c r="CD157" s="102"/>
      <c r="CE157" s="102"/>
      <c r="CF157" s="102"/>
      <c r="CG157" s="102"/>
      <c r="CH157" s="102"/>
      <c r="CI157" s="102"/>
      <c r="CJ157" s="102"/>
      <c r="CK157" s="102"/>
      <c r="CL157" s="102"/>
      <c r="CM157" s="102"/>
      <c r="CN157" s="102"/>
      <c r="CO157" s="102"/>
      <c r="CP157" s="102"/>
      <c r="CQ157" s="102"/>
      <c r="CR157" s="102"/>
      <c r="CS157" s="102"/>
      <c r="CT157" s="102"/>
      <c r="CU157" s="102"/>
      <c r="CV157" s="102"/>
      <c r="CW157" s="102"/>
      <c r="CX157" s="102"/>
      <c r="CY157" s="102"/>
      <c r="CZ157" s="102"/>
      <c r="DA157" s="102"/>
      <c r="DB157" s="102"/>
      <c r="DC157" s="102"/>
      <c r="DD157" s="102"/>
      <c r="DE157" s="102"/>
      <c r="DF157" s="102"/>
      <c r="DG157" s="102"/>
      <c r="DH157" s="102"/>
      <c r="DI157" s="102"/>
      <c r="DJ157" s="102"/>
      <c r="DK157" s="102"/>
      <c r="DL157" s="102"/>
      <c r="DM157" s="102"/>
      <c r="DN157" s="102"/>
      <c r="DO157" s="102"/>
      <c r="DP157" s="102"/>
      <c r="DQ157" s="102"/>
      <c r="DR157" s="102"/>
      <c r="DS157" s="102"/>
      <c r="DT157" s="102"/>
      <c r="DU157" s="102"/>
      <c r="DV157" s="102"/>
      <c r="DW157" s="102"/>
      <c r="DX157" s="102"/>
      <c r="DY157" s="102"/>
      <c r="DZ157" s="102"/>
    </row>
    <row r="158" spans="1:130">
      <c r="A158" s="102"/>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02"/>
      <c r="AY158" s="102"/>
      <c r="AZ158" s="102"/>
      <c r="BA158" s="102"/>
      <c r="BB158" s="102"/>
      <c r="BC158" s="102"/>
      <c r="BD158" s="102"/>
      <c r="BE158" s="102"/>
      <c r="BF158" s="102"/>
      <c r="BG158" s="102"/>
      <c r="BH158" s="102"/>
      <c r="BI158" s="102"/>
      <c r="BJ158" s="102"/>
      <c r="BK158" s="102"/>
      <c r="BL158" s="102"/>
      <c r="BM158" s="102"/>
      <c r="BN158" s="102"/>
      <c r="BO158" s="102"/>
      <c r="BP158" s="102"/>
      <c r="BQ158" s="102"/>
      <c r="BR158" s="102"/>
      <c r="BS158" s="102"/>
      <c r="BT158" s="102"/>
      <c r="BU158" s="102"/>
      <c r="BV158" s="102"/>
      <c r="BW158" s="102"/>
      <c r="BX158" s="102"/>
      <c r="BY158" s="102"/>
      <c r="BZ158" s="102"/>
      <c r="CA158" s="102"/>
      <c r="CB158" s="102"/>
      <c r="CC158" s="102"/>
      <c r="CD158" s="102"/>
      <c r="CE158" s="102"/>
      <c r="CF158" s="102"/>
      <c r="CG158" s="102"/>
      <c r="CH158" s="102"/>
      <c r="CI158" s="102"/>
      <c r="CJ158" s="102"/>
      <c r="CK158" s="102"/>
      <c r="CL158" s="102"/>
      <c r="CM158" s="102"/>
      <c r="CN158" s="102"/>
      <c r="CO158" s="102"/>
      <c r="CP158" s="102"/>
      <c r="CQ158" s="102"/>
      <c r="CR158" s="102"/>
      <c r="CS158" s="102"/>
      <c r="CT158" s="102"/>
      <c r="CU158" s="102"/>
      <c r="CV158" s="102"/>
      <c r="CW158" s="102"/>
      <c r="CX158" s="102"/>
      <c r="CY158" s="102"/>
      <c r="CZ158" s="102"/>
      <c r="DA158" s="102"/>
      <c r="DB158" s="102"/>
      <c r="DC158" s="102"/>
      <c r="DD158" s="102"/>
      <c r="DE158" s="102"/>
      <c r="DF158" s="102"/>
      <c r="DG158" s="102"/>
      <c r="DH158" s="102"/>
      <c r="DI158" s="102"/>
      <c r="DJ158" s="102"/>
      <c r="DK158" s="102"/>
      <c r="DL158" s="102"/>
      <c r="DM158" s="102"/>
      <c r="DN158" s="102"/>
      <c r="DO158" s="102"/>
      <c r="DP158" s="102"/>
      <c r="DQ158" s="102"/>
      <c r="DR158" s="102"/>
      <c r="DS158" s="102"/>
      <c r="DT158" s="102"/>
      <c r="DU158" s="102"/>
      <c r="DV158" s="102"/>
      <c r="DW158" s="102"/>
      <c r="DX158" s="102"/>
      <c r="DY158" s="102"/>
      <c r="DZ158" s="102"/>
    </row>
    <row r="159" spans="1:130">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02"/>
      <c r="AY159" s="102"/>
      <c r="AZ159" s="102"/>
      <c r="BA159" s="102"/>
      <c r="BB159" s="102"/>
      <c r="BC159" s="102"/>
      <c r="BD159" s="102"/>
      <c r="BE159" s="102"/>
      <c r="BF159" s="102"/>
      <c r="BG159" s="102"/>
      <c r="BH159" s="102"/>
      <c r="BI159" s="102"/>
      <c r="BJ159" s="102"/>
      <c r="BK159" s="102"/>
      <c r="BL159" s="102"/>
      <c r="BM159" s="102"/>
      <c r="BN159" s="102"/>
      <c r="BO159" s="102"/>
      <c r="BP159" s="102"/>
      <c r="BQ159" s="102"/>
      <c r="BR159" s="102"/>
      <c r="BS159" s="102"/>
      <c r="BT159" s="102"/>
      <c r="BU159" s="102"/>
      <c r="BV159" s="102"/>
      <c r="BW159" s="102"/>
      <c r="BX159" s="102"/>
      <c r="BY159" s="102"/>
      <c r="BZ159" s="102"/>
      <c r="CA159" s="102"/>
      <c r="CB159" s="102"/>
      <c r="CC159" s="102"/>
      <c r="CD159" s="102"/>
      <c r="CE159" s="102"/>
      <c r="CF159" s="102"/>
      <c r="CG159" s="102"/>
      <c r="CH159" s="102"/>
      <c r="CI159" s="102"/>
      <c r="CJ159" s="102"/>
      <c r="CK159" s="102"/>
      <c r="CL159" s="102"/>
      <c r="CM159" s="102"/>
      <c r="CN159" s="102"/>
      <c r="CO159" s="102"/>
      <c r="CP159" s="102"/>
      <c r="CQ159" s="102"/>
      <c r="CR159" s="102"/>
      <c r="CS159" s="102"/>
      <c r="CT159" s="102"/>
      <c r="CU159" s="102"/>
      <c r="CV159" s="102"/>
      <c r="CW159" s="102"/>
      <c r="CX159" s="102"/>
      <c r="CY159" s="102"/>
      <c r="CZ159" s="102"/>
      <c r="DA159" s="102"/>
      <c r="DB159" s="102"/>
      <c r="DC159" s="102"/>
      <c r="DD159" s="102"/>
      <c r="DE159" s="102"/>
      <c r="DF159" s="102"/>
      <c r="DG159" s="102"/>
      <c r="DH159" s="102"/>
      <c r="DI159" s="102"/>
      <c r="DJ159" s="102"/>
      <c r="DK159" s="102"/>
      <c r="DL159" s="102"/>
      <c r="DM159" s="102"/>
      <c r="DN159" s="102"/>
      <c r="DO159" s="102"/>
      <c r="DP159" s="102"/>
      <c r="DQ159" s="102"/>
      <c r="DR159" s="102"/>
      <c r="DS159" s="102"/>
      <c r="DT159" s="102"/>
      <c r="DU159" s="102"/>
      <c r="DV159" s="102"/>
      <c r="DW159" s="102"/>
      <c r="DX159" s="102"/>
      <c r="DY159" s="102"/>
      <c r="DZ159" s="102"/>
    </row>
    <row r="160" spans="1:130">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02"/>
      <c r="AY160" s="102"/>
      <c r="AZ160" s="102"/>
      <c r="BA160" s="102"/>
      <c r="BB160" s="102"/>
      <c r="BC160" s="102"/>
      <c r="BD160" s="102"/>
      <c r="BE160" s="102"/>
      <c r="BF160" s="102"/>
      <c r="BG160" s="102"/>
      <c r="BH160" s="102"/>
      <c r="BI160" s="102"/>
      <c r="BJ160" s="102"/>
      <c r="BK160" s="102"/>
      <c r="BL160" s="102"/>
      <c r="BM160" s="102"/>
      <c r="BN160" s="102"/>
      <c r="BO160" s="102"/>
      <c r="BP160" s="102"/>
      <c r="BQ160" s="102"/>
      <c r="BR160" s="102"/>
      <c r="BS160" s="102"/>
      <c r="BT160" s="102"/>
      <c r="BU160" s="102"/>
      <c r="BV160" s="102"/>
      <c r="BW160" s="102"/>
      <c r="BX160" s="102"/>
      <c r="BY160" s="102"/>
      <c r="BZ160" s="102"/>
      <c r="CA160" s="102"/>
      <c r="CB160" s="102"/>
      <c r="CC160" s="102"/>
      <c r="CD160" s="102"/>
      <c r="CE160" s="102"/>
      <c r="CF160" s="102"/>
      <c r="CG160" s="102"/>
      <c r="CH160" s="102"/>
      <c r="CI160" s="102"/>
      <c r="CJ160" s="102"/>
      <c r="CK160" s="102"/>
      <c r="CL160" s="102"/>
      <c r="CM160" s="102"/>
      <c r="CN160" s="102"/>
      <c r="CO160" s="102"/>
      <c r="CP160" s="102"/>
      <c r="CQ160" s="102"/>
      <c r="CR160" s="102"/>
      <c r="CS160" s="102"/>
      <c r="CT160" s="102"/>
      <c r="CU160" s="102"/>
      <c r="CV160" s="102"/>
      <c r="CW160" s="102"/>
      <c r="CX160" s="102"/>
      <c r="CY160" s="102"/>
      <c r="CZ160" s="102"/>
      <c r="DA160" s="102"/>
      <c r="DB160" s="102"/>
      <c r="DC160" s="102"/>
      <c r="DD160" s="102"/>
      <c r="DE160" s="102"/>
      <c r="DF160" s="102"/>
      <c r="DG160" s="102"/>
      <c r="DH160" s="102"/>
      <c r="DI160" s="102"/>
      <c r="DJ160" s="102"/>
      <c r="DK160" s="102"/>
      <c r="DL160" s="102"/>
      <c r="DM160" s="102"/>
      <c r="DN160" s="102"/>
      <c r="DO160" s="102"/>
      <c r="DP160" s="102"/>
      <c r="DQ160" s="102"/>
      <c r="DR160" s="102"/>
      <c r="DS160" s="102"/>
      <c r="DT160" s="102"/>
      <c r="DU160" s="102"/>
      <c r="DV160" s="102"/>
      <c r="DW160" s="102"/>
      <c r="DX160" s="102"/>
      <c r="DY160" s="102"/>
      <c r="DZ160" s="102"/>
    </row>
    <row r="161" spans="1:130">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02"/>
      <c r="AY161" s="102"/>
      <c r="AZ161" s="102"/>
      <c r="BA161" s="102"/>
      <c r="BB161" s="102"/>
      <c r="BC161" s="102"/>
      <c r="BD161" s="102"/>
      <c r="BE161" s="102"/>
      <c r="BF161" s="102"/>
      <c r="BG161" s="102"/>
      <c r="BH161" s="102"/>
      <c r="BI161" s="102"/>
      <c r="BJ161" s="102"/>
      <c r="BK161" s="102"/>
      <c r="BL161" s="102"/>
      <c r="BM161" s="102"/>
      <c r="BN161" s="102"/>
      <c r="BO161" s="102"/>
      <c r="BP161" s="102"/>
      <c r="BQ161" s="102"/>
      <c r="BR161" s="102"/>
      <c r="BS161" s="102"/>
      <c r="BT161" s="102"/>
      <c r="BU161" s="102"/>
      <c r="BV161" s="102"/>
      <c r="BW161" s="102"/>
      <c r="BX161" s="102"/>
      <c r="BY161" s="102"/>
      <c r="BZ161" s="102"/>
      <c r="CA161" s="102"/>
      <c r="CB161" s="102"/>
      <c r="CC161" s="102"/>
      <c r="CD161" s="102"/>
      <c r="CE161" s="102"/>
      <c r="CF161" s="102"/>
      <c r="CG161" s="102"/>
      <c r="CH161" s="102"/>
      <c r="CI161" s="102"/>
      <c r="CJ161" s="102"/>
      <c r="CK161" s="102"/>
      <c r="CL161" s="102"/>
      <c r="CM161" s="102"/>
      <c r="CN161" s="102"/>
      <c r="CO161" s="102"/>
      <c r="CP161" s="102"/>
      <c r="CQ161" s="102"/>
      <c r="CR161" s="102"/>
      <c r="CS161" s="102"/>
      <c r="CT161" s="102"/>
      <c r="CU161" s="102"/>
      <c r="CV161" s="102"/>
      <c r="CW161" s="102"/>
      <c r="CX161" s="102"/>
      <c r="CY161" s="102"/>
      <c r="CZ161" s="102"/>
      <c r="DA161" s="102"/>
      <c r="DB161" s="102"/>
      <c r="DC161" s="102"/>
      <c r="DD161" s="102"/>
      <c r="DE161" s="102"/>
      <c r="DF161" s="102"/>
      <c r="DG161" s="102"/>
      <c r="DH161" s="102"/>
      <c r="DI161" s="102"/>
      <c r="DJ161" s="102"/>
      <c r="DK161" s="102"/>
      <c r="DL161" s="102"/>
      <c r="DM161" s="102"/>
      <c r="DN161" s="102"/>
      <c r="DO161" s="102"/>
      <c r="DP161" s="102"/>
      <c r="DQ161" s="102"/>
      <c r="DR161" s="102"/>
      <c r="DS161" s="102"/>
      <c r="DT161" s="102"/>
      <c r="DU161" s="102"/>
      <c r="DV161" s="102"/>
      <c r="DW161" s="102"/>
      <c r="DX161" s="102"/>
      <c r="DY161" s="102"/>
      <c r="DZ161" s="102"/>
    </row>
    <row r="162" spans="1:130">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02"/>
      <c r="AY162" s="102"/>
      <c r="AZ162" s="102"/>
      <c r="BA162" s="102"/>
      <c r="BB162" s="102"/>
      <c r="BC162" s="102"/>
      <c r="BD162" s="102"/>
      <c r="BE162" s="102"/>
      <c r="BF162" s="102"/>
      <c r="BG162" s="102"/>
      <c r="BH162" s="102"/>
      <c r="BI162" s="102"/>
      <c r="BJ162" s="102"/>
      <c r="BK162" s="102"/>
      <c r="BL162" s="102"/>
      <c r="BM162" s="102"/>
      <c r="BN162" s="102"/>
      <c r="BO162" s="102"/>
      <c r="BP162" s="102"/>
      <c r="BQ162" s="102"/>
      <c r="BR162" s="102"/>
      <c r="BS162" s="102"/>
      <c r="BT162" s="102"/>
      <c r="BU162" s="102"/>
      <c r="BV162" s="102"/>
      <c r="BW162" s="102"/>
      <c r="BX162" s="102"/>
      <c r="BY162" s="102"/>
      <c r="BZ162" s="102"/>
      <c r="CA162" s="102"/>
      <c r="CB162" s="102"/>
      <c r="CC162" s="102"/>
      <c r="CD162" s="102"/>
      <c r="CE162" s="102"/>
      <c r="CF162" s="102"/>
      <c r="CG162" s="102"/>
      <c r="CH162" s="102"/>
      <c r="CI162" s="102"/>
      <c r="CJ162" s="102"/>
      <c r="CK162" s="102"/>
      <c r="CL162" s="102"/>
      <c r="CM162" s="102"/>
      <c r="CN162" s="102"/>
      <c r="CO162" s="102"/>
      <c r="CP162" s="102"/>
      <c r="CQ162" s="102"/>
      <c r="CR162" s="102"/>
      <c r="CS162" s="102"/>
      <c r="CT162" s="102"/>
      <c r="CU162" s="102"/>
      <c r="CV162" s="102"/>
      <c r="CW162" s="102"/>
      <c r="CX162" s="102"/>
      <c r="CY162" s="102"/>
      <c r="CZ162" s="102"/>
      <c r="DA162" s="102"/>
      <c r="DB162" s="102"/>
      <c r="DC162" s="102"/>
      <c r="DD162" s="102"/>
      <c r="DE162" s="102"/>
      <c r="DF162" s="102"/>
      <c r="DG162" s="102"/>
      <c r="DH162" s="102"/>
      <c r="DI162" s="102"/>
      <c r="DJ162" s="102"/>
      <c r="DK162" s="102"/>
      <c r="DL162" s="102"/>
      <c r="DM162" s="102"/>
      <c r="DN162" s="102"/>
      <c r="DO162" s="102"/>
      <c r="DP162" s="102"/>
      <c r="DQ162" s="102"/>
      <c r="DR162" s="102"/>
      <c r="DS162" s="102"/>
      <c r="DT162" s="102"/>
      <c r="DU162" s="102"/>
      <c r="DV162" s="102"/>
      <c r="DW162" s="102"/>
      <c r="DX162" s="102"/>
      <c r="DY162" s="102"/>
      <c r="DZ162" s="102"/>
    </row>
    <row r="163" spans="1:130">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02"/>
      <c r="AY163" s="102"/>
      <c r="AZ163" s="102"/>
      <c r="BA163" s="102"/>
      <c r="BB163" s="102"/>
      <c r="BC163" s="102"/>
      <c r="BD163" s="102"/>
      <c r="BE163" s="102"/>
      <c r="BF163" s="102"/>
      <c r="BG163" s="102"/>
      <c r="BH163" s="102"/>
      <c r="BI163" s="102"/>
      <c r="BJ163" s="102"/>
      <c r="BK163" s="102"/>
      <c r="BL163" s="102"/>
      <c r="BM163" s="102"/>
      <c r="BN163" s="102"/>
      <c r="BO163" s="102"/>
      <c r="BP163" s="102"/>
      <c r="BQ163" s="102"/>
      <c r="BR163" s="102"/>
      <c r="BS163" s="102"/>
      <c r="BT163" s="102"/>
      <c r="BU163" s="102"/>
      <c r="BV163" s="102"/>
      <c r="BW163" s="102"/>
      <c r="BX163" s="102"/>
      <c r="BY163" s="102"/>
      <c r="BZ163" s="102"/>
      <c r="CA163" s="102"/>
      <c r="CB163" s="102"/>
      <c r="CC163" s="102"/>
      <c r="CD163" s="102"/>
      <c r="CE163" s="102"/>
      <c r="CF163" s="102"/>
      <c r="CG163" s="102"/>
      <c r="CH163" s="102"/>
      <c r="CI163" s="102"/>
      <c r="CJ163" s="102"/>
      <c r="CK163" s="102"/>
      <c r="CL163" s="102"/>
      <c r="CM163" s="102"/>
      <c r="CN163" s="102"/>
      <c r="CO163" s="102"/>
      <c r="CP163" s="102"/>
      <c r="CQ163" s="102"/>
      <c r="CR163" s="102"/>
      <c r="CS163" s="102"/>
      <c r="CT163" s="102"/>
      <c r="CU163" s="102"/>
      <c r="CV163" s="102"/>
      <c r="CW163" s="102"/>
      <c r="CX163" s="102"/>
      <c r="CY163" s="102"/>
      <c r="CZ163" s="102"/>
      <c r="DA163" s="102"/>
      <c r="DB163" s="102"/>
      <c r="DC163" s="102"/>
      <c r="DD163" s="102"/>
      <c r="DE163" s="102"/>
      <c r="DF163" s="102"/>
      <c r="DG163" s="102"/>
      <c r="DH163" s="102"/>
      <c r="DI163" s="102"/>
      <c r="DJ163" s="102"/>
      <c r="DK163" s="102"/>
      <c r="DL163" s="102"/>
      <c r="DM163" s="102"/>
      <c r="DN163" s="102"/>
      <c r="DO163" s="102"/>
      <c r="DP163" s="102"/>
      <c r="DQ163" s="102"/>
      <c r="DR163" s="102"/>
      <c r="DS163" s="102"/>
      <c r="DT163" s="102"/>
      <c r="DU163" s="102"/>
      <c r="DV163" s="102"/>
      <c r="DW163" s="102"/>
      <c r="DX163" s="102"/>
      <c r="DY163" s="102"/>
      <c r="DZ163" s="102"/>
    </row>
    <row r="164" spans="1:130">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02"/>
      <c r="AY164" s="102"/>
      <c r="AZ164" s="102"/>
      <c r="BA164" s="102"/>
      <c r="BB164" s="102"/>
      <c r="BC164" s="102"/>
      <c r="BD164" s="102"/>
      <c r="BE164" s="102"/>
      <c r="BF164" s="102"/>
      <c r="BG164" s="102"/>
      <c r="BH164" s="102"/>
      <c r="BI164" s="102"/>
      <c r="BJ164" s="102"/>
      <c r="BK164" s="102"/>
      <c r="BL164" s="102"/>
      <c r="BM164" s="102"/>
      <c r="BN164" s="102"/>
      <c r="BO164" s="102"/>
      <c r="BP164" s="102"/>
      <c r="BQ164" s="102"/>
      <c r="BR164" s="102"/>
      <c r="BS164" s="102"/>
      <c r="BT164" s="102"/>
      <c r="BU164" s="102"/>
      <c r="BV164" s="102"/>
      <c r="BW164" s="102"/>
      <c r="BX164" s="102"/>
      <c r="BY164" s="102"/>
      <c r="BZ164" s="102"/>
      <c r="CA164" s="102"/>
      <c r="CB164" s="102"/>
      <c r="CC164" s="102"/>
      <c r="CD164" s="102"/>
      <c r="CE164" s="102"/>
      <c r="CF164" s="102"/>
      <c r="CG164" s="102"/>
      <c r="CH164" s="102"/>
      <c r="CI164" s="102"/>
      <c r="CJ164" s="102"/>
      <c r="CK164" s="102"/>
      <c r="CL164" s="102"/>
      <c r="CM164" s="102"/>
      <c r="CN164" s="102"/>
      <c r="CO164" s="102"/>
      <c r="CP164" s="102"/>
      <c r="CQ164" s="102"/>
      <c r="CR164" s="102"/>
      <c r="CS164" s="102"/>
      <c r="CT164" s="102"/>
      <c r="CU164" s="102"/>
      <c r="CV164" s="102"/>
      <c r="CW164" s="102"/>
      <c r="CX164" s="102"/>
      <c r="CY164" s="102"/>
      <c r="CZ164" s="102"/>
      <c r="DA164" s="102"/>
      <c r="DB164" s="102"/>
      <c r="DC164" s="102"/>
      <c r="DD164" s="102"/>
      <c r="DE164" s="102"/>
      <c r="DF164" s="102"/>
      <c r="DG164" s="102"/>
      <c r="DH164" s="102"/>
      <c r="DI164" s="102"/>
      <c r="DJ164" s="102"/>
      <c r="DK164" s="102"/>
      <c r="DL164" s="102"/>
      <c r="DM164" s="102"/>
      <c r="DN164" s="102"/>
      <c r="DO164" s="102"/>
      <c r="DP164" s="102"/>
      <c r="DQ164" s="102"/>
      <c r="DR164" s="102"/>
      <c r="DS164" s="102"/>
      <c r="DT164" s="102"/>
      <c r="DU164" s="102"/>
      <c r="DV164" s="102"/>
      <c r="DW164" s="102"/>
      <c r="DX164" s="102"/>
      <c r="DY164" s="102"/>
      <c r="DZ164" s="102"/>
    </row>
    <row r="165" spans="1:130">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02"/>
      <c r="AY165" s="102"/>
      <c r="AZ165" s="102"/>
      <c r="BA165" s="102"/>
      <c r="BB165" s="102"/>
      <c r="BC165" s="102"/>
      <c r="BD165" s="102"/>
      <c r="BE165" s="102"/>
      <c r="BF165" s="102"/>
      <c r="BG165" s="102"/>
      <c r="BH165" s="102"/>
      <c r="BI165" s="102"/>
      <c r="BJ165" s="102"/>
      <c r="BK165" s="102"/>
      <c r="BL165" s="102"/>
      <c r="BM165" s="102"/>
      <c r="BN165" s="102"/>
      <c r="BO165" s="102"/>
      <c r="BP165" s="102"/>
      <c r="BQ165" s="102"/>
      <c r="BR165" s="102"/>
      <c r="BS165" s="102"/>
      <c r="BT165" s="102"/>
      <c r="BU165" s="102"/>
      <c r="BV165" s="102"/>
      <c r="BW165" s="102"/>
      <c r="BX165" s="102"/>
      <c r="BY165" s="102"/>
      <c r="BZ165" s="102"/>
      <c r="CA165" s="102"/>
      <c r="CB165" s="102"/>
      <c r="CC165" s="102"/>
      <c r="CD165" s="102"/>
      <c r="CE165" s="102"/>
      <c r="CF165" s="102"/>
      <c r="CG165" s="102"/>
      <c r="CH165" s="102"/>
      <c r="CI165" s="102"/>
      <c r="CJ165" s="102"/>
      <c r="CK165" s="102"/>
      <c r="CL165" s="102"/>
      <c r="CM165" s="102"/>
      <c r="CN165" s="102"/>
      <c r="CO165" s="102"/>
      <c r="CP165" s="102"/>
      <c r="CQ165" s="102"/>
      <c r="CR165" s="102"/>
      <c r="CS165" s="102"/>
      <c r="CT165" s="102"/>
      <c r="CU165" s="102"/>
      <c r="CV165" s="102"/>
      <c r="CW165" s="102"/>
      <c r="CX165" s="102"/>
      <c r="CY165" s="102"/>
      <c r="CZ165" s="102"/>
      <c r="DA165" s="102"/>
      <c r="DB165" s="102"/>
      <c r="DC165" s="102"/>
      <c r="DD165" s="102"/>
      <c r="DE165" s="102"/>
      <c r="DF165" s="102"/>
      <c r="DG165" s="102"/>
      <c r="DH165" s="102"/>
      <c r="DI165" s="102"/>
      <c r="DJ165" s="102"/>
      <c r="DK165" s="102"/>
      <c r="DL165" s="102"/>
      <c r="DM165" s="102"/>
      <c r="DN165" s="102"/>
      <c r="DO165" s="102"/>
      <c r="DP165" s="102"/>
      <c r="DQ165" s="102"/>
      <c r="DR165" s="102"/>
      <c r="DS165" s="102"/>
      <c r="DT165" s="102"/>
      <c r="DU165" s="102"/>
      <c r="DV165" s="102"/>
      <c r="DW165" s="102"/>
      <c r="DX165" s="102"/>
      <c r="DY165" s="102"/>
      <c r="DZ165" s="102"/>
    </row>
    <row r="166" spans="1:130">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02"/>
      <c r="AY166" s="102"/>
      <c r="AZ166" s="102"/>
      <c r="BA166" s="102"/>
      <c r="BB166" s="102"/>
      <c r="BC166" s="102"/>
      <c r="BD166" s="102"/>
      <c r="BE166" s="102"/>
      <c r="BF166" s="102"/>
      <c r="BG166" s="102"/>
      <c r="BH166" s="102"/>
      <c r="BI166" s="102"/>
      <c r="BJ166" s="102"/>
      <c r="BK166" s="102"/>
      <c r="BL166" s="102"/>
      <c r="BM166" s="102"/>
      <c r="BN166" s="102"/>
      <c r="BO166" s="102"/>
      <c r="BP166" s="102"/>
      <c r="BQ166" s="102"/>
      <c r="BR166" s="102"/>
      <c r="BS166" s="102"/>
      <c r="BT166" s="102"/>
      <c r="BU166" s="102"/>
      <c r="BV166" s="102"/>
      <c r="BW166" s="102"/>
      <c r="BX166" s="102"/>
      <c r="BY166" s="102"/>
      <c r="BZ166" s="102"/>
      <c r="CA166" s="102"/>
      <c r="CB166" s="102"/>
      <c r="CC166" s="102"/>
      <c r="CD166" s="102"/>
      <c r="CE166" s="102"/>
      <c r="CF166" s="102"/>
      <c r="CG166" s="102"/>
      <c r="CH166" s="102"/>
      <c r="CI166" s="102"/>
      <c r="CJ166" s="102"/>
      <c r="CK166" s="102"/>
      <c r="CL166" s="102"/>
      <c r="CM166" s="102"/>
      <c r="CN166" s="102"/>
      <c r="CO166" s="102"/>
      <c r="CP166" s="102"/>
      <c r="CQ166" s="102"/>
      <c r="CR166" s="102"/>
      <c r="CS166" s="102"/>
      <c r="CT166" s="102"/>
      <c r="CU166" s="102"/>
      <c r="CV166" s="102"/>
      <c r="CW166" s="102"/>
      <c r="CX166" s="102"/>
      <c r="CY166" s="102"/>
      <c r="CZ166" s="102"/>
      <c r="DA166" s="102"/>
      <c r="DB166" s="102"/>
      <c r="DC166" s="102"/>
      <c r="DD166" s="102"/>
      <c r="DE166" s="102"/>
      <c r="DF166" s="102"/>
      <c r="DG166" s="102"/>
      <c r="DH166" s="102"/>
      <c r="DI166" s="102"/>
      <c r="DJ166" s="102"/>
      <c r="DK166" s="102"/>
      <c r="DL166" s="102"/>
      <c r="DM166" s="102"/>
      <c r="DN166" s="102"/>
      <c r="DO166" s="102"/>
      <c r="DP166" s="102"/>
      <c r="DQ166" s="102"/>
      <c r="DR166" s="102"/>
      <c r="DS166" s="102"/>
      <c r="DT166" s="102"/>
      <c r="DU166" s="102"/>
      <c r="DV166" s="102"/>
      <c r="DW166" s="102"/>
      <c r="DX166" s="102"/>
      <c r="DY166" s="102"/>
      <c r="DZ166" s="102"/>
    </row>
    <row r="167" spans="1:130">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02"/>
      <c r="AY167" s="102"/>
      <c r="AZ167" s="102"/>
      <c r="BA167" s="102"/>
      <c r="BB167" s="102"/>
      <c r="BC167" s="102"/>
      <c r="BD167" s="102"/>
      <c r="BE167" s="102"/>
      <c r="BF167" s="102"/>
      <c r="BG167" s="102"/>
      <c r="BH167" s="102"/>
      <c r="BI167" s="102"/>
      <c r="BJ167" s="102"/>
      <c r="BK167" s="102"/>
      <c r="BL167" s="102"/>
      <c r="BM167" s="102"/>
      <c r="BN167" s="102"/>
      <c r="BO167" s="102"/>
      <c r="BP167" s="102"/>
      <c r="BQ167" s="102"/>
      <c r="BR167" s="102"/>
      <c r="BS167" s="102"/>
      <c r="BT167" s="102"/>
      <c r="BU167" s="102"/>
      <c r="BV167" s="102"/>
      <c r="BW167" s="102"/>
      <c r="BX167" s="102"/>
      <c r="BY167" s="102"/>
      <c r="BZ167" s="102"/>
      <c r="CA167" s="102"/>
      <c r="CB167" s="102"/>
      <c r="CC167" s="102"/>
      <c r="CD167" s="102"/>
      <c r="CE167" s="102"/>
      <c r="CF167" s="102"/>
      <c r="CG167" s="102"/>
      <c r="CH167" s="102"/>
      <c r="CI167" s="102"/>
      <c r="CJ167" s="102"/>
      <c r="CK167" s="102"/>
      <c r="CL167" s="102"/>
      <c r="CM167" s="102"/>
      <c r="CN167" s="102"/>
      <c r="CO167" s="102"/>
      <c r="CP167" s="102"/>
      <c r="CQ167" s="102"/>
      <c r="CR167" s="102"/>
      <c r="CS167" s="102"/>
      <c r="CT167" s="102"/>
      <c r="CU167" s="102"/>
      <c r="CV167" s="102"/>
      <c r="CW167" s="102"/>
      <c r="CX167" s="102"/>
      <c r="CY167" s="102"/>
      <c r="CZ167" s="102"/>
      <c r="DA167" s="102"/>
      <c r="DB167" s="102"/>
      <c r="DC167" s="102"/>
      <c r="DD167" s="102"/>
      <c r="DE167" s="102"/>
      <c r="DF167" s="102"/>
      <c r="DG167" s="102"/>
      <c r="DH167" s="102"/>
      <c r="DI167" s="102"/>
      <c r="DJ167" s="102"/>
      <c r="DK167" s="102"/>
      <c r="DL167" s="102"/>
      <c r="DM167" s="102"/>
      <c r="DN167" s="102"/>
      <c r="DO167" s="102"/>
      <c r="DP167" s="102"/>
      <c r="DQ167" s="102"/>
      <c r="DR167" s="102"/>
      <c r="DS167" s="102"/>
      <c r="DT167" s="102"/>
      <c r="DU167" s="102"/>
      <c r="DV167" s="102"/>
      <c r="DW167" s="102"/>
      <c r="DX167" s="102"/>
      <c r="DY167" s="102"/>
      <c r="DZ167" s="102"/>
    </row>
    <row r="168" spans="1:130">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02"/>
      <c r="AY168" s="102"/>
      <c r="AZ168" s="102"/>
      <c r="BA168" s="102"/>
      <c r="BB168" s="102"/>
      <c r="BC168" s="102"/>
      <c r="BD168" s="102"/>
      <c r="BE168" s="102"/>
      <c r="BF168" s="102"/>
      <c r="BG168" s="102"/>
      <c r="BH168" s="102"/>
      <c r="BI168" s="102"/>
      <c r="BJ168" s="102"/>
      <c r="BK168" s="102"/>
      <c r="BL168" s="102"/>
      <c r="BM168" s="102"/>
      <c r="BN168" s="102"/>
      <c r="BO168" s="102"/>
      <c r="BP168" s="102"/>
      <c r="BQ168" s="102"/>
      <c r="BR168" s="102"/>
      <c r="BS168" s="102"/>
      <c r="BT168" s="102"/>
      <c r="BU168" s="102"/>
      <c r="BV168" s="102"/>
      <c r="BW168" s="102"/>
      <c r="BX168" s="102"/>
      <c r="BY168" s="102"/>
      <c r="BZ168" s="102"/>
      <c r="CA168" s="102"/>
      <c r="CB168" s="102"/>
      <c r="CC168" s="102"/>
      <c r="CD168" s="102"/>
      <c r="CE168" s="102"/>
      <c r="CF168" s="102"/>
      <c r="CG168" s="102"/>
      <c r="CH168" s="102"/>
      <c r="CI168" s="102"/>
      <c r="CJ168" s="102"/>
      <c r="CK168" s="102"/>
      <c r="CL168" s="102"/>
      <c r="CM168" s="102"/>
      <c r="CN168" s="102"/>
      <c r="CO168" s="102"/>
      <c r="CP168" s="102"/>
      <c r="CQ168" s="102"/>
      <c r="CR168" s="102"/>
      <c r="CS168" s="102"/>
      <c r="CT168" s="102"/>
      <c r="CU168" s="102"/>
      <c r="CV168" s="102"/>
      <c r="CW168" s="102"/>
      <c r="CX168" s="102"/>
      <c r="CY168" s="102"/>
      <c r="CZ168" s="102"/>
      <c r="DA168" s="102"/>
      <c r="DB168" s="102"/>
      <c r="DC168" s="102"/>
      <c r="DD168" s="102"/>
      <c r="DE168" s="102"/>
      <c r="DF168" s="102"/>
      <c r="DG168" s="102"/>
      <c r="DH168" s="102"/>
      <c r="DI168" s="102"/>
      <c r="DJ168" s="102"/>
      <c r="DK168" s="102"/>
      <c r="DL168" s="102"/>
      <c r="DM168" s="102"/>
      <c r="DN168" s="102"/>
      <c r="DO168" s="102"/>
      <c r="DP168" s="102"/>
      <c r="DQ168" s="102"/>
      <c r="DR168" s="102"/>
      <c r="DS168" s="102"/>
      <c r="DT168" s="102"/>
      <c r="DU168" s="102"/>
      <c r="DV168" s="102"/>
      <c r="DW168" s="102"/>
      <c r="DX168" s="102"/>
      <c r="DY168" s="102"/>
      <c r="DZ168" s="102"/>
    </row>
    <row r="169" spans="1:130">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02"/>
      <c r="AY169" s="102"/>
      <c r="AZ169" s="102"/>
      <c r="BA169" s="102"/>
      <c r="BB169" s="102"/>
      <c r="BC169" s="102"/>
      <c r="BD169" s="102"/>
      <c r="BE169" s="102"/>
      <c r="BF169" s="102"/>
      <c r="BG169" s="102"/>
      <c r="BH169" s="102"/>
      <c r="BI169" s="102"/>
      <c r="BJ169" s="102"/>
      <c r="BK169" s="102"/>
      <c r="BL169" s="102"/>
      <c r="BM169" s="102"/>
      <c r="BN169" s="102"/>
      <c r="BO169" s="102"/>
      <c r="BP169" s="102"/>
      <c r="BQ169" s="102"/>
      <c r="BR169" s="102"/>
      <c r="BS169" s="102"/>
      <c r="BT169" s="102"/>
      <c r="BU169" s="102"/>
      <c r="BV169" s="102"/>
      <c r="BW169" s="102"/>
      <c r="BX169" s="102"/>
      <c r="BY169" s="102"/>
      <c r="BZ169" s="102"/>
      <c r="CA169" s="102"/>
      <c r="CB169" s="102"/>
      <c r="CC169" s="102"/>
      <c r="CD169" s="102"/>
      <c r="CE169" s="102"/>
      <c r="CF169" s="102"/>
      <c r="CG169" s="102"/>
      <c r="CH169" s="102"/>
      <c r="CI169" s="102"/>
      <c r="CJ169" s="102"/>
      <c r="CK169" s="102"/>
      <c r="CL169" s="102"/>
      <c r="CM169" s="102"/>
      <c r="CN169" s="102"/>
      <c r="CO169" s="102"/>
      <c r="CP169" s="102"/>
      <c r="CQ169" s="102"/>
      <c r="CR169" s="102"/>
      <c r="CS169" s="102"/>
      <c r="CT169" s="102"/>
      <c r="CU169" s="102"/>
      <c r="CV169" s="102"/>
      <c r="CW169" s="102"/>
      <c r="CX169" s="102"/>
      <c r="CY169" s="102"/>
      <c r="CZ169" s="102"/>
      <c r="DA169" s="102"/>
      <c r="DB169" s="102"/>
      <c r="DC169" s="102"/>
      <c r="DD169" s="102"/>
      <c r="DE169" s="102"/>
      <c r="DF169" s="102"/>
      <c r="DG169" s="102"/>
      <c r="DH169" s="102"/>
      <c r="DI169" s="102"/>
      <c r="DJ169" s="102"/>
      <c r="DK169" s="102"/>
      <c r="DL169" s="102"/>
      <c r="DM169" s="102"/>
      <c r="DN169" s="102"/>
      <c r="DO169" s="102"/>
      <c r="DP169" s="102"/>
      <c r="DQ169" s="102"/>
      <c r="DR169" s="102"/>
      <c r="DS169" s="102"/>
      <c r="DT169" s="102"/>
      <c r="DU169" s="102"/>
      <c r="DV169" s="102"/>
      <c r="DW169" s="102"/>
      <c r="DX169" s="102"/>
      <c r="DY169" s="102"/>
      <c r="DZ169" s="102"/>
    </row>
    <row r="170" spans="1:130">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02"/>
      <c r="AY170" s="102"/>
      <c r="AZ170" s="102"/>
      <c r="BA170" s="102"/>
      <c r="BB170" s="102"/>
      <c r="BC170" s="102"/>
      <c r="BD170" s="102"/>
      <c r="BE170" s="102"/>
      <c r="BF170" s="102"/>
      <c r="BG170" s="102"/>
      <c r="BH170" s="102"/>
      <c r="BI170" s="102"/>
      <c r="BJ170" s="102"/>
      <c r="BK170" s="102"/>
      <c r="BL170" s="102"/>
      <c r="BM170" s="102"/>
      <c r="BN170" s="102"/>
      <c r="BO170" s="102"/>
      <c r="BP170" s="102"/>
      <c r="BQ170" s="102"/>
      <c r="BR170" s="102"/>
      <c r="BS170" s="102"/>
      <c r="BT170" s="102"/>
      <c r="BU170" s="102"/>
      <c r="BV170" s="102"/>
      <c r="BW170" s="102"/>
      <c r="BX170" s="102"/>
      <c r="BY170" s="102"/>
      <c r="BZ170" s="102"/>
      <c r="CA170" s="102"/>
      <c r="CB170" s="102"/>
      <c r="CC170" s="102"/>
      <c r="CD170" s="102"/>
      <c r="CE170" s="102"/>
      <c r="CF170" s="102"/>
      <c r="CG170" s="102"/>
      <c r="CH170" s="102"/>
      <c r="CI170" s="102"/>
      <c r="CJ170" s="102"/>
      <c r="CK170" s="102"/>
      <c r="CL170" s="102"/>
      <c r="CM170" s="102"/>
      <c r="CN170" s="102"/>
      <c r="CO170" s="102"/>
      <c r="CP170" s="102"/>
      <c r="CQ170" s="102"/>
      <c r="CR170" s="102"/>
      <c r="CS170" s="102"/>
      <c r="CT170" s="102"/>
      <c r="CU170" s="102"/>
      <c r="CV170" s="102"/>
      <c r="CW170" s="102"/>
      <c r="CX170" s="102"/>
      <c r="CY170" s="102"/>
      <c r="CZ170" s="102"/>
      <c r="DA170" s="102"/>
      <c r="DB170" s="102"/>
      <c r="DC170" s="102"/>
      <c r="DD170" s="102"/>
      <c r="DE170" s="102"/>
      <c r="DF170" s="102"/>
      <c r="DG170" s="102"/>
      <c r="DH170" s="102"/>
      <c r="DI170" s="102"/>
      <c r="DJ170" s="102"/>
      <c r="DK170" s="102"/>
      <c r="DL170" s="102"/>
      <c r="DM170" s="102"/>
      <c r="DN170" s="102"/>
      <c r="DO170" s="102"/>
      <c r="DP170" s="102"/>
      <c r="DQ170" s="102"/>
      <c r="DR170" s="102"/>
      <c r="DS170" s="102"/>
      <c r="DT170" s="102"/>
      <c r="DU170" s="102"/>
      <c r="DV170" s="102"/>
      <c r="DW170" s="102"/>
      <c r="DX170" s="102"/>
      <c r="DY170" s="102"/>
      <c r="DZ170" s="102"/>
    </row>
    <row r="171" spans="1:130">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02"/>
      <c r="AY171" s="102"/>
      <c r="AZ171" s="102"/>
      <c r="BA171" s="102"/>
      <c r="BB171" s="102"/>
      <c r="BC171" s="102"/>
      <c r="BD171" s="102"/>
      <c r="BE171" s="102"/>
      <c r="BF171" s="102"/>
      <c r="BG171" s="102"/>
      <c r="BH171" s="102"/>
      <c r="BI171" s="102"/>
      <c r="BJ171" s="102"/>
      <c r="BK171" s="102"/>
      <c r="BL171" s="102"/>
      <c r="BM171" s="102"/>
      <c r="BN171" s="102"/>
      <c r="BO171" s="102"/>
      <c r="BP171" s="102"/>
      <c r="BQ171" s="102"/>
      <c r="BR171" s="102"/>
      <c r="BS171" s="102"/>
      <c r="BT171" s="102"/>
      <c r="BU171" s="102"/>
      <c r="BV171" s="102"/>
      <c r="BW171" s="102"/>
      <c r="BX171" s="102"/>
      <c r="BY171" s="102"/>
      <c r="BZ171" s="102"/>
      <c r="CA171" s="102"/>
      <c r="CB171" s="102"/>
      <c r="CC171" s="102"/>
      <c r="CD171" s="102"/>
      <c r="CE171" s="102"/>
      <c r="CF171" s="102"/>
      <c r="CG171" s="102"/>
      <c r="CH171" s="102"/>
      <c r="CI171" s="102"/>
      <c r="CJ171" s="102"/>
      <c r="CK171" s="102"/>
      <c r="CL171" s="102"/>
      <c r="CM171" s="102"/>
      <c r="CN171" s="102"/>
      <c r="CO171" s="102"/>
      <c r="CP171" s="102"/>
      <c r="CQ171" s="102"/>
      <c r="CR171" s="102"/>
      <c r="CS171" s="102"/>
      <c r="CT171" s="102"/>
      <c r="CU171" s="102"/>
      <c r="CV171" s="102"/>
      <c r="CW171" s="102"/>
      <c r="CX171" s="102"/>
      <c r="CY171" s="102"/>
      <c r="CZ171" s="102"/>
      <c r="DA171" s="102"/>
      <c r="DB171" s="102"/>
      <c r="DC171" s="102"/>
      <c r="DD171" s="102"/>
      <c r="DE171" s="102"/>
      <c r="DF171" s="102"/>
      <c r="DG171" s="102"/>
      <c r="DH171" s="102"/>
      <c r="DI171" s="102"/>
      <c r="DJ171" s="102"/>
      <c r="DK171" s="102"/>
      <c r="DL171" s="102"/>
      <c r="DM171" s="102"/>
      <c r="DN171" s="102"/>
      <c r="DO171" s="102"/>
      <c r="DP171" s="102"/>
      <c r="DQ171" s="102"/>
      <c r="DR171" s="102"/>
      <c r="DS171" s="102"/>
      <c r="DT171" s="102"/>
      <c r="DU171" s="102"/>
      <c r="DV171" s="102"/>
      <c r="DW171" s="102"/>
      <c r="DX171" s="102"/>
      <c r="DY171" s="102"/>
      <c r="DZ171" s="102"/>
    </row>
    <row r="172" spans="1:130">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02"/>
      <c r="AY172" s="102"/>
      <c r="AZ172" s="102"/>
      <c r="BA172" s="102"/>
      <c r="BB172" s="102"/>
      <c r="BC172" s="102"/>
      <c r="BD172" s="102"/>
      <c r="BE172" s="102"/>
      <c r="BF172" s="102"/>
      <c r="BG172" s="102"/>
      <c r="BH172" s="102"/>
      <c r="BI172" s="102"/>
      <c r="BJ172" s="102"/>
      <c r="BK172" s="102"/>
      <c r="BL172" s="102"/>
      <c r="BM172" s="102"/>
      <c r="BN172" s="102"/>
      <c r="BO172" s="102"/>
      <c r="BP172" s="102"/>
      <c r="BQ172" s="102"/>
      <c r="BR172" s="102"/>
      <c r="BS172" s="102"/>
      <c r="BT172" s="102"/>
      <c r="BU172" s="102"/>
      <c r="BV172" s="102"/>
      <c r="BW172" s="102"/>
      <c r="BX172" s="102"/>
      <c r="BY172" s="102"/>
      <c r="BZ172" s="102"/>
      <c r="CA172" s="102"/>
      <c r="CB172" s="102"/>
      <c r="CC172" s="102"/>
      <c r="CD172" s="102"/>
      <c r="CE172" s="102"/>
      <c r="CF172" s="102"/>
      <c r="CG172" s="102"/>
      <c r="CH172" s="102"/>
      <c r="CI172" s="102"/>
      <c r="CJ172" s="102"/>
      <c r="CK172" s="102"/>
      <c r="CL172" s="102"/>
      <c r="CM172" s="102"/>
      <c r="CN172" s="102"/>
      <c r="CO172" s="102"/>
      <c r="CP172" s="102"/>
      <c r="CQ172" s="102"/>
      <c r="CR172" s="102"/>
      <c r="CS172" s="102"/>
      <c r="CT172" s="102"/>
      <c r="CU172" s="102"/>
      <c r="CV172" s="102"/>
      <c r="CW172" s="102"/>
      <c r="CX172" s="102"/>
      <c r="CY172" s="102"/>
      <c r="CZ172" s="102"/>
      <c r="DA172" s="102"/>
      <c r="DB172" s="102"/>
      <c r="DC172" s="102"/>
      <c r="DD172" s="102"/>
      <c r="DE172" s="102"/>
      <c r="DF172" s="102"/>
      <c r="DG172" s="102"/>
      <c r="DH172" s="102"/>
      <c r="DI172" s="102"/>
      <c r="DJ172" s="102"/>
      <c r="DK172" s="102"/>
      <c r="DL172" s="102"/>
      <c r="DM172" s="102"/>
      <c r="DN172" s="102"/>
      <c r="DO172" s="102"/>
      <c r="DP172" s="102"/>
      <c r="DQ172" s="102"/>
      <c r="DR172" s="102"/>
      <c r="DS172" s="102"/>
      <c r="DT172" s="102"/>
      <c r="DU172" s="102"/>
      <c r="DV172" s="102"/>
      <c r="DW172" s="102"/>
      <c r="DX172" s="102"/>
      <c r="DY172" s="102"/>
      <c r="DZ172" s="102"/>
    </row>
    <row r="173" spans="1:130">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02"/>
      <c r="AY173" s="102"/>
      <c r="AZ173" s="102"/>
      <c r="BA173" s="102"/>
      <c r="BB173" s="102"/>
      <c r="BC173" s="102"/>
      <c r="BD173" s="102"/>
      <c r="BE173" s="102"/>
      <c r="BF173" s="102"/>
      <c r="BG173" s="102"/>
      <c r="BH173" s="102"/>
      <c r="BI173" s="102"/>
      <c r="BJ173" s="102"/>
      <c r="BK173" s="102"/>
      <c r="BL173" s="102"/>
      <c r="BM173" s="102"/>
      <c r="BN173" s="102"/>
      <c r="BO173" s="102"/>
      <c r="BP173" s="102"/>
      <c r="BQ173" s="102"/>
      <c r="BR173" s="102"/>
      <c r="BS173" s="102"/>
      <c r="BT173" s="102"/>
      <c r="BU173" s="102"/>
      <c r="BV173" s="102"/>
      <c r="BW173" s="102"/>
      <c r="BX173" s="102"/>
      <c r="BY173" s="102"/>
      <c r="BZ173" s="102"/>
      <c r="CA173" s="102"/>
      <c r="CB173" s="102"/>
      <c r="CC173" s="102"/>
      <c r="CD173" s="102"/>
      <c r="CE173" s="102"/>
      <c r="CF173" s="102"/>
      <c r="CG173" s="102"/>
      <c r="CH173" s="102"/>
      <c r="CI173" s="102"/>
      <c r="CJ173" s="102"/>
      <c r="CK173" s="102"/>
      <c r="CL173" s="102"/>
      <c r="CM173" s="102"/>
      <c r="CN173" s="102"/>
      <c r="CO173" s="102"/>
      <c r="CP173" s="102"/>
      <c r="CQ173" s="102"/>
      <c r="CR173" s="102"/>
      <c r="CS173" s="102"/>
      <c r="CT173" s="102"/>
      <c r="CU173" s="102"/>
      <c r="CV173" s="102"/>
      <c r="CW173" s="102"/>
      <c r="CX173" s="102"/>
      <c r="CY173" s="102"/>
      <c r="CZ173" s="102"/>
      <c r="DA173" s="102"/>
      <c r="DB173" s="102"/>
      <c r="DC173" s="102"/>
      <c r="DD173" s="102"/>
      <c r="DE173" s="102"/>
      <c r="DF173" s="102"/>
      <c r="DG173" s="102"/>
      <c r="DH173" s="102"/>
      <c r="DI173" s="102"/>
      <c r="DJ173" s="102"/>
      <c r="DK173" s="102"/>
      <c r="DL173" s="102"/>
      <c r="DM173" s="102"/>
      <c r="DN173" s="102"/>
      <c r="DO173" s="102"/>
      <c r="DP173" s="102"/>
      <c r="DQ173" s="102"/>
      <c r="DR173" s="102"/>
      <c r="DS173" s="102"/>
      <c r="DT173" s="102"/>
      <c r="DU173" s="102"/>
      <c r="DV173" s="102"/>
      <c r="DW173" s="102"/>
      <c r="DX173" s="102"/>
      <c r="DY173" s="102"/>
      <c r="DZ173" s="102"/>
    </row>
    <row r="174" spans="1:130">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02"/>
      <c r="AY174" s="102"/>
      <c r="AZ174" s="102"/>
      <c r="BA174" s="102"/>
      <c r="BB174" s="102"/>
      <c r="BC174" s="102"/>
      <c r="BD174" s="102"/>
      <c r="BE174" s="102"/>
      <c r="BF174" s="102"/>
      <c r="BG174" s="102"/>
      <c r="BH174" s="102"/>
      <c r="BI174" s="102"/>
      <c r="BJ174" s="102"/>
      <c r="BK174" s="102"/>
      <c r="BL174" s="102"/>
      <c r="BM174" s="102"/>
      <c r="BN174" s="102"/>
      <c r="BO174" s="102"/>
      <c r="BP174" s="102"/>
      <c r="BQ174" s="102"/>
      <c r="BR174" s="102"/>
      <c r="BS174" s="102"/>
      <c r="BT174" s="102"/>
      <c r="BU174" s="102"/>
      <c r="BV174" s="102"/>
      <c r="BW174" s="102"/>
      <c r="BX174" s="102"/>
      <c r="BY174" s="102"/>
      <c r="BZ174" s="102"/>
      <c r="CA174" s="102"/>
      <c r="CB174" s="102"/>
      <c r="CC174" s="102"/>
      <c r="CD174" s="102"/>
      <c r="CE174" s="102"/>
      <c r="CF174" s="102"/>
      <c r="CG174" s="102"/>
      <c r="CH174" s="102"/>
      <c r="CI174" s="102"/>
      <c r="CJ174" s="102"/>
      <c r="CK174" s="102"/>
      <c r="CL174" s="102"/>
      <c r="CM174" s="102"/>
      <c r="CN174" s="102"/>
      <c r="CO174" s="102"/>
      <c r="CP174" s="102"/>
      <c r="CQ174" s="102"/>
      <c r="CR174" s="102"/>
      <c r="CS174" s="102"/>
      <c r="CT174" s="102"/>
      <c r="CU174" s="102"/>
      <c r="CV174" s="102"/>
      <c r="CW174" s="102"/>
      <c r="CX174" s="102"/>
      <c r="CY174" s="102"/>
      <c r="CZ174" s="102"/>
      <c r="DA174" s="102"/>
      <c r="DB174" s="102"/>
      <c r="DC174" s="102"/>
      <c r="DD174" s="102"/>
      <c r="DE174" s="102"/>
      <c r="DF174" s="102"/>
      <c r="DG174" s="102"/>
      <c r="DH174" s="102"/>
      <c r="DI174" s="102"/>
      <c r="DJ174" s="102"/>
      <c r="DK174" s="102"/>
      <c r="DL174" s="102"/>
      <c r="DM174" s="102"/>
      <c r="DN174" s="102"/>
      <c r="DO174" s="102"/>
      <c r="DP174" s="102"/>
      <c r="DQ174" s="102"/>
      <c r="DR174" s="102"/>
      <c r="DS174" s="102"/>
      <c r="DT174" s="102"/>
      <c r="DU174" s="102"/>
      <c r="DV174" s="102"/>
      <c r="DW174" s="102"/>
      <c r="DX174" s="102"/>
      <c r="DY174" s="102"/>
      <c r="DZ174" s="102"/>
    </row>
    <row r="175" spans="1:130">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02"/>
      <c r="AY175" s="102"/>
      <c r="AZ175" s="102"/>
      <c r="BA175" s="102"/>
      <c r="BB175" s="102"/>
      <c r="BC175" s="102"/>
      <c r="BD175" s="102"/>
      <c r="BE175" s="102"/>
      <c r="BF175" s="102"/>
      <c r="BG175" s="102"/>
      <c r="BH175" s="102"/>
      <c r="BI175" s="102"/>
      <c r="BJ175" s="102"/>
      <c r="BK175" s="102"/>
      <c r="BL175" s="102"/>
      <c r="BM175" s="102"/>
      <c r="BN175" s="102"/>
      <c r="BO175" s="102"/>
      <c r="BP175" s="102"/>
      <c r="BQ175" s="102"/>
      <c r="BR175" s="102"/>
      <c r="BS175" s="102"/>
      <c r="BT175" s="102"/>
      <c r="BU175" s="102"/>
      <c r="BV175" s="102"/>
      <c r="BW175" s="102"/>
      <c r="BX175" s="102"/>
      <c r="BY175" s="102"/>
      <c r="BZ175" s="102"/>
      <c r="CA175" s="102"/>
      <c r="CB175" s="102"/>
      <c r="CC175" s="102"/>
      <c r="CD175" s="102"/>
      <c r="CE175" s="102"/>
      <c r="CF175" s="102"/>
      <c r="CG175" s="102"/>
      <c r="CH175" s="102"/>
      <c r="CI175" s="102"/>
      <c r="CJ175" s="102"/>
      <c r="CK175" s="102"/>
      <c r="CL175" s="102"/>
      <c r="CM175" s="102"/>
      <c r="CN175" s="102"/>
      <c r="CO175" s="102"/>
      <c r="CP175" s="102"/>
      <c r="CQ175" s="102"/>
      <c r="CR175" s="102"/>
      <c r="CS175" s="102"/>
      <c r="CT175" s="102"/>
      <c r="CU175" s="102"/>
      <c r="CV175" s="102"/>
      <c r="CW175" s="102"/>
      <c r="CX175" s="102"/>
      <c r="CY175" s="102"/>
      <c r="CZ175" s="102"/>
      <c r="DA175" s="102"/>
      <c r="DB175" s="102"/>
      <c r="DC175" s="102"/>
      <c r="DD175" s="102"/>
      <c r="DE175" s="102"/>
      <c r="DF175" s="102"/>
      <c r="DG175" s="102"/>
      <c r="DH175" s="102"/>
      <c r="DI175" s="102"/>
      <c r="DJ175" s="102"/>
      <c r="DK175" s="102"/>
      <c r="DL175" s="102"/>
      <c r="DM175" s="102"/>
      <c r="DN175" s="102"/>
      <c r="DO175" s="102"/>
      <c r="DP175" s="102"/>
      <c r="DQ175" s="102"/>
      <c r="DR175" s="102"/>
      <c r="DS175" s="102"/>
      <c r="DT175" s="102"/>
      <c r="DU175" s="102"/>
      <c r="DV175" s="102"/>
      <c r="DW175" s="102"/>
      <c r="DX175" s="102"/>
      <c r="DY175" s="102"/>
      <c r="DZ175" s="102"/>
    </row>
    <row r="176" spans="1:130">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02"/>
      <c r="AY176" s="102"/>
      <c r="AZ176" s="102"/>
      <c r="BA176" s="102"/>
      <c r="BB176" s="102"/>
      <c r="BC176" s="102"/>
      <c r="BD176" s="102"/>
      <c r="BE176" s="102"/>
      <c r="BF176" s="102"/>
      <c r="BG176" s="102"/>
      <c r="BH176" s="102"/>
      <c r="BI176" s="102"/>
      <c r="BJ176" s="102"/>
      <c r="BK176" s="102"/>
      <c r="BL176" s="102"/>
      <c r="BM176" s="102"/>
      <c r="BN176" s="102"/>
      <c r="BO176" s="102"/>
      <c r="BP176" s="102"/>
      <c r="BQ176" s="102"/>
      <c r="BR176" s="102"/>
      <c r="BS176" s="102"/>
      <c r="BT176" s="102"/>
      <c r="BU176" s="102"/>
      <c r="BV176" s="102"/>
      <c r="BW176" s="102"/>
      <c r="BX176" s="102"/>
      <c r="BY176" s="102"/>
      <c r="BZ176" s="102"/>
      <c r="CA176" s="102"/>
      <c r="CB176" s="102"/>
      <c r="CC176" s="102"/>
      <c r="CD176" s="102"/>
      <c r="CE176" s="102"/>
      <c r="CF176" s="102"/>
      <c r="CG176" s="102"/>
      <c r="CH176" s="102"/>
      <c r="CI176" s="102"/>
      <c r="CJ176" s="102"/>
      <c r="CK176" s="102"/>
      <c r="CL176" s="102"/>
      <c r="CM176" s="102"/>
      <c r="CN176" s="102"/>
      <c r="CO176" s="102"/>
      <c r="CP176" s="102"/>
      <c r="CQ176" s="102"/>
      <c r="CR176" s="102"/>
      <c r="CS176" s="102"/>
      <c r="CT176" s="102"/>
      <c r="CU176" s="102"/>
      <c r="CV176" s="102"/>
      <c r="CW176" s="102"/>
      <c r="CX176" s="102"/>
      <c r="CY176" s="102"/>
      <c r="CZ176" s="102"/>
      <c r="DA176" s="102"/>
      <c r="DB176" s="102"/>
      <c r="DC176" s="102"/>
      <c r="DD176" s="102"/>
      <c r="DE176" s="102"/>
      <c r="DF176" s="102"/>
      <c r="DG176" s="102"/>
      <c r="DH176" s="102"/>
      <c r="DI176" s="102"/>
      <c r="DJ176" s="102"/>
      <c r="DK176" s="102"/>
      <c r="DL176" s="102"/>
      <c r="DM176" s="102"/>
      <c r="DN176" s="102"/>
      <c r="DO176" s="102"/>
      <c r="DP176" s="102"/>
      <c r="DQ176" s="102"/>
      <c r="DR176" s="102"/>
      <c r="DS176" s="102"/>
      <c r="DT176" s="102"/>
      <c r="DU176" s="102"/>
      <c r="DV176" s="102"/>
      <c r="DW176" s="102"/>
      <c r="DX176" s="102"/>
      <c r="DY176" s="102"/>
      <c r="DZ176" s="102"/>
    </row>
    <row r="177" spans="1:130">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02"/>
      <c r="AY177" s="102"/>
      <c r="AZ177" s="102"/>
      <c r="BA177" s="102"/>
      <c r="BB177" s="102"/>
      <c r="BC177" s="102"/>
      <c r="BD177" s="102"/>
      <c r="BE177" s="102"/>
      <c r="BF177" s="102"/>
      <c r="BG177" s="102"/>
      <c r="BH177" s="102"/>
      <c r="BI177" s="102"/>
      <c r="BJ177" s="102"/>
      <c r="BK177" s="102"/>
      <c r="BL177" s="102"/>
      <c r="BM177" s="102"/>
      <c r="BN177" s="102"/>
      <c r="BO177" s="102"/>
      <c r="BP177" s="102"/>
      <c r="BQ177" s="102"/>
      <c r="BR177" s="102"/>
      <c r="BS177" s="102"/>
      <c r="BT177" s="102"/>
      <c r="BU177" s="102"/>
      <c r="BV177" s="102"/>
      <c r="BW177" s="102"/>
      <c r="BX177" s="102"/>
      <c r="BY177" s="102"/>
      <c r="BZ177" s="102"/>
      <c r="CA177" s="102"/>
      <c r="CB177" s="102"/>
      <c r="CC177" s="102"/>
      <c r="CD177" s="102"/>
      <c r="CE177" s="102"/>
      <c r="CF177" s="102"/>
      <c r="CG177" s="102"/>
      <c r="CH177" s="102"/>
      <c r="CI177" s="102"/>
      <c r="CJ177" s="102"/>
      <c r="CK177" s="102"/>
      <c r="CL177" s="102"/>
      <c r="CM177" s="102"/>
      <c r="CN177" s="102"/>
      <c r="CO177" s="102"/>
      <c r="CP177" s="102"/>
      <c r="CQ177" s="102"/>
      <c r="CR177" s="102"/>
      <c r="CS177" s="102"/>
      <c r="CT177" s="102"/>
      <c r="CU177" s="102"/>
      <c r="CV177" s="102"/>
      <c r="CW177" s="102"/>
      <c r="CX177" s="102"/>
      <c r="CY177" s="102"/>
      <c r="CZ177" s="102"/>
      <c r="DA177" s="102"/>
      <c r="DB177" s="102"/>
      <c r="DC177" s="102"/>
      <c r="DD177" s="102"/>
      <c r="DE177" s="102"/>
      <c r="DF177" s="102"/>
      <c r="DG177" s="102"/>
      <c r="DH177" s="102"/>
      <c r="DI177" s="102"/>
      <c r="DJ177" s="102"/>
      <c r="DK177" s="102"/>
      <c r="DL177" s="102"/>
      <c r="DM177" s="102"/>
      <c r="DN177" s="102"/>
      <c r="DO177" s="102"/>
      <c r="DP177" s="102"/>
      <c r="DQ177" s="102"/>
      <c r="DR177" s="102"/>
      <c r="DS177" s="102"/>
      <c r="DT177" s="102"/>
      <c r="DU177" s="102"/>
      <c r="DV177" s="102"/>
      <c r="DW177" s="102"/>
      <c r="DX177" s="102"/>
      <c r="DY177" s="102"/>
      <c r="DZ177" s="102"/>
    </row>
    <row r="178" spans="1:130">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02"/>
      <c r="AY178" s="102"/>
      <c r="AZ178" s="102"/>
      <c r="BA178" s="102"/>
      <c r="BB178" s="102"/>
      <c r="BC178" s="102"/>
      <c r="BD178" s="102"/>
      <c r="BE178" s="102"/>
      <c r="BF178" s="102"/>
      <c r="BG178" s="102"/>
      <c r="BH178" s="102"/>
      <c r="BI178" s="102"/>
      <c r="BJ178" s="102"/>
      <c r="BK178" s="102"/>
      <c r="BL178" s="102"/>
      <c r="BM178" s="102"/>
      <c r="BN178" s="102"/>
      <c r="BO178" s="102"/>
      <c r="BP178" s="102"/>
      <c r="BQ178" s="102"/>
      <c r="BR178" s="102"/>
      <c r="BS178" s="102"/>
      <c r="BT178" s="102"/>
      <c r="BU178" s="102"/>
      <c r="BV178" s="102"/>
      <c r="BW178" s="102"/>
      <c r="BX178" s="102"/>
      <c r="BY178" s="102"/>
      <c r="BZ178" s="102"/>
      <c r="CA178" s="102"/>
      <c r="CB178" s="102"/>
      <c r="CC178" s="102"/>
      <c r="CD178" s="102"/>
      <c r="CE178" s="102"/>
      <c r="CF178" s="102"/>
      <c r="CG178" s="102"/>
      <c r="CH178" s="102"/>
      <c r="CI178" s="102"/>
      <c r="CJ178" s="102"/>
      <c r="CK178" s="102"/>
      <c r="CL178" s="102"/>
      <c r="CM178" s="102"/>
      <c r="CN178" s="102"/>
      <c r="CO178" s="102"/>
      <c r="CP178" s="102"/>
      <c r="CQ178" s="102"/>
      <c r="CR178" s="102"/>
      <c r="CS178" s="102"/>
      <c r="CT178" s="102"/>
      <c r="CU178" s="102"/>
      <c r="CV178" s="102"/>
      <c r="CW178" s="102"/>
      <c r="CX178" s="102"/>
      <c r="CY178" s="102"/>
      <c r="CZ178" s="102"/>
      <c r="DA178" s="102"/>
      <c r="DB178" s="102"/>
      <c r="DC178" s="102"/>
      <c r="DD178" s="102"/>
      <c r="DE178" s="102"/>
      <c r="DF178" s="102"/>
      <c r="DG178" s="102"/>
      <c r="DH178" s="102"/>
      <c r="DI178" s="102"/>
      <c r="DJ178" s="102"/>
      <c r="DK178" s="102"/>
      <c r="DL178" s="102"/>
      <c r="DM178" s="102"/>
      <c r="DN178" s="102"/>
      <c r="DO178" s="102"/>
      <c r="DP178" s="102"/>
      <c r="DQ178" s="102"/>
      <c r="DR178" s="102"/>
      <c r="DS178" s="102"/>
      <c r="DT178" s="102"/>
      <c r="DU178" s="102"/>
      <c r="DV178" s="102"/>
      <c r="DW178" s="102"/>
      <c r="DX178" s="102"/>
      <c r="DY178" s="102"/>
      <c r="DZ178" s="102"/>
    </row>
    <row r="179" spans="1:130">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02"/>
      <c r="AY179" s="102"/>
      <c r="AZ179" s="102"/>
      <c r="BA179" s="102"/>
      <c r="BB179" s="102"/>
      <c r="BC179" s="102"/>
      <c r="BD179" s="102"/>
      <c r="BE179" s="102"/>
      <c r="BF179" s="102"/>
      <c r="BG179" s="102"/>
      <c r="BH179" s="102"/>
      <c r="BI179" s="102"/>
      <c r="BJ179" s="102"/>
      <c r="BK179" s="102"/>
      <c r="BL179" s="102"/>
      <c r="BM179" s="102"/>
      <c r="BN179" s="102"/>
      <c r="BO179" s="102"/>
      <c r="BP179" s="102"/>
      <c r="BQ179" s="102"/>
      <c r="BR179" s="102"/>
      <c r="BS179" s="102"/>
      <c r="BT179" s="102"/>
      <c r="BU179" s="102"/>
      <c r="BV179" s="102"/>
      <c r="BW179" s="102"/>
      <c r="BX179" s="102"/>
      <c r="BY179" s="102"/>
      <c r="BZ179" s="102"/>
      <c r="CA179" s="102"/>
      <c r="CB179" s="102"/>
      <c r="CC179" s="102"/>
      <c r="CD179" s="102"/>
      <c r="CE179" s="102"/>
      <c r="CF179" s="102"/>
      <c r="CG179" s="102"/>
      <c r="CH179" s="102"/>
      <c r="CI179" s="102"/>
      <c r="CJ179" s="102"/>
      <c r="CK179" s="102"/>
      <c r="CL179" s="102"/>
      <c r="CM179" s="102"/>
      <c r="CN179" s="102"/>
      <c r="CO179" s="102"/>
      <c r="CP179" s="102"/>
      <c r="CQ179" s="102"/>
      <c r="CR179" s="102"/>
      <c r="CS179" s="102"/>
      <c r="CT179" s="102"/>
      <c r="CU179" s="102"/>
      <c r="CV179" s="102"/>
      <c r="CW179" s="102"/>
      <c r="CX179" s="102"/>
      <c r="CY179" s="102"/>
      <c r="CZ179" s="102"/>
      <c r="DA179" s="102"/>
      <c r="DB179" s="102"/>
      <c r="DC179" s="102"/>
      <c r="DD179" s="102"/>
      <c r="DE179" s="102"/>
      <c r="DF179" s="102"/>
      <c r="DG179" s="102"/>
      <c r="DH179" s="102"/>
      <c r="DI179" s="102"/>
      <c r="DJ179" s="102"/>
      <c r="DK179" s="102"/>
      <c r="DL179" s="102"/>
      <c r="DM179" s="102"/>
      <c r="DN179" s="102"/>
      <c r="DO179" s="102"/>
      <c r="DP179" s="102"/>
      <c r="DQ179" s="102"/>
      <c r="DR179" s="102"/>
      <c r="DS179" s="102"/>
      <c r="DT179" s="102"/>
      <c r="DU179" s="102"/>
      <c r="DV179" s="102"/>
      <c r="DW179" s="102"/>
      <c r="DX179" s="102"/>
      <c r="DY179" s="102"/>
      <c r="DZ179" s="102"/>
    </row>
    <row r="180" spans="1:130">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02"/>
      <c r="AY180" s="102"/>
      <c r="AZ180" s="102"/>
      <c r="BA180" s="102"/>
      <c r="BB180" s="102"/>
      <c r="BC180" s="102"/>
      <c r="BD180" s="102"/>
      <c r="BE180" s="102"/>
      <c r="BF180" s="102"/>
      <c r="BG180" s="102"/>
      <c r="BH180" s="102"/>
      <c r="BI180" s="102"/>
      <c r="BJ180" s="102"/>
      <c r="BK180" s="102"/>
      <c r="BL180" s="102"/>
      <c r="BM180" s="102"/>
      <c r="BN180" s="102"/>
      <c r="BO180" s="102"/>
      <c r="BP180" s="102"/>
      <c r="BQ180" s="102"/>
      <c r="BR180" s="102"/>
      <c r="BS180" s="102"/>
      <c r="BT180" s="102"/>
      <c r="BU180" s="102"/>
      <c r="BV180" s="102"/>
      <c r="BW180" s="102"/>
      <c r="BX180" s="102"/>
      <c r="BY180" s="102"/>
      <c r="BZ180" s="102"/>
      <c r="CA180" s="102"/>
      <c r="CB180" s="102"/>
      <c r="CC180" s="102"/>
      <c r="CD180" s="102"/>
      <c r="CE180" s="102"/>
      <c r="CF180" s="102"/>
      <c r="CG180" s="102"/>
      <c r="CH180" s="102"/>
      <c r="CI180" s="102"/>
      <c r="CJ180" s="102"/>
      <c r="CK180" s="102"/>
      <c r="CL180" s="102"/>
      <c r="CM180" s="102"/>
      <c r="CN180" s="102"/>
      <c r="CO180" s="102"/>
      <c r="CP180" s="102"/>
      <c r="CQ180" s="102"/>
      <c r="CR180" s="102"/>
      <c r="CS180" s="102"/>
      <c r="CT180" s="102"/>
      <c r="CU180" s="102"/>
      <c r="CV180" s="102"/>
      <c r="CW180" s="102"/>
      <c r="CX180" s="102"/>
      <c r="CY180" s="102"/>
      <c r="CZ180" s="102"/>
      <c r="DA180" s="102"/>
      <c r="DB180" s="102"/>
      <c r="DC180" s="102"/>
      <c r="DD180" s="102"/>
      <c r="DE180" s="102"/>
      <c r="DF180" s="102"/>
      <c r="DG180" s="102"/>
      <c r="DH180" s="102"/>
      <c r="DI180" s="102"/>
      <c r="DJ180" s="102"/>
      <c r="DK180" s="102"/>
      <c r="DL180" s="102"/>
      <c r="DM180" s="102"/>
      <c r="DN180" s="102"/>
      <c r="DO180" s="102"/>
      <c r="DP180" s="102"/>
      <c r="DQ180" s="102"/>
      <c r="DR180" s="102"/>
      <c r="DS180" s="102"/>
      <c r="DT180" s="102"/>
      <c r="DU180" s="102"/>
      <c r="DV180" s="102"/>
      <c r="DW180" s="102"/>
      <c r="DX180" s="102"/>
      <c r="DY180" s="102"/>
      <c r="DZ180" s="102"/>
    </row>
    <row r="181" spans="1:130">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02"/>
      <c r="AY181" s="102"/>
      <c r="AZ181" s="102"/>
      <c r="BA181" s="102"/>
      <c r="BB181" s="102"/>
      <c r="BC181" s="102"/>
      <c r="BD181" s="102"/>
      <c r="BE181" s="102"/>
      <c r="BF181" s="102"/>
      <c r="BG181" s="102"/>
      <c r="BH181" s="102"/>
      <c r="BI181" s="102"/>
      <c r="BJ181" s="102"/>
      <c r="BK181" s="102"/>
      <c r="BL181" s="102"/>
      <c r="BM181" s="102"/>
      <c r="BN181" s="102"/>
      <c r="BO181" s="102"/>
      <c r="BP181" s="102"/>
      <c r="BQ181" s="102"/>
      <c r="BR181" s="102"/>
      <c r="BS181" s="102"/>
      <c r="BT181" s="102"/>
      <c r="BU181" s="102"/>
      <c r="BV181" s="102"/>
      <c r="BW181" s="102"/>
      <c r="BX181" s="102"/>
      <c r="BY181" s="102"/>
      <c r="BZ181" s="102"/>
      <c r="CA181" s="102"/>
      <c r="CB181" s="102"/>
      <c r="CC181" s="102"/>
      <c r="CD181" s="102"/>
      <c r="CE181" s="102"/>
      <c r="CF181" s="102"/>
      <c r="CG181" s="102"/>
      <c r="CH181" s="102"/>
      <c r="CI181" s="102"/>
      <c r="CJ181" s="102"/>
      <c r="CK181" s="102"/>
      <c r="CL181" s="102"/>
      <c r="CM181" s="102"/>
      <c r="CN181" s="102"/>
      <c r="CO181" s="102"/>
      <c r="CP181" s="102"/>
      <c r="CQ181" s="102"/>
      <c r="CR181" s="102"/>
      <c r="CS181" s="102"/>
      <c r="CT181" s="102"/>
      <c r="CU181" s="102"/>
      <c r="CV181" s="102"/>
      <c r="CW181" s="102"/>
      <c r="CX181" s="102"/>
      <c r="CY181" s="102"/>
      <c r="CZ181" s="102"/>
      <c r="DA181" s="102"/>
      <c r="DB181" s="102"/>
      <c r="DC181" s="102"/>
      <c r="DD181" s="102"/>
      <c r="DE181" s="102"/>
      <c r="DF181" s="102"/>
      <c r="DG181" s="102"/>
      <c r="DH181" s="102"/>
      <c r="DI181" s="102"/>
      <c r="DJ181" s="102"/>
      <c r="DK181" s="102"/>
      <c r="DL181" s="102"/>
      <c r="DM181" s="102"/>
      <c r="DN181" s="102"/>
      <c r="DO181" s="102"/>
      <c r="DP181" s="102"/>
      <c r="DQ181" s="102"/>
      <c r="DR181" s="102"/>
      <c r="DS181" s="102"/>
      <c r="DT181" s="102"/>
      <c r="DU181" s="102"/>
      <c r="DV181" s="102"/>
      <c r="DW181" s="102"/>
      <c r="DX181" s="102"/>
      <c r="DY181" s="102"/>
      <c r="DZ181" s="102"/>
    </row>
    <row r="182" spans="1:130">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02"/>
      <c r="AY182" s="102"/>
      <c r="AZ182" s="102"/>
      <c r="BA182" s="102"/>
      <c r="BB182" s="102"/>
      <c r="BC182" s="102"/>
      <c r="BD182" s="102"/>
      <c r="BE182" s="102"/>
      <c r="BF182" s="102"/>
      <c r="BG182" s="102"/>
      <c r="BH182" s="102"/>
      <c r="BI182" s="102"/>
      <c r="BJ182" s="102"/>
      <c r="BK182" s="102"/>
      <c r="BL182" s="102"/>
      <c r="BM182" s="102"/>
      <c r="BN182" s="102"/>
      <c r="BO182" s="102"/>
      <c r="BP182" s="102"/>
      <c r="BQ182" s="102"/>
      <c r="BR182" s="102"/>
      <c r="BS182" s="102"/>
      <c r="BT182" s="102"/>
      <c r="BU182" s="102"/>
      <c r="BV182" s="102"/>
      <c r="BW182" s="102"/>
      <c r="BX182" s="102"/>
      <c r="BY182" s="102"/>
      <c r="BZ182" s="102"/>
      <c r="CA182" s="102"/>
      <c r="CB182" s="102"/>
      <c r="CC182" s="102"/>
      <c r="CD182" s="102"/>
      <c r="CE182" s="102"/>
      <c r="CF182" s="102"/>
      <c r="CG182" s="102"/>
      <c r="CH182" s="102"/>
      <c r="CI182" s="102"/>
      <c r="CJ182" s="102"/>
      <c r="CK182" s="102"/>
      <c r="CL182" s="102"/>
      <c r="CM182" s="102"/>
      <c r="CN182" s="102"/>
      <c r="CO182" s="102"/>
      <c r="CP182" s="102"/>
      <c r="CQ182" s="102"/>
      <c r="CR182" s="102"/>
      <c r="CS182" s="102"/>
      <c r="CT182" s="102"/>
      <c r="CU182" s="102"/>
      <c r="CV182" s="102"/>
      <c r="CW182" s="102"/>
      <c r="CX182" s="102"/>
      <c r="CY182" s="102"/>
      <c r="CZ182" s="102"/>
      <c r="DA182" s="102"/>
      <c r="DB182" s="102"/>
      <c r="DC182" s="102"/>
      <c r="DD182" s="102"/>
      <c r="DE182" s="102"/>
      <c r="DF182" s="102"/>
      <c r="DG182" s="102"/>
      <c r="DH182" s="102"/>
      <c r="DI182" s="102"/>
      <c r="DJ182" s="102"/>
      <c r="DK182" s="102"/>
      <c r="DL182" s="102"/>
      <c r="DM182" s="102"/>
      <c r="DN182" s="102"/>
      <c r="DO182" s="102"/>
      <c r="DP182" s="102"/>
      <c r="DQ182" s="102"/>
      <c r="DR182" s="102"/>
      <c r="DS182" s="102"/>
      <c r="DT182" s="102"/>
      <c r="DU182" s="102"/>
      <c r="DV182" s="102"/>
      <c r="DW182" s="102"/>
      <c r="DX182" s="102"/>
      <c r="DY182" s="102"/>
      <c r="DZ182" s="102"/>
    </row>
    <row r="183" spans="1:130">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02"/>
      <c r="AY183" s="102"/>
      <c r="AZ183" s="102"/>
      <c r="BA183" s="102"/>
      <c r="BB183" s="102"/>
      <c r="BC183" s="102"/>
      <c r="BD183" s="102"/>
      <c r="BE183" s="102"/>
      <c r="BF183" s="102"/>
      <c r="BG183" s="102"/>
      <c r="BH183" s="102"/>
      <c r="BI183" s="102"/>
      <c r="BJ183" s="102"/>
      <c r="BK183" s="102"/>
      <c r="BL183" s="102"/>
      <c r="BM183" s="102"/>
      <c r="BN183" s="102"/>
      <c r="BO183" s="102"/>
      <c r="BP183" s="102"/>
      <c r="BQ183" s="102"/>
      <c r="BR183" s="102"/>
      <c r="BS183" s="102"/>
      <c r="BT183" s="102"/>
      <c r="BU183" s="102"/>
      <c r="BV183" s="102"/>
      <c r="BW183" s="102"/>
      <c r="BX183" s="102"/>
      <c r="BY183" s="102"/>
      <c r="BZ183" s="102"/>
      <c r="CA183" s="102"/>
      <c r="CB183" s="102"/>
      <c r="CC183" s="102"/>
      <c r="CD183" s="102"/>
      <c r="CE183" s="102"/>
      <c r="CF183" s="102"/>
      <c r="CG183" s="102"/>
      <c r="CH183" s="102"/>
      <c r="CI183" s="102"/>
      <c r="CJ183" s="102"/>
      <c r="CK183" s="102"/>
      <c r="CL183" s="102"/>
      <c r="CM183" s="102"/>
      <c r="CN183" s="102"/>
      <c r="CO183" s="102"/>
      <c r="CP183" s="102"/>
      <c r="CQ183" s="102"/>
      <c r="CR183" s="102"/>
      <c r="CS183" s="102"/>
      <c r="CT183" s="102"/>
      <c r="CU183" s="102"/>
      <c r="CV183" s="102"/>
      <c r="CW183" s="102"/>
      <c r="CX183" s="102"/>
      <c r="CY183" s="102"/>
      <c r="CZ183" s="102"/>
      <c r="DA183" s="102"/>
      <c r="DB183" s="102"/>
      <c r="DC183" s="102"/>
      <c r="DD183" s="102"/>
      <c r="DE183" s="102"/>
      <c r="DF183" s="102"/>
      <c r="DG183" s="102"/>
      <c r="DH183" s="102"/>
      <c r="DI183" s="102"/>
      <c r="DJ183" s="102"/>
      <c r="DK183" s="102"/>
      <c r="DL183" s="102"/>
      <c r="DM183" s="102"/>
      <c r="DN183" s="102"/>
      <c r="DO183" s="102"/>
      <c r="DP183" s="102"/>
      <c r="DQ183" s="102"/>
      <c r="DR183" s="102"/>
      <c r="DS183" s="102"/>
      <c r="DT183" s="102"/>
      <c r="DU183" s="102"/>
      <c r="DV183" s="102"/>
      <c r="DW183" s="102"/>
      <c r="DX183" s="102"/>
      <c r="DY183" s="102"/>
      <c r="DZ183" s="102"/>
    </row>
    <row r="184" spans="1:130">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02"/>
      <c r="AY184" s="102"/>
      <c r="AZ184" s="102"/>
      <c r="BA184" s="102"/>
      <c r="BB184" s="102"/>
      <c r="BC184" s="102"/>
      <c r="BD184" s="102"/>
      <c r="BE184" s="102"/>
      <c r="BF184" s="102"/>
      <c r="BG184" s="102"/>
      <c r="BH184" s="102"/>
      <c r="BI184" s="102"/>
      <c r="BJ184" s="102"/>
      <c r="BK184" s="102"/>
      <c r="BL184" s="102"/>
      <c r="BM184" s="102"/>
      <c r="BN184" s="102"/>
      <c r="BO184" s="102"/>
      <c r="BP184" s="102"/>
      <c r="BQ184" s="102"/>
      <c r="BR184" s="102"/>
      <c r="BS184" s="102"/>
      <c r="BT184" s="102"/>
      <c r="BU184" s="102"/>
      <c r="BV184" s="102"/>
      <c r="BW184" s="102"/>
      <c r="BX184" s="102"/>
      <c r="BY184" s="102"/>
      <c r="BZ184" s="102"/>
      <c r="CA184" s="102"/>
      <c r="CB184" s="102"/>
      <c r="CC184" s="102"/>
      <c r="CD184" s="102"/>
      <c r="CE184" s="102"/>
      <c r="CF184" s="102"/>
      <c r="CG184" s="102"/>
      <c r="CH184" s="102"/>
      <c r="CI184" s="102"/>
      <c r="CJ184" s="102"/>
      <c r="CK184" s="102"/>
      <c r="CL184" s="102"/>
      <c r="CM184" s="102"/>
      <c r="CN184" s="102"/>
      <c r="CO184" s="102"/>
      <c r="CP184" s="102"/>
      <c r="CQ184" s="102"/>
      <c r="CR184" s="102"/>
      <c r="CS184" s="102"/>
      <c r="CT184" s="102"/>
      <c r="CU184" s="102"/>
      <c r="CV184" s="102"/>
      <c r="CW184" s="102"/>
      <c r="CX184" s="102"/>
      <c r="CY184" s="102"/>
      <c r="CZ184" s="102"/>
      <c r="DA184" s="102"/>
      <c r="DB184" s="102"/>
      <c r="DC184" s="102"/>
      <c r="DD184" s="102"/>
      <c r="DE184" s="102"/>
      <c r="DF184" s="102"/>
      <c r="DG184" s="102"/>
      <c r="DH184" s="102"/>
      <c r="DI184" s="102"/>
      <c r="DJ184" s="102"/>
      <c r="DK184" s="102"/>
      <c r="DL184" s="102"/>
      <c r="DM184" s="102"/>
      <c r="DN184" s="102"/>
      <c r="DO184" s="102"/>
      <c r="DP184" s="102"/>
      <c r="DQ184" s="102"/>
      <c r="DR184" s="102"/>
      <c r="DS184" s="102"/>
      <c r="DT184" s="102"/>
      <c r="DU184" s="102"/>
      <c r="DV184" s="102"/>
      <c r="DW184" s="102"/>
      <c r="DX184" s="102"/>
      <c r="DY184" s="102"/>
      <c r="DZ184" s="102"/>
    </row>
    <row r="185" spans="1:130">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02"/>
      <c r="AY185" s="102"/>
      <c r="AZ185" s="102"/>
      <c r="BA185" s="102"/>
      <c r="BB185" s="102"/>
      <c r="BC185" s="102"/>
      <c r="BD185" s="102"/>
      <c r="BE185" s="102"/>
      <c r="BF185" s="102"/>
      <c r="BG185" s="102"/>
      <c r="BH185" s="102"/>
      <c r="BI185" s="102"/>
      <c r="BJ185" s="102"/>
      <c r="BK185" s="102"/>
      <c r="BL185" s="102"/>
      <c r="BM185" s="102"/>
      <c r="BN185" s="102"/>
      <c r="BO185" s="102"/>
      <c r="BP185" s="102"/>
      <c r="BQ185" s="102"/>
      <c r="BR185" s="102"/>
      <c r="BS185" s="102"/>
      <c r="BT185" s="102"/>
      <c r="BU185" s="102"/>
      <c r="BV185" s="102"/>
      <c r="BW185" s="102"/>
      <c r="BX185" s="102"/>
      <c r="BY185" s="102"/>
      <c r="BZ185" s="102"/>
      <c r="CA185" s="102"/>
      <c r="CB185" s="102"/>
      <c r="CC185" s="102"/>
      <c r="CD185" s="102"/>
      <c r="CE185" s="102"/>
      <c r="CF185" s="102"/>
      <c r="CG185" s="102"/>
      <c r="CH185" s="102"/>
      <c r="CI185" s="102"/>
      <c r="CJ185" s="102"/>
      <c r="CK185" s="102"/>
      <c r="CL185" s="102"/>
      <c r="CM185" s="102"/>
      <c r="CN185" s="102"/>
      <c r="CO185" s="102"/>
      <c r="CP185" s="102"/>
      <c r="CQ185" s="102"/>
      <c r="CR185" s="102"/>
      <c r="CS185" s="102"/>
      <c r="CT185" s="102"/>
      <c r="CU185" s="102"/>
      <c r="CV185" s="102"/>
      <c r="CW185" s="102"/>
      <c r="CX185" s="102"/>
      <c r="CY185" s="102"/>
      <c r="CZ185" s="102"/>
      <c r="DA185" s="102"/>
      <c r="DB185" s="102"/>
      <c r="DC185" s="102"/>
      <c r="DD185" s="102"/>
      <c r="DE185" s="102"/>
      <c r="DF185" s="102"/>
      <c r="DG185" s="102"/>
      <c r="DH185" s="102"/>
      <c r="DI185" s="102"/>
      <c r="DJ185" s="102"/>
      <c r="DK185" s="102"/>
      <c r="DL185" s="102"/>
      <c r="DM185" s="102"/>
      <c r="DN185" s="102"/>
      <c r="DO185" s="102"/>
      <c r="DP185" s="102"/>
      <c r="DQ185" s="102"/>
      <c r="DR185" s="102"/>
      <c r="DS185" s="102"/>
      <c r="DT185" s="102"/>
      <c r="DU185" s="102"/>
      <c r="DV185" s="102"/>
      <c r="DW185" s="102"/>
      <c r="DX185" s="102"/>
      <c r="DY185" s="102"/>
      <c r="DZ185" s="102"/>
    </row>
    <row r="186" spans="1:130">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02"/>
      <c r="AY186" s="102"/>
      <c r="AZ186" s="102"/>
      <c r="BA186" s="102"/>
      <c r="BB186" s="102"/>
      <c r="BC186" s="102"/>
      <c r="BD186" s="102"/>
      <c r="BE186" s="102"/>
      <c r="BF186" s="102"/>
      <c r="BG186" s="102"/>
      <c r="BH186" s="102"/>
      <c r="BI186" s="102"/>
      <c r="BJ186" s="102"/>
      <c r="BK186" s="102"/>
      <c r="BL186" s="102"/>
      <c r="BM186" s="102"/>
      <c r="BN186" s="102"/>
      <c r="BO186" s="102"/>
      <c r="BP186" s="102"/>
      <c r="BQ186" s="102"/>
      <c r="BR186" s="102"/>
      <c r="BS186" s="102"/>
      <c r="BT186" s="102"/>
      <c r="BU186" s="102"/>
      <c r="BV186" s="102"/>
      <c r="BW186" s="102"/>
      <c r="BX186" s="102"/>
      <c r="BY186" s="102"/>
      <c r="BZ186" s="102"/>
      <c r="CA186" s="102"/>
      <c r="CB186" s="102"/>
      <c r="CC186" s="102"/>
      <c r="CD186" s="102"/>
      <c r="CE186" s="102"/>
      <c r="CF186" s="102"/>
      <c r="CG186" s="102"/>
      <c r="CH186" s="102"/>
      <c r="CI186" s="102"/>
      <c r="CJ186" s="102"/>
      <c r="CK186" s="102"/>
      <c r="CL186" s="102"/>
      <c r="CM186" s="102"/>
      <c r="CN186" s="102"/>
      <c r="CO186" s="102"/>
      <c r="CP186" s="102"/>
      <c r="CQ186" s="102"/>
      <c r="CR186" s="102"/>
      <c r="CS186" s="102"/>
      <c r="CT186" s="102"/>
      <c r="CU186" s="102"/>
      <c r="CV186" s="102"/>
      <c r="CW186" s="102"/>
      <c r="CX186" s="102"/>
      <c r="CY186" s="102"/>
      <c r="CZ186" s="102"/>
      <c r="DA186" s="102"/>
      <c r="DB186" s="102"/>
      <c r="DC186" s="102"/>
      <c r="DD186" s="102"/>
      <c r="DE186" s="102"/>
      <c r="DF186" s="102"/>
      <c r="DG186" s="102"/>
      <c r="DH186" s="102"/>
      <c r="DI186" s="102"/>
      <c r="DJ186" s="102"/>
      <c r="DK186" s="102"/>
      <c r="DL186" s="102"/>
      <c r="DM186" s="102"/>
      <c r="DN186" s="102"/>
      <c r="DO186" s="102"/>
      <c r="DP186" s="102"/>
      <c r="DQ186" s="102"/>
      <c r="DR186" s="102"/>
      <c r="DS186" s="102"/>
      <c r="DT186" s="102"/>
      <c r="DU186" s="102"/>
      <c r="DV186" s="102"/>
      <c r="DW186" s="102"/>
      <c r="DX186" s="102"/>
      <c r="DY186" s="102"/>
      <c r="DZ186" s="102"/>
    </row>
    <row r="187" spans="1:130">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02"/>
      <c r="AY187" s="102"/>
      <c r="AZ187" s="102"/>
      <c r="BA187" s="102"/>
      <c r="BB187" s="102"/>
      <c r="BC187" s="102"/>
      <c r="BD187" s="102"/>
      <c r="BE187" s="102"/>
      <c r="BF187" s="102"/>
      <c r="BG187" s="102"/>
      <c r="BH187" s="102"/>
      <c r="BI187" s="102"/>
      <c r="BJ187" s="102"/>
      <c r="BK187" s="102"/>
      <c r="BL187" s="102"/>
      <c r="BM187" s="102"/>
      <c r="BN187" s="102"/>
      <c r="BO187" s="102"/>
      <c r="BP187" s="102"/>
      <c r="BQ187" s="102"/>
      <c r="BR187" s="102"/>
      <c r="BS187" s="102"/>
      <c r="BT187" s="102"/>
      <c r="BU187" s="102"/>
      <c r="BV187" s="102"/>
      <c r="BW187" s="102"/>
      <c r="BX187" s="102"/>
      <c r="BY187" s="102"/>
      <c r="BZ187" s="102"/>
      <c r="CA187" s="102"/>
      <c r="CB187" s="102"/>
      <c r="CC187" s="102"/>
      <c r="CD187" s="102"/>
      <c r="CE187" s="102"/>
      <c r="CF187" s="102"/>
      <c r="CG187" s="102"/>
      <c r="CH187" s="102"/>
      <c r="CI187" s="102"/>
      <c r="CJ187" s="102"/>
      <c r="CK187" s="102"/>
      <c r="CL187" s="102"/>
      <c r="CM187" s="102"/>
      <c r="CN187" s="102"/>
      <c r="CO187" s="102"/>
      <c r="CP187" s="102"/>
      <c r="CQ187" s="102"/>
      <c r="CR187" s="102"/>
      <c r="CS187" s="102"/>
      <c r="CT187" s="102"/>
      <c r="CU187" s="102"/>
      <c r="CV187" s="102"/>
      <c r="CW187" s="102"/>
      <c r="CX187" s="102"/>
      <c r="CY187" s="102"/>
      <c r="CZ187" s="102"/>
      <c r="DA187" s="102"/>
      <c r="DB187" s="102"/>
      <c r="DC187" s="102"/>
      <c r="DD187" s="102"/>
      <c r="DE187" s="102"/>
      <c r="DF187" s="102"/>
      <c r="DG187" s="102"/>
      <c r="DH187" s="102"/>
      <c r="DI187" s="102"/>
      <c r="DJ187" s="102"/>
      <c r="DK187" s="102"/>
      <c r="DL187" s="102"/>
      <c r="DM187" s="102"/>
      <c r="DN187" s="102"/>
      <c r="DO187" s="102"/>
      <c r="DP187" s="102"/>
      <c r="DQ187" s="102"/>
      <c r="DR187" s="102"/>
      <c r="DS187" s="102"/>
      <c r="DT187" s="102"/>
      <c r="DU187" s="102"/>
      <c r="DV187" s="102"/>
      <c r="DW187" s="102"/>
      <c r="DX187" s="102"/>
      <c r="DY187" s="102"/>
      <c r="DZ187" s="102"/>
    </row>
    <row r="188" spans="1:130">
      <c r="A188" s="102"/>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02"/>
      <c r="AY188" s="102"/>
      <c r="AZ188" s="102"/>
      <c r="BA188" s="102"/>
      <c r="BB188" s="102"/>
      <c r="BC188" s="102"/>
      <c r="BD188" s="102"/>
      <c r="BE188" s="102"/>
      <c r="BF188" s="102"/>
      <c r="BG188" s="102"/>
      <c r="BH188" s="102"/>
      <c r="BI188" s="102"/>
      <c r="BJ188" s="102"/>
      <c r="BK188" s="102"/>
      <c r="BL188" s="102"/>
      <c r="BM188" s="102"/>
      <c r="BN188" s="102"/>
      <c r="BO188" s="102"/>
      <c r="BP188" s="102"/>
      <c r="BQ188" s="102"/>
      <c r="BR188" s="102"/>
      <c r="BS188" s="102"/>
      <c r="BT188" s="102"/>
      <c r="BU188" s="102"/>
      <c r="BV188" s="102"/>
      <c r="BW188" s="102"/>
      <c r="BX188" s="102"/>
      <c r="BY188" s="102"/>
      <c r="BZ188" s="102"/>
      <c r="CA188" s="102"/>
      <c r="CB188" s="102"/>
      <c r="CC188" s="102"/>
      <c r="CD188" s="102"/>
      <c r="CE188" s="102"/>
      <c r="CF188" s="102"/>
      <c r="CG188" s="102"/>
      <c r="CH188" s="102"/>
      <c r="CI188" s="102"/>
      <c r="CJ188" s="102"/>
      <c r="CK188" s="102"/>
      <c r="CL188" s="102"/>
      <c r="CM188" s="102"/>
      <c r="CN188" s="102"/>
      <c r="CO188" s="102"/>
      <c r="CP188" s="102"/>
      <c r="CQ188" s="102"/>
      <c r="CR188" s="102"/>
      <c r="CS188" s="102"/>
      <c r="CT188" s="102"/>
      <c r="CU188" s="102"/>
      <c r="CV188" s="102"/>
      <c r="CW188" s="102"/>
      <c r="CX188" s="102"/>
      <c r="CY188" s="102"/>
      <c r="CZ188" s="102"/>
      <c r="DA188" s="102"/>
      <c r="DB188" s="102"/>
      <c r="DC188" s="102"/>
      <c r="DD188" s="102"/>
      <c r="DE188" s="102"/>
      <c r="DF188" s="102"/>
      <c r="DG188" s="102"/>
      <c r="DH188" s="102"/>
      <c r="DI188" s="102"/>
      <c r="DJ188" s="102"/>
      <c r="DK188" s="102"/>
      <c r="DL188" s="102"/>
      <c r="DM188" s="102"/>
      <c r="DN188" s="102"/>
      <c r="DO188" s="102"/>
      <c r="DP188" s="102"/>
      <c r="DQ188" s="102"/>
      <c r="DR188" s="102"/>
      <c r="DS188" s="102"/>
      <c r="DT188" s="102"/>
      <c r="DU188" s="102"/>
      <c r="DV188" s="102"/>
      <c r="DW188" s="102"/>
      <c r="DX188" s="102"/>
      <c r="DY188" s="102"/>
      <c r="DZ188" s="102"/>
    </row>
    <row r="189" spans="1:130">
      <c r="A189" s="102"/>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02"/>
      <c r="AY189" s="102"/>
      <c r="AZ189" s="102"/>
      <c r="BA189" s="102"/>
      <c r="BB189" s="102"/>
      <c r="BC189" s="102"/>
      <c r="BD189" s="102"/>
      <c r="BE189" s="102"/>
      <c r="BF189" s="102"/>
      <c r="BG189" s="102"/>
      <c r="BH189" s="102"/>
      <c r="BI189" s="102"/>
      <c r="BJ189" s="102"/>
      <c r="BK189" s="102"/>
      <c r="BL189" s="102"/>
      <c r="BM189" s="102"/>
      <c r="BN189" s="102"/>
      <c r="BO189" s="102"/>
      <c r="BP189" s="102"/>
      <c r="BQ189" s="102"/>
      <c r="BR189" s="102"/>
      <c r="BS189" s="102"/>
      <c r="BT189" s="102"/>
      <c r="BU189" s="102"/>
      <c r="BV189" s="102"/>
      <c r="BW189" s="102"/>
      <c r="BX189" s="102"/>
      <c r="BY189" s="102"/>
      <c r="BZ189" s="102"/>
      <c r="CA189" s="102"/>
      <c r="CB189" s="102"/>
      <c r="CC189" s="102"/>
      <c r="CD189" s="102"/>
      <c r="CE189" s="102"/>
      <c r="CF189" s="102"/>
      <c r="CG189" s="102"/>
      <c r="CH189" s="102"/>
      <c r="CI189" s="102"/>
      <c r="CJ189" s="102"/>
      <c r="CK189" s="102"/>
      <c r="CL189" s="102"/>
      <c r="CM189" s="102"/>
      <c r="CN189" s="102"/>
      <c r="CO189" s="102"/>
      <c r="CP189" s="102"/>
      <c r="CQ189" s="102"/>
      <c r="CR189" s="102"/>
      <c r="CS189" s="102"/>
      <c r="CT189" s="102"/>
      <c r="CU189" s="102"/>
      <c r="CV189" s="102"/>
      <c r="CW189" s="102"/>
      <c r="CX189" s="102"/>
      <c r="CY189" s="102"/>
      <c r="CZ189" s="102"/>
      <c r="DA189" s="102"/>
      <c r="DB189" s="102"/>
      <c r="DC189" s="102"/>
      <c r="DD189" s="102"/>
      <c r="DE189" s="102"/>
      <c r="DF189" s="102"/>
      <c r="DG189" s="102"/>
      <c r="DH189" s="102"/>
      <c r="DI189" s="102"/>
      <c r="DJ189" s="102"/>
      <c r="DK189" s="102"/>
      <c r="DL189" s="102"/>
      <c r="DM189" s="102"/>
      <c r="DN189" s="102"/>
      <c r="DO189" s="102"/>
      <c r="DP189" s="102"/>
      <c r="DQ189" s="102"/>
      <c r="DR189" s="102"/>
      <c r="DS189" s="102"/>
      <c r="DT189" s="102"/>
      <c r="DU189" s="102"/>
      <c r="DV189" s="102"/>
      <c r="DW189" s="102"/>
      <c r="DX189" s="102"/>
      <c r="DY189" s="102"/>
      <c r="DZ189" s="102"/>
    </row>
    <row r="190" spans="1:130">
      <c r="A190" s="102"/>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02"/>
      <c r="AY190" s="102"/>
      <c r="AZ190" s="102"/>
      <c r="BA190" s="102"/>
      <c r="BB190" s="102"/>
      <c r="BC190" s="102"/>
      <c r="BD190" s="102"/>
      <c r="BE190" s="102"/>
      <c r="BF190" s="102"/>
      <c r="BG190" s="102"/>
      <c r="BH190" s="102"/>
      <c r="BI190" s="102"/>
      <c r="BJ190" s="102"/>
      <c r="BK190" s="102"/>
      <c r="BL190" s="102"/>
      <c r="BM190" s="102"/>
      <c r="BN190" s="102"/>
      <c r="BO190" s="102"/>
      <c r="BP190" s="102"/>
      <c r="BQ190" s="102"/>
      <c r="BR190" s="102"/>
      <c r="BS190" s="102"/>
      <c r="BT190" s="102"/>
      <c r="BU190" s="102"/>
      <c r="BV190" s="102"/>
      <c r="BW190" s="102"/>
      <c r="BX190" s="102"/>
      <c r="BY190" s="102"/>
      <c r="BZ190" s="102"/>
      <c r="CA190" s="102"/>
      <c r="CB190" s="102"/>
      <c r="CC190" s="102"/>
      <c r="CD190" s="102"/>
      <c r="CE190" s="102"/>
      <c r="CF190" s="102"/>
      <c r="CG190" s="102"/>
      <c r="CH190" s="102"/>
      <c r="CI190" s="102"/>
      <c r="CJ190" s="102"/>
      <c r="CK190" s="102"/>
      <c r="CL190" s="102"/>
      <c r="CM190" s="102"/>
      <c r="CN190" s="102"/>
      <c r="CO190" s="102"/>
      <c r="CP190" s="102"/>
      <c r="CQ190" s="102"/>
      <c r="CR190" s="102"/>
      <c r="CS190" s="102"/>
      <c r="CT190" s="102"/>
      <c r="CU190" s="102"/>
      <c r="CV190" s="102"/>
      <c r="CW190" s="102"/>
      <c r="CX190" s="102"/>
      <c r="CY190" s="102"/>
      <c r="CZ190" s="102"/>
      <c r="DA190" s="102"/>
      <c r="DB190" s="102"/>
      <c r="DC190" s="102"/>
      <c r="DD190" s="102"/>
      <c r="DE190" s="102"/>
      <c r="DF190" s="102"/>
      <c r="DG190" s="102"/>
      <c r="DH190" s="102"/>
      <c r="DI190" s="102"/>
      <c r="DJ190" s="102"/>
      <c r="DK190" s="102"/>
      <c r="DL190" s="102"/>
      <c r="DM190" s="102"/>
      <c r="DN190" s="102"/>
      <c r="DO190" s="102"/>
      <c r="DP190" s="102"/>
      <c r="DQ190" s="102"/>
      <c r="DR190" s="102"/>
      <c r="DS190" s="102"/>
      <c r="DT190" s="102"/>
      <c r="DU190" s="102"/>
      <c r="DV190" s="102"/>
      <c r="DW190" s="102"/>
      <c r="DX190" s="102"/>
      <c r="DY190" s="102"/>
      <c r="DZ190" s="102"/>
    </row>
    <row r="191" spans="1:130">
      <c r="A191" s="102"/>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02"/>
      <c r="AY191" s="102"/>
      <c r="AZ191" s="102"/>
      <c r="BA191" s="102"/>
      <c r="BB191" s="102"/>
      <c r="BC191" s="102"/>
      <c r="BD191" s="102"/>
      <c r="BE191" s="102"/>
      <c r="BF191" s="102"/>
      <c r="BG191" s="102"/>
      <c r="BH191" s="102"/>
      <c r="BI191" s="102"/>
      <c r="BJ191" s="102"/>
      <c r="BK191" s="102"/>
      <c r="BL191" s="102"/>
      <c r="BM191" s="102"/>
      <c r="BN191" s="102"/>
      <c r="BO191" s="102"/>
      <c r="BP191" s="102"/>
      <c r="BQ191" s="102"/>
      <c r="BR191" s="102"/>
      <c r="BS191" s="102"/>
      <c r="BT191" s="102"/>
      <c r="BU191" s="102"/>
      <c r="BV191" s="102"/>
      <c r="BW191" s="102"/>
      <c r="BX191" s="102"/>
      <c r="BY191" s="102"/>
      <c r="BZ191" s="102"/>
      <c r="CA191" s="102"/>
      <c r="CB191" s="102"/>
      <c r="CC191" s="102"/>
      <c r="CD191" s="102"/>
      <c r="CE191" s="102"/>
      <c r="CF191" s="102"/>
      <c r="CG191" s="102"/>
      <c r="CH191" s="102"/>
      <c r="CI191" s="102"/>
      <c r="CJ191" s="102"/>
      <c r="CK191" s="102"/>
      <c r="CL191" s="102"/>
      <c r="CM191" s="102"/>
      <c r="CN191" s="102"/>
      <c r="CO191" s="102"/>
      <c r="CP191" s="102"/>
      <c r="CQ191" s="102"/>
      <c r="CR191" s="102"/>
      <c r="CS191" s="102"/>
      <c r="CT191" s="102"/>
      <c r="CU191" s="102"/>
      <c r="CV191" s="102"/>
      <c r="CW191" s="102"/>
      <c r="CX191" s="102"/>
      <c r="CY191" s="102"/>
      <c r="CZ191" s="102"/>
      <c r="DA191" s="102"/>
      <c r="DB191" s="102"/>
      <c r="DC191" s="102"/>
      <c r="DD191" s="102"/>
      <c r="DE191" s="102"/>
      <c r="DF191" s="102"/>
      <c r="DG191" s="102"/>
      <c r="DH191" s="102"/>
      <c r="DI191" s="102"/>
      <c r="DJ191" s="102"/>
      <c r="DK191" s="102"/>
      <c r="DL191" s="102"/>
      <c r="DM191" s="102"/>
      <c r="DN191" s="102"/>
      <c r="DO191" s="102"/>
      <c r="DP191" s="102"/>
      <c r="DQ191" s="102"/>
      <c r="DR191" s="102"/>
      <c r="DS191" s="102"/>
      <c r="DT191" s="102"/>
      <c r="DU191" s="102"/>
      <c r="DV191" s="102"/>
      <c r="DW191" s="102"/>
      <c r="DX191" s="102"/>
      <c r="DY191" s="102"/>
      <c r="DZ191" s="102"/>
    </row>
    <row r="192" spans="1:130">
      <c r="A192" s="102"/>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02"/>
      <c r="AY192" s="102"/>
      <c r="AZ192" s="102"/>
      <c r="BA192" s="102"/>
      <c r="BB192" s="102"/>
      <c r="BC192" s="102"/>
      <c r="BD192" s="102"/>
      <c r="BE192" s="102"/>
      <c r="BF192" s="102"/>
      <c r="BG192" s="102"/>
      <c r="BH192" s="102"/>
      <c r="BI192" s="102"/>
      <c r="BJ192" s="102"/>
      <c r="BK192" s="102"/>
      <c r="BL192" s="102"/>
      <c r="BM192" s="102"/>
      <c r="BN192" s="102"/>
      <c r="BO192" s="102"/>
      <c r="BP192" s="102"/>
      <c r="BQ192" s="102"/>
      <c r="BR192" s="102"/>
      <c r="BS192" s="102"/>
      <c r="BT192" s="102"/>
      <c r="BU192" s="102"/>
      <c r="BV192" s="102"/>
      <c r="BW192" s="102"/>
      <c r="BX192" s="102"/>
      <c r="BY192" s="102"/>
      <c r="BZ192" s="102"/>
      <c r="CA192" s="102"/>
      <c r="CB192" s="102"/>
      <c r="CC192" s="102"/>
      <c r="CD192" s="102"/>
      <c r="CE192" s="102"/>
      <c r="CF192" s="102"/>
      <c r="CG192" s="102"/>
      <c r="CH192" s="102"/>
      <c r="CI192" s="102"/>
      <c r="CJ192" s="102"/>
      <c r="CK192" s="102"/>
      <c r="CL192" s="102"/>
      <c r="CM192" s="102"/>
      <c r="CN192" s="102"/>
      <c r="CO192" s="102"/>
      <c r="CP192" s="102"/>
      <c r="CQ192" s="102"/>
      <c r="CR192" s="102"/>
      <c r="CS192" s="102"/>
      <c r="CT192" s="102"/>
      <c r="CU192" s="102"/>
      <c r="CV192" s="102"/>
      <c r="CW192" s="102"/>
      <c r="CX192" s="102"/>
      <c r="CY192" s="102"/>
      <c r="CZ192" s="102"/>
      <c r="DA192" s="102"/>
      <c r="DB192" s="102"/>
      <c r="DC192" s="102"/>
      <c r="DD192" s="102"/>
      <c r="DE192" s="102"/>
      <c r="DF192" s="102"/>
      <c r="DG192" s="102"/>
      <c r="DH192" s="102"/>
      <c r="DI192" s="102"/>
      <c r="DJ192" s="102"/>
      <c r="DK192" s="102"/>
      <c r="DL192" s="102"/>
      <c r="DM192" s="102"/>
      <c r="DN192" s="102"/>
      <c r="DO192" s="102"/>
      <c r="DP192" s="102"/>
      <c r="DQ192" s="102"/>
      <c r="DR192" s="102"/>
      <c r="DS192" s="102"/>
      <c r="DT192" s="102"/>
      <c r="DU192" s="102"/>
      <c r="DV192" s="102"/>
      <c r="DW192" s="102"/>
      <c r="DX192" s="102"/>
      <c r="DY192" s="102"/>
      <c r="DZ192" s="102"/>
    </row>
    <row r="193" spans="1:130">
      <c r="A193" s="102"/>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02"/>
      <c r="AY193" s="102"/>
      <c r="AZ193" s="102"/>
      <c r="BA193" s="102"/>
      <c r="BB193" s="102"/>
      <c r="BC193" s="102"/>
      <c r="BD193" s="102"/>
      <c r="BE193" s="102"/>
      <c r="BF193" s="102"/>
      <c r="BG193" s="102"/>
      <c r="BH193" s="102"/>
      <c r="BI193" s="102"/>
      <c r="BJ193" s="102"/>
      <c r="BK193" s="102"/>
      <c r="BL193" s="102"/>
      <c r="BM193" s="102"/>
      <c r="BN193" s="102"/>
      <c r="BO193" s="102"/>
      <c r="BP193" s="102"/>
      <c r="BQ193" s="102"/>
      <c r="BR193" s="102"/>
      <c r="BS193" s="102"/>
      <c r="BT193" s="102"/>
      <c r="BU193" s="102"/>
      <c r="BV193" s="102"/>
      <c r="BW193" s="102"/>
      <c r="BX193" s="102"/>
      <c r="BY193" s="102"/>
      <c r="BZ193" s="102"/>
      <c r="CA193" s="102"/>
      <c r="CB193" s="102"/>
      <c r="CC193" s="102"/>
      <c r="CD193" s="102"/>
      <c r="CE193" s="102"/>
      <c r="CF193" s="102"/>
      <c r="CG193" s="102"/>
      <c r="CH193" s="102"/>
      <c r="CI193" s="102"/>
      <c r="CJ193" s="102"/>
      <c r="CK193" s="102"/>
      <c r="CL193" s="102"/>
      <c r="CM193" s="102"/>
      <c r="CN193" s="102"/>
      <c r="CO193" s="102"/>
      <c r="CP193" s="102"/>
      <c r="CQ193" s="102"/>
      <c r="CR193" s="102"/>
      <c r="CS193" s="102"/>
      <c r="CT193" s="102"/>
      <c r="CU193" s="102"/>
      <c r="CV193" s="102"/>
      <c r="CW193" s="102"/>
      <c r="CX193" s="102"/>
      <c r="CY193" s="102"/>
      <c r="CZ193" s="102"/>
      <c r="DA193" s="102"/>
      <c r="DB193" s="102"/>
      <c r="DC193" s="102"/>
      <c r="DD193" s="102"/>
      <c r="DE193" s="102"/>
      <c r="DF193" s="102"/>
      <c r="DG193" s="102"/>
      <c r="DH193" s="102"/>
      <c r="DI193" s="102"/>
      <c r="DJ193" s="102"/>
      <c r="DK193" s="102"/>
      <c r="DL193" s="102"/>
      <c r="DM193" s="102"/>
      <c r="DN193" s="102"/>
      <c r="DO193" s="102"/>
      <c r="DP193" s="102"/>
      <c r="DQ193" s="102"/>
      <c r="DR193" s="102"/>
      <c r="DS193" s="102"/>
      <c r="DT193" s="102"/>
      <c r="DU193" s="102"/>
      <c r="DV193" s="102"/>
      <c r="DW193" s="102"/>
      <c r="DX193" s="102"/>
      <c r="DY193" s="102"/>
      <c r="DZ193" s="102"/>
    </row>
    <row r="194" spans="1:130">
      <c r="A194" s="102"/>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02"/>
      <c r="AY194" s="102"/>
      <c r="AZ194" s="102"/>
      <c r="BA194" s="102"/>
      <c r="BB194" s="102"/>
      <c r="BC194" s="102"/>
      <c r="BD194" s="102"/>
      <c r="BE194" s="102"/>
      <c r="BF194" s="102"/>
      <c r="BG194" s="102"/>
      <c r="BH194" s="102"/>
      <c r="BI194" s="102"/>
      <c r="BJ194" s="102"/>
      <c r="BK194" s="102"/>
      <c r="BL194" s="102"/>
      <c r="BM194" s="102"/>
      <c r="BN194" s="102"/>
      <c r="BO194" s="102"/>
      <c r="BP194" s="102"/>
      <c r="BQ194" s="102"/>
      <c r="BR194" s="102"/>
      <c r="BS194" s="102"/>
      <c r="BT194" s="102"/>
      <c r="BU194" s="102"/>
      <c r="BV194" s="102"/>
      <c r="BW194" s="102"/>
      <c r="BX194" s="102"/>
      <c r="BY194" s="102"/>
      <c r="BZ194" s="102"/>
      <c r="CA194" s="102"/>
      <c r="CB194" s="102"/>
      <c r="CC194" s="102"/>
      <c r="CD194" s="102"/>
      <c r="CE194" s="102"/>
      <c r="CF194" s="102"/>
      <c r="CG194" s="102"/>
      <c r="CH194" s="102"/>
      <c r="CI194" s="102"/>
      <c r="CJ194" s="102"/>
      <c r="CK194" s="102"/>
      <c r="CL194" s="102"/>
      <c r="CM194" s="102"/>
      <c r="CN194" s="102"/>
      <c r="CO194" s="102"/>
      <c r="CP194" s="102"/>
      <c r="CQ194" s="102"/>
      <c r="CR194" s="102"/>
      <c r="CS194" s="102"/>
      <c r="CT194" s="102"/>
      <c r="CU194" s="102"/>
      <c r="CV194" s="102"/>
      <c r="CW194" s="102"/>
      <c r="CX194" s="102"/>
      <c r="CY194" s="102"/>
      <c r="CZ194" s="102"/>
      <c r="DA194" s="102"/>
      <c r="DB194" s="102"/>
      <c r="DC194" s="102"/>
      <c r="DD194" s="102"/>
      <c r="DE194" s="102"/>
      <c r="DF194" s="102"/>
      <c r="DG194" s="102"/>
      <c r="DH194" s="102"/>
      <c r="DI194" s="102"/>
      <c r="DJ194" s="102"/>
      <c r="DK194" s="102"/>
      <c r="DL194" s="102"/>
      <c r="DM194" s="102"/>
      <c r="DN194" s="102"/>
      <c r="DO194" s="102"/>
      <c r="DP194" s="102"/>
      <c r="DQ194" s="102"/>
      <c r="DR194" s="102"/>
      <c r="DS194" s="102"/>
      <c r="DT194" s="102"/>
      <c r="DU194" s="102"/>
      <c r="DV194" s="102"/>
      <c r="DW194" s="102"/>
      <c r="DX194" s="102"/>
      <c r="DY194" s="102"/>
      <c r="DZ194" s="102"/>
    </row>
    <row r="195" spans="1:130">
      <c r="A195" s="102"/>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02"/>
      <c r="AY195" s="102"/>
      <c r="AZ195" s="102"/>
      <c r="BA195" s="102"/>
      <c r="BB195" s="102"/>
      <c r="BC195" s="102"/>
      <c r="BD195" s="102"/>
      <c r="BE195" s="102"/>
      <c r="BF195" s="102"/>
      <c r="BG195" s="102"/>
      <c r="BH195" s="102"/>
      <c r="BI195" s="102"/>
      <c r="BJ195" s="102"/>
      <c r="BK195" s="102"/>
      <c r="BL195" s="102"/>
      <c r="BM195" s="102"/>
      <c r="BN195" s="102"/>
      <c r="BO195" s="102"/>
      <c r="BP195" s="102"/>
      <c r="BQ195" s="102"/>
      <c r="BR195" s="102"/>
      <c r="BS195" s="102"/>
      <c r="BT195" s="102"/>
      <c r="BU195" s="102"/>
      <c r="BV195" s="102"/>
      <c r="BW195" s="102"/>
      <c r="BX195" s="102"/>
      <c r="BY195" s="102"/>
      <c r="BZ195" s="102"/>
      <c r="CA195" s="102"/>
      <c r="CB195" s="102"/>
      <c r="CC195" s="102"/>
      <c r="CD195" s="102"/>
      <c r="CE195" s="102"/>
      <c r="CF195" s="102"/>
      <c r="CG195" s="102"/>
      <c r="CH195" s="102"/>
      <c r="CI195" s="102"/>
      <c r="CJ195" s="102"/>
      <c r="CK195" s="102"/>
      <c r="CL195" s="102"/>
      <c r="CM195" s="102"/>
      <c r="CN195" s="102"/>
      <c r="CO195" s="102"/>
      <c r="CP195" s="102"/>
      <c r="CQ195" s="102"/>
      <c r="CR195" s="102"/>
      <c r="CS195" s="102"/>
      <c r="CT195" s="102"/>
      <c r="CU195" s="102"/>
      <c r="CV195" s="102"/>
      <c r="CW195" s="102"/>
      <c r="CX195" s="102"/>
      <c r="CY195" s="102"/>
      <c r="CZ195" s="102"/>
      <c r="DA195" s="102"/>
      <c r="DB195" s="102"/>
      <c r="DC195" s="102"/>
      <c r="DD195" s="102"/>
      <c r="DE195" s="102"/>
      <c r="DF195" s="102"/>
      <c r="DG195" s="102"/>
      <c r="DH195" s="102"/>
      <c r="DI195" s="102"/>
      <c r="DJ195" s="102"/>
      <c r="DK195" s="102"/>
      <c r="DL195" s="102"/>
      <c r="DM195" s="102"/>
      <c r="DN195" s="102"/>
      <c r="DO195" s="102"/>
      <c r="DP195" s="102"/>
      <c r="DQ195" s="102"/>
      <c r="DR195" s="102"/>
      <c r="DS195" s="102"/>
      <c r="DT195" s="102"/>
      <c r="DU195" s="102"/>
      <c r="DV195" s="102"/>
      <c r="DW195" s="102"/>
      <c r="DX195" s="102"/>
      <c r="DY195" s="102"/>
      <c r="DZ195" s="102"/>
    </row>
    <row r="196" spans="1:130">
      <c r="A196" s="102"/>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02"/>
      <c r="AY196" s="102"/>
      <c r="AZ196" s="102"/>
      <c r="BA196" s="102"/>
      <c r="BB196" s="102"/>
      <c r="BC196" s="102"/>
      <c r="BD196" s="102"/>
      <c r="BE196" s="102"/>
      <c r="BF196" s="102"/>
      <c r="BG196" s="102"/>
      <c r="BH196" s="102"/>
      <c r="BI196" s="102"/>
      <c r="BJ196" s="102"/>
      <c r="BK196" s="102"/>
      <c r="BL196" s="102"/>
      <c r="BM196" s="102"/>
      <c r="BN196" s="102"/>
      <c r="BO196" s="102"/>
      <c r="BP196" s="102"/>
      <c r="BQ196" s="102"/>
      <c r="BR196" s="102"/>
      <c r="BS196" s="102"/>
      <c r="BT196" s="102"/>
      <c r="BU196" s="102"/>
      <c r="BV196" s="102"/>
      <c r="BW196" s="102"/>
      <c r="BX196" s="102"/>
      <c r="BY196" s="102"/>
      <c r="BZ196" s="102"/>
      <c r="CA196" s="102"/>
      <c r="CB196" s="102"/>
      <c r="CC196" s="102"/>
      <c r="CD196" s="102"/>
      <c r="CE196" s="102"/>
      <c r="CF196" s="102"/>
      <c r="CG196" s="102"/>
      <c r="CH196" s="102"/>
      <c r="CI196" s="102"/>
      <c r="CJ196" s="102"/>
      <c r="CK196" s="102"/>
      <c r="CL196" s="102"/>
      <c r="CM196" s="102"/>
      <c r="CN196" s="102"/>
      <c r="CO196" s="102"/>
      <c r="CP196" s="102"/>
      <c r="CQ196" s="102"/>
      <c r="CR196" s="102"/>
      <c r="CS196" s="102"/>
      <c r="CT196" s="102"/>
      <c r="CU196" s="102"/>
      <c r="CV196" s="102"/>
      <c r="CW196" s="102"/>
      <c r="CX196" s="102"/>
      <c r="CY196" s="102"/>
      <c r="CZ196" s="102"/>
      <c r="DA196" s="102"/>
      <c r="DB196" s="102"/>
      <c r="DC196" s="102"/>
      <c r="DD196" s="102"/>
      <c r="DE196" s="102"/>
      <c r="DF196" s="102"/>
      <c r="DG196" s="102"/>
      <c r="DH196" s="102"/>
      <c r="DI196" s="102"/>
      <c r="DJ196" s="102"/>
      <c r="DK196" s="102"/>
      <c r="DL196" s="102"/>
      <c r="DM196" s="102"/>
      <c r="DN196" s="102"/>
      <c r="DO196" s="102"/>
      <c r="DP196" s="102"/>
      <c r="DQ196" s="102"/>
      <c r="DR196" s="102"/>
      <c r="DS196" s="102"/>
      <c r="DT196" s="102"/>
      <c r="DU196" s="102"/>
      <c r="DV196" s="102"/>
      <c r="DW196" s="102"/>
      <c r="DX196" s="102"/>
      <c r="DY196" s="102"/>
      <c r="DZ196" s="102"/>
    </row>
    <row r="197" spans="1:130">
      <c r="A197" s="102"/>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02"/>
      <c r="AY197" s="102"/>
      <c r="AZ197" s="102"/>
      <c r="BA197" s="102"/>
      <c r="BB197" s="102"/>
      <c r="BC197" s="102"/>
      <c r="BD197" s="102"/>
      <c r="BE197" s="102"/>
      <c r="BF197" s="102"/>
      <c r="BG197" s="102"/>
      <c r="BH197" s="102"/>
      <c r="BI197" s="102"/>
      <c r="BJ197" s="102"/>
      <c r="BK197" s="102"/>
      <c r="BL197" s="102"/>
      <c r="BM197" s="102"/>
      <c r="BN197" s="102"/>
      <c r="BO197" s="102"/>
      <c r="BP197" s="102"/>
      <c r="BQ197" s="102"/>
      <c r="BR197" s="102"/>
      <c r="BS197" s="102"/>
      <c r="BT197" s="102"/>
      <c r="BU197" s="102"/>
      <c r="BV197" s="102"/>
      <c r="BW197" s="102"/>
      <c r="BX197" s="102"/>
      <c r="BY197" s="102"/>
      <c r="BZ197" s="102"/>
      <c r="CA197" s="102"/>
      <c r="CB197" s="102"/>
      <c r="CC197" s="102"/>
      <c r="CD197" s="102"/>
      <c r="CE197" s="102"/>
      <c r="CF197" s="102"/>
      <c r="CG197" s="102"/>
      <c r="CH197" s="102"/>
      <c r="CI197" s="102"/>
      <c r="CJ197" s="102"/>
      <c r="CK197" s="102"/>
      <c r="CL197" s="102"/>
      <c r="CM197" s="102"/>
      <c r="CN197" s="102"/>
      <c r="CO197" s="102"/>
      <c r="CP197" s="102"/>
      <c r="CQ197" s="102"/>
      <c r="CR197" s="102"/>
      <c r="CS197" s="102"/>
      <c r="CT197" s="102"/>
      <c r="CU197" s="102"/>
      <c r="CV197" s="102"/>
      <c r="CW197" s="102"/>
      <c r="CX197" s="102"/>
      <c r="CY197" s="102"/>
      <c r="CZ197" s="102"/>
      <c r="DA197" s="102"/>
      <c r="DB197" s="102"/>
      <c r="DC197" s="102"/>
      <c r="DD197" s="102"/>
      <c r="DE197" s="102"/>
      <c r="DF197" s="102"/>
      <c r="DG197" s="102"/>
      <c r="DH197" s="102"/>
      <c r="DI197" s="102"/>
      <c r="DJ197" s="102"/>
      <c r="DK197" s="102"/>
      <c r="DL197" s="102"/>
      <c r="DM197" s="102"/>
      <c r="DN197" s="102"/>
      <c r="DO197" s="102"/>
      <c r="DP197" s="102"/>
      <c r="DQ197" s="102"/>
      <c r="DR197" s="102"/>
      <c r="DS197" s="102"/>
      <c r="DT197" s="102"/>
      <c r="DU197" s="102"/>
      <c r="DV197" s="102"/>
      <c r="DW197" s="102"/>
      <c r="DX197" s="102"/>
      <c r="DY197" s="102"/>
      <c r="DZ197" s="102"/>
    </row>
    <row r="198" spans="1:130">
      <c r="A198" s="102"/>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02"/>
      <c r="AY198" s="102"/>
      <c r="AZ198" s="102"/>
      <c r="BA198" s="102"/>
      <c r="BB198" s="102"/>
      <c r="BC198" s="102"/>
      <c r="BD198" s="102"/>
      <c r="BE198" s="102"/>
      <c r="BF198" s="102"/>
      <c r="BG198" s="102"/>
      <c r="BH198" s="102"/>
      <c r="BI198" s="102"/>
      <c r="BJ198" s="102"/>
      <c r="BK198" s="102"/>
      <c r="BL198" s="102"/>
      <c r="BM198" s="102"/>
      <c r="BN198" s="102"/>
      <c r="BO198" s="102"/>
      <c r="BP198" s="102"/>
      <c r="BQ198" s="102"/>
      <c r="BR198" s="102"/>
      <c r="BS198" s="102"/>
      <c r="BT198" s="102"/>
      <c r="BU198" s="102"/>
      <c r="BV198" s="102"/>
      <c r="BW198" s="102"/>
      <c r="BX198" s="102"/>
      <c r="BY198" s="102"/>
      <c r="BZ198" s="102"/>
      <c r="CA198" s="102"/>
      <c r="CB198" s="102"/>
      <c r="CC198" s="102"/>
      <c r="CD198" s="102"/>
      <c r="CE198" s="102"/>
      <c r="CF198" s="102"/>
      <c r="CG198" s="102"/>
      <c r="CH198" s="102"/>
      <c r="CI198" s="102"/>
      <c r="CJ198" s="102"/>
      <c r="CK198" s="102"/>
      <c r="CL198" s="102"/>
      <c r="CM198" s="102"/>
      <c r="CN198" s="102"/>
      <c r="CO198" s="102"/>
      <c r="CP198" s="102"/>
      <c r="CQ198" s="102"/>
      <c r="CR198" s="102"/>
      <c r="CS198" s="102"/>
      <c r="CT198" s="102"/>
      <c r="CU198" s="102"/>
      <c r="CV198" s="102"/>
      <c r="CW198" s="102"/>
      <c r="CX198" s="102"/>
      <c r="CY198" s="102"/>
      <c r="CZ198" s="102"/>
      <c r="DA198" s="102"/>
      <c r="DB198" s="102"/>
      <c r="DC198" s="102"/>
      <c r="DD198" s="102"/>
      <c r="DE198" s="102"/>
      <c r="DF198" s="102"/>
      <c r="DG198" s="102"/>
      <c r="DH198" s="102"/>
      <c r="DI198" s="102"/>
      <c r="DJ198" s="102"/>
      <c r="DK198" s="102"/>
      <c r="DL198" s="102"/>
      <c r="DM198" s="102"/>
      <c r="DN198" s="102"/>
      <c r="DO198" s="102"/>
      <c r="DP198" s="102"/>
      <c r="DQ198" s="102"/>
      <c r="DR198" s="102"/>
      <c r="DS198" s="102"/>
      <c r="DT198" s="102"/>
      <c r="DU198" s="102"/>
      <c r="DV198" s="102"/>
      <c r="DW198" s="102"/>
      <c r="DX198" s="102"/>
      <c r="DY198" s="102"/>
      <c r="DZ198" s="102"/>
    </row>
    <row r="199" spans="1:130">
      <c r="A199" s="102"/>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02"/>
      <c r="AY199" s="102"/>
      <c r="AZ199" s="102"/>
      <c r="BA199" s="102"/>
      <c r="BB199" s="102"/>
      <c r="BC199" s="102"/>
      <c r="BD199" s="102"/>
      <c r="BE199" s="102"/>
      <c r="BF199" s="102"/>
      <c r="BG199" s="102"/>
      <c r="BH199" s="102"/>
      <c r="BI199" s="102"/>
      <c r="BJ199" s="102"/>
      <c r="BK199" s="102"/>
      <c r="BL199" s="102"/>
      <c r="BM199" s="102"/>
      <c r="BN199" s="102"/>
      <c r="BO199" s="102"/>
      <c r="BP199" s="102"/>
      <c r="BQ199" s="102"/>
      <c r="BR199" s="102"/>
      <c r="BS199" s="102"/>
      <c r="BT199" s="102"/>
      <c r="BU199" s="102"/>
      <c r="BV199" s="102"/>
      <c r="BW199" s="102"/>
      <c r="BX199" s="102"/>
      <c r="BY199" s="102"/>
      <c r="BZ199" s="102"/>
      <c r="CA199" s="102"/>
      <c r="CB199" s="102"/>
      <c r="CC199" s="102"/>
      <c r="CD199" s="102"/>
      <c r="CE199" s="102"/>
      <c r="CF199" s="102"/>
      <c r="CG199" s="102"/>
      <c r="CH199" s="102"/>
      <c r="CI199" s="102"/>
      <c r="CJ199" s="102"/>
      <c r="CK199" s="102"/>
      <c r="CL199" s="102"/>
      <c r="CM199" s="102"/>
      <c r="CN199" s="102"/>
      <c r="CO199" s="102"/>
      <c r="CP199" s="102"/>
      <c r="CQ199" s="102"/>
      <c r="CR199" s="102"/>
      <c r="CS199" s="102"/>
      <c r="CT199" s="102"/>
      <c r="CU199" s="102"/>
      <c r="CV199" s="102"/>
      <c r="CW199" s="102"/>
      <c r="CX199" s="102"/>
      <c r="CY199" s="102"/>
      <c r="CZ199" s="102"/>
      <c r="DA199" s="102"/>
      <c r="DB199" s="102"/>
      <c r="DC199" s="102"/>
      <c r="DD199" s="102"/>
      <c r="DE199" s="102"/>
      <c r="DF199" s="102"/>
      <c r="DG199" s="102"/>
      <c r="DH199" s="102"/>
      <c r="DI199" s="102"/>
      <c r="DJ199" s="102"/>
      <c r="DK199" s="102"/>
      <c r="DL199" s="102"/>
      <c r="DM199" s="102"/>
      <c r="DN199" s="102"/>
      <c r="DO199" s="102"/>
      <c r="DP199" s="102"/>
      <c r="DQ199" s="102"/>
      <c r="DR199" s="102"/>
      <c r="DS199" s="102"/>
      <c r="DT199" s="102"/>
      <c r="DU199" s="102"/>
      <c r="DV199" s="102"/>
      <c r="DW199" s="102"/>
      <c r="DX199" s="102"/>
      <c r="DY199" s="102"/>
      <c r="DZ199" s="102"/>
    </row>
    <row r="200" spans="1:130">
      <c r="A200" s="102"/>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02"/>
      <c r="AY200" s="102"/>
      <c r="AZ200" s="102"/>
      <c r="BA200" s="102"/>
      <c r="BB200" s="102"/>
      <c r="BC200" s="102"/>
      <c r="BD200" s="102"/>
      <c r="BE200" s="102"/>
      <c r="BF200" s="102"/>
      <c r="BG200" s="102"/>
      <c r="BH200" s="102"/>
      <c r="BI200" s="102"/>
      <c r="BJ200" s="102"/>
      <c r="BK200" s="102"/>
      <c r="BL200" s="102"/>
      <c r="BM200" s="102"/>
      <c r="BN200" s="102"/>
      <c r="BO200" s="102"/>
      <c r="BP200" s="102"/>
      <c r="BQ200" s="102"/>
      <c r="BR200" s="102"/>
      <c r="BS200" s="102"/>
      <c r="BT200" s="102"/>
      <c r="BU200" s="102"/>
      <c r="BV200" s="102"/>
      <c r="BW200" s="102"/>
      <c r="BX200" s="102"/>
      <c r="BY200" s="102"/>
      <c r="BZ200" s="102"/>
      <c r="CA200" s="102"/>
      <c r="CB200" s="102"/>
      <c r="CC200" s="102"/>
      <c r="CD200" s="102"/>
      <c r="CE200" s="102"/>
      <c r="CF200" s="102"/>
      <c r="CG200" s="102"/>
      <c r="CH200" s="102"/>
      <c r="CI200" s="102"/>
      <c r="CJ200" s="102"/>
      <c r="CK200" s="102"/>
      <c r="CL200" s="102"/>
      <c r="CM200" s="102"/>
      <c r="CN200" s="102"/>
      <c r="CO200" s="102"/>
      <c r="CP200" s="102"/>
      <c r="CQ200" s="102"/>
      <c r="CR200" s="102"/>
      <c r="CS200" s="102"/>
      <c r="CT200" s="102"/>
      <c r="CU200" s="102"/>
      <c r="CV200" s="102"/>
      <c r="CW200" s="102"/>
      <c r="CX200" s="102"/>
      <c r="CY200" s="102"/>
      <c r="CZ200" s="102"/>
      <c r="DA200" s="102"/>
      <c r="DB200" s="102"/>
      <c r="DC200" s="102"/>
      <c r="DD200" s="102"/>
      <c r="DE200" s="102"/>
      <c r="DF200" s="102"/>
      <c r="DG200" s="102"/>
      <c r="DH200" s="102"/>
      <c r="DI200" s="102"/>
      <c r="DJ200" s="102"/>
      <c r="DK200" s="102"/>
      <c r="DL200" s="102"/>
      <c r="DM200" s="102"/>
      <c r="DN200" s="102"/>
      <c r="DO200" s="102"/>
      <c r="DP200" s="102"/>
      <c r="DQ200" s="102"/>
      <c r="DR200" s="102"/>
      <c r="DS200" s="102"/>
      <c r="DT200" s="102"/>
      <c r="DU200" s="102"/>
      <c r="DV200" s="102"/>
      <c r="DW200" s="102"/>
      <c r="DX200" s="102"/>
      <c r="DY200" s="102"/>
      <c r="DZ200" s="102"/>
    </row>
    <row r="201" spans="1:130">
      <c r="A201" s="102"/>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02"/>
      <c r="AY201" s="102"/>
      <c r="AZ201" s="102"/>
      <c r="BA201" s="102"/>
      <c r="BB201" s="102"/>
      <c r="BC201" s="102"/>
      <c r="BD201" s="102"/>
      <c r="BE201" s="102"/>
      <c r="BF201" s="102"/>
      <c r="BG201" s="102"/>
      <c r="BH201" s="102"/>
      <c r="BI201" s="102"/>
      <c r="BJ201" s="102"/>
      <c r="BK201" s="102"/>
      <c r="BL201" s="102"/>
      <c r="BM201" s="102"/>
      <c r="BN201" s="102"/>
      <c r="BO201" s="102"/>
      <c r="BP201" s="102"/>
      <c r="BQ201" s="102"/>
      <c r="BR201" s="102"/>
      <c r="BS201" s="102"/>
      <c r="BT201" s="102"/>
      <c r="BU201" s="102"/>
      <c r="BV201" s="102"/>
      <c r="BW201" s="102"/>
      <c r="BX201" s="102"/>
      <c r="BY201" s="102"/>
      <c r="BZ201" s="102"/>
      <c r="CA201" s="102"/>
      <c r="CB201" s="102"/>
      <c r="CC201" s="102"/>
      <c r="CD201" s="102"/>
      <c r="CE201" s="102"/>
      <c r="CF201" s="102"/>
      <c r="CG201" s="102"/>
      <c r="CH201" s="102"/>
      <c r="CI201" s="102"/>
      <c r="CJ201" s="102"/>
      <c r="CK201" s="102"/>
      <c r="CL201" s="102"/>
      <c r="CM201" s="102"/>
      <c r="CN201" s="102"/>
      <c r="CO201" s="102"/>
      <c r="CP201" s="102"/>
      <c r="CQ201" s="102"/>
      <c r="CR201" s="102"/>
      <c r="CS201" s="102"/>
      <c r="CT201" s="102"/>
      <c r="CU201" s="102"/>
      <c r="CV201" s="102"/>
      <c r="CW201" s="102"/>
      <c r="CX201" s="102"/>
      <c r="CY201" s="102"/>
      <c r="CZ201" s="102"/>
      <c r="DA201" s="102"/>
      <c r="DB201" s="102"/>
      <c r="DC201" s="102"/>
      <c r="DD201" s="102"/>
      <c r="DE201" s="102"/>
      <c r="DF201" s="102"/>
      <c r="DG201" s="102"/>
      <c r="DH201" s="102"/>
      <c r="DI201" s="102"/>
      <c r="DJ201" s="102"/>
      <c r="DK201" s="102"/>
      <c r="DL201" s="102"/>
      <c r="DM201" s="102"/>
      <c r="DN201" s="102"/>
      <c r="DO201" s="102"/>
      <c r="DP201" s="102"/>
      <c r="DQ201" s="102"/>
      <c r="DR201" s="102"/>
      <c r="DS201" s="102"/>
      <c r="DT201" s="102"/>
      <c r="DU201" s="102"/>
      <c r="DV201" s="102"/>
      <c r="DW201" s="102"/>
      <c r="DX201" s="102"/>
      <c r="DY201" s="102"/>
      <c r="DZ201" s="102"/>
    </row>
    <row r="202" spans="1:130">
      <c r="A202" s="102"/>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02"/>
      <c r="AY202" s="102"/>
      <c r="AZ202" s="102"/>
      <c r="BA202" s="102"/>
      <c r="BB202" s="102"/>
      <c r="BC202" s="102"/>
      <c r="BD202" s="102"/>
      <c r="BE202" s="102"/>
      <c r="BF202" s="102"/>
      <c r="BG202" s="102"/>
      <c r="BH202" s="102"/>
      <c r="BI202" s="102"/>
      <c r="BJ202" s="102"/>
      <c r="BK202" s="102"/>
      <c r="BL202" s="102"/>
      <c r="BM202" s="102"/>
      <c r="BN202" s="102"/>
      <c r="BO202" s="102"/>
      <c r="BP202" s="102"/>
      <c r="BQ202" s="102"/>
      <c r="BR202" s="102"/>
      <c r="BS202" s="102"/>
      <c r="BT202" s="102"/>
      <c r="BU202" s="102"/>
      <c r="BV202" s="102"/>
      <c r="BW202" s="102"/>
      <c r="BX202" s="102"/>
      <c r="BY202" s="102"/>
      <c r="BZ202" s="102"/>
      <c r="CA202" s="102"/>
      <c r="CB202" s="102"/>
      <c r="CC202" s="102"/>
      <c r="CD202" s="102"/>
      <c r="CE202" s="102"/>
      <c r="CF202" s="102"/>
      <c r="CG202" s="102"/>
      <c r="CH202" s="102"/>
      <c r="CI202" s="102"/>
      <c r="CJ202" s="102"/>
      <c r="CK202" s="102"/>
      <c r="CL202" s="102"/>
      <c r="CM202" s="102"/>
      <c r="CN202" s="102"/>
      <c r="CO202" s="102"/>
      <c r="CP202" s="102"/>
      <c r="CQ202" s="102"/>
      <c r="CR202" s="102"/>
      <c r="CS202" s="102"/>
      <c r="CT202" s="102"/>
      <c r="CU202" s="102"/>
      <c r="CV202" s="102"/>
      <c r="CW202" s="102"/>
      <c r="CX202" s="102"/>
      <c r="CY202" s="102"/>
      <c r="CZ202" s="102"/>
      <c r="DA202" s="102"/>
      <c r="DB202" s="102"/>
      <c r="DC202" s="102"/>
      <c r="DD202" s="102"/>
      <c r="DE202" s="102"/>
      <c r="DF202" s="102"/>
      <c r="DG202" s="102"/>
      <c r="DH202" s="102"/>
      <c r="DI202" s="102"/>
      <c r="DJ202" s="102"/>
      <c r="DK202" s="102"/>
      <c r="DL202" s="102"/>
      <c r="DM202" s="102"/>
      <c r="DN202" s="102"/>
      <c r="DO202" s="102"/>
      <c r="DP202" s="102"/>
      <c r="DQ202" s="102"/>
      <c r="DR202" s="102"/>
      <c r="DS202" s="102"/>
      <c r="DT202" s="102"/>
      <c r="DU202" s="102"/>
      <c r="DV202" s="102"/>
      <c r="DW202" s="102"/>
      <c r="DX202" s="102"/>
      <c r="DY202" s="102"/>
      <c r="DZ202" s="102"/>
    </row>
    <row r="203" spans="1:130">
      <c r="A203" s="102"/>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02"/>
      <c r="AY203" s="102"/>
      <c r="AZ203" s="102"/>
      <c r="BA203" s="102"/>
      <c r="BB203" s="102"/>
      <c r="BC203" s="102"/>
      <c r="BD203" s="102"/>
      <c r="BE203" s="102"/>
      <c r="BF203" s="102"/>
      <c r="BG203" s="102"/>
      <c r="BH203" s="102"/>
      <c r="BI203" s="102"/>
      <c r="BJ203" s="102"/>
      <c r="BK203" s="102"/>
      <c r="BL203" s="102"/>
      <c r="BM203" s="102"/>
      <c r="BN203" s="102"/>
      <c r="BO203" s="102"/>
      <c r="BP203" s="102"/>
      <c r="BQ203" s="102"/>
      <c r="BR203" s="102"/>
      <c r="BS203" s="102"/>
      <c r="BT203" s="102"/>
      <c r="BU203" s="102"/>
      <c r="BV203" s="102"/>
      <c r="BW203" s="102"/>
      <c r="BX203" s="102"/>
      <c r="BY203" s="102"/>
      <c r="BZ203" s="102"/>
      <c r="CA203" s="102"/>
      <c r="CB203" s="102"/>
      <c r="CC203" s="102"/>
      <c r="CD203" s="102"/>
      <c r="CE203" s="102"/>
      <c r="CF203" s="102"/>
      <c r="CG203" s="102"/>
      <c r="CH203" s="102"/>
      <c r="CI203" s="102"/>
      <c r="CJ203" s="102"/>
      <c r="CK203" s="102"/>
      <c r="CL203" s="102"/>
      <c r="CM203" s="102"/>
      <c r="CN203" s="102"/>
      <c r="CO203" s="102"/>
      <c r="CP203" s="102"/>
      <c r="CQ203" s="102"/>
      <c r="CR203" s="102"/>
      <c r="CS203" s="102"/>
      <c r="CT203" s="102"/>
      <c r="CU203" s="102"/>
      <c r="CV203" s="102"/>
      <c r="CW203" s="102"/>
      <c r="CX203" s="102"/>
      <c r="CY203" s="102"/>
      <c r="CZ203" s="102"/>
      <c r="DA203" s="102"/>
      <c r="DB203" s="102"/>
      <c r="DC203" s="102"/>
      <c r="DD203" s="102"/>
      <c r="DE203" s="102"/>
      <c r="DF203" s="102"/>
      <c r="DG203" s="102"/>
      <c r="DH203" s="102"/>
      <c r="DI203" s="102"/>
      <c r="DJ203" s="102"/>
      <c r="DK203" s="102"/>
      <c r="DL203" s="102"/>
      <c r="DM203" s="102"/>
      <c r="DN203" s="102"/>
      <c r="DO203" s="102"/>
      <c r="DP203" s="102"/>
      <c r="DQ203" s="102"/>
      <c r="DR203" s="102"/>
      <c r="DS203" s="102"/>
      <c r="DT203" s="102"/>
      <c r="DU203" s="102"/>
      <c r="DV203" s="102"/>
      <c r="DW203" s="102"/>
      <c r="DX203" s="102"/>
      <c r="DY203" s="102"/>
      <c r="DZ203" s="102"/>
    </row>
    <row r="204" spans="1:130">
      <c r="A204" s="102"/>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02"/>
      <c r="AY204" s="102"/>
      <c r="AZ204" s="102"/>
      <c r="BA204" s="102"/>
      <c r="BB204" s="102"/>
      <c r="BC204" s="102"/>
      <c r="BD204" s="102"/>
      <c r="BE204" s="102"/>
      <c r="BF204" s="102"/>
      <c r="BG204" s="102"/>
      <c r="BH204" s="102"/>
      <c r="BI204" s="102"/>
      <c r="BJ204" s="102"/>
      <c r="BK204" s="102"/>
      <c r="BL204" s="102"/>
      <c r="BM204" s="102"/>
      <c r="BN204" s="102"/>
      <c r="BO204" s="102"/>
      <c r="BP204" s="102"/>
      <c r="BQ204" s="102"/>
      <c r="BR204" s="102"/>
      <c r="BS204" s="102"/>
      <c r="BT204" s="102"/>
      <c r="BU204" s="102"/>
      <c r="BV204" s="102"/>
      <c r="BW204" s="102"/>
      <c r="BX204" s="102"/>
      <c r="BY204" s="102"/>
      <c r="BZ204" s="102"/>
      <c r="CA204" s="102"/>
      <c r="CB204" s="102"/>
      <c r="CC204" s="102"/>
      <c r="CD204" s="102"/>
      <c r="CE204" s="102"/>
      <c r="CF204" s="102"/>
      <c r="CG204" s="102"/>
      <c r="CH204" s="102"/>
      <c r="CI204" s="102"/>
      <c r="CJ204" s="102"/>
      <c r="CK204" s="102"/>
      <c r="CL204" s="102"/>
      <c r="CM204" s="102"/>
      <c r="CN204" s="102"/>
      <c r="CO204" s="102"/>
      <c r="CP204" s="102"/>
      <c r="CQ204" s="102"/>
      <c r="CR204" s="102"/>
      <c r="CS204" s="102"/>
      <c r="CT204" s="102"/>
      <c r="CU204" s="102"/>
      <c r="CV204" s="102"/>
      <c r="CW204" s="102"/>
      <c r="CX204" s="102"/>
      <c r="CY204" s="102"/>
      <c r="CZ204" s="102"/>
      <c r="DA204" s="102"/>
      <c r="DB204" s="102"/>
      <c r="DC204" s="102"/>
      <c r="DD204" s="102"/>
      <c r="DE204" s="102"/>
      <c r="DF204" s="102"/>
      <c r="DG204" s="102"/>
      <c r="DH204" s="102"/>
      <c r="DI204" s="102"/>
      <c r="DJ204" s="102"/>
      <c r="DK204" s="102"/>
      <c r="DL204" s="102"/>
      <c r="DM204" s="102"/>
      <c r="DN204" s="102"/>
      <c r="DO204" s="102"/>
      <c r="DP204" s="102"/>
      <c r="DQ204" s="102"/>
      <c r="DR204" s="102"/>
      <c r="DS204" s="102"/>
      <c r="DT204" s="102"/>
      <c r="DU204" s="102"/>
      <c r="DV204" s="102"/>
      <c r="DW204" s="102"/>
      <c r="DX204" s="102"/>
      <c r="DY204" s="102"/>
      <c r="DZ204" s="102"/>
    </row>
    <row r="205" spans="1:130">
      <c r="A205" s="102"/>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02"/>
      <c r="AY205" s="102"/>
      <c r="AZ205" s="102"/>
      <c r="BA205" s="102"/>
      <c r="BB205" s="102"/>
      <c r="BC205" s="102"/>
      <c r="BD205" s="102"/>
      <c r="BE205" s="102"/>
      <c r="BF205" s="102"/>
      <c r="BG205" s="102"/>
      <c r="BH205" s="102"/>
      <c r="BI205" s="102"/>
      <c r="BJ205" s="102"/>
      <c r="BK205" s="102"/>
      <c r="BL205" s="102"/>
      <c r="BM205" s="102"/>
      <c r="BN205" s="102"/>
      <c r="BO205" s="102"/>
      <c r="BP205" s="102"/>
      <c r="BQ205" s="102"/>
      <c r="BR205" s="102"/>
      <c r="BS205" s="102"/>
      <c r="BT205" s="102"/>
      <c r="BU205" s="102"/>
      <c r="BV205" s="102"/>
      <c r="BW205" s="102"/>
      <c r="BX205" s="102"/>
      <c r="BY205" s="102"/>
      <c r="BZ205" s="102"/>
      <c r="CA205" s="102"/>
      <c r="CB205" s="102"/>
      <c r="CC205" s="102"/>
      <c r="CD205" s="102"/>
      <c r="CE205" s="102"/>
      <c r="CF205" s="102"/>
      <c r="CG205" s="102"/>
      <c r="CH205" s="102"/>
      <c r="CI205" s="102"/>
      <c r="CJ205" s="102"/>
      <c r="CK205" s="102"/>
      <c r="CL205" s="102"/>
      <c r="CM205" s="102"/>
      <c r="CN205" s="102"/>
      <c r="CO205" s="102"/>
      <c r="CP205" s="102"/>
      <c r="CQ205" s="102"/>
      <c r="CR205" s="102"/>
      <c r="CS205" s="102"/>
      <c r="CT205" s="102"/>
      <c r="CU205" s="102"/>
      <c r="CV205" s="102"/>
      <c r="CW205" s="102"/>
      <c r="CX205" s="102"/>
      <c r="CY205" s="102"/>
      <c r="CZ205" s="102"/>
      <c r="DA205" s="102"/>
      <c r="DB205" s="102"/>
      <c r="DC205" s="102"/>
      <c r="DD205" s="102"/>
      <c r="DE205" s="102"/>
      <c r="DF205" s="102"/>
      <c r="DG205" s="102"/>
      <c r="DH205" s="102"/>
      <c r="DI205" s="102"/>
      <c r="DJ205" s="102"/>
      <c r="DK205" s="102"/>
      <c r="DL205" s="102"/>
      <c r="DM205" s="102"/>
      <c r="DN205" s="102"/>
      <c r="DO205" s="102"/>
      <c r="DP205" s="102"/>
      <c r="DQ205" s="102"/>
      <c r="DR205" s="102"/>
      <c r="DS205" s="102"/>
      <c r="DT205" s="102"/>
      <c r="DU205" s="102"/>
      <c r="DV205" s="102"/>
      <c r="DW205" s="102"/>
      <c r="DX205" s="102"/>
      <c r="DY205" s="102"/>
      <c r="DZ205" s="102"/>
    </row>
    <row r="206" spans="1:130">
      <c r="A206" s="102"/>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02"/>
      <c r="AY206" s="102"/>
      <c r="AZ206" s="102"/>
      <c r="BA206" s="102"/>
      <c r="BB206" s="102"/>
      <c r="BC206" s="102"/>
      <c r="BD206" s="102"/>
      <c r="BE206" s="102"/>
      <c r="BF206" s="102"/>
      <c r="BG206" s="102"/>
      <c r="BH206" s="102"/>
      <c r="BI206" s="102"/>
      <c r="BJ206" s="102"/>
      <c r="BK206" s="102"/>
      <c r="BL206" s="102"/>
      <c r="BM206" s="102"/>
      <c r="BN206" s="102"/>
      <c r="BO206" s="102"/>
      <c r="BP206" s="102"/>
      <c r="BQ206" s="102"/>
      <c r="BR206" s="102"/>
      <c r="BS206" s="102"/>
      <c r="BT206" s="102"/>
      <c r="BU206" s="102"/>
      <c r="BV206" s="102"/>
      <c r="BW206" s="102"/>
      <c r="BX206" s="102"/>
      <c r="BY206" s="102"/>
      <c r="BZ206" s="102"/>
      <c r="CA206" s="102"/>
      <c r="CB206" s="102"/>
      <c r="CC206" s="102"/>
      <c r="CD206" s="102"/>
      <c r="CE206" s="102"/>
      <c r="CF206" s="102"/>
      <c r="CG206" s="102"/>
      <c r="CH206" s="102"/>
      <c r="CI206" s="102"/>
      <c r="CJ206" s="102"/>
      <c r="CK206" s="102"/>
      <c r="CL206" s="102"/>
      <c r="CM206" s="102"/>
      <c r="CN206" s="102"/>
      <c r="CO206" s="102"/>
      <c r="CP206" s="102"/>
      <c r="CQ206" s="102"/>
      <c r="CR206" s="102"/>
      <c r="CS206" s="102"/>
      <c r="CT206" s="102"/>
      <c r="CU206" s="102"/>
      <c r="CV206" s="102"/>
      <c r="CW206" s="102"/>
      <c r="CX206" s="102"/>
      <c r="CY206" s="102"/>
      <c r="CZ206" s="102"/>
      <c r="DA206" s="102"/>
      <c r="DB206" s="102"/>
      <c r="DC206" s="102"/>
      <c r="DD206" s="102"/>
      <c r="DE206" s="102"/>
      <c r="DF206" s="102"/>
      <c r="DG206" s="102"/>
      <c r="DH206" s="102"/>
      <c r="DI206" s="102"/>
      <c r="DJ206" s="102"/>
      <c r="DK206" s="102"/>
      <c r="DL206" s="102"/>
      <c r="DM206" s="102"/>
      <c r="DN206" s="102"/>
      <c r="DO206" s="102"/>
      <c r="DP206" s="102"/>
      <c r="DQ206" s="102"/>
      <c r="DR206" s="102"/>
      <c r="DS206" s="102"/>
      <c r="DT206" s="102"/>
      <c r="DU206" s="102"/>
      <c r="DV206" s="102"/>
      <c r="DW206" s="102"/>
      <c r="DX206" s="102"/>
      <c r="DY206" s="102"/>
      <c r="DZ206" s="102"/>
    </row>
    <row r="207" spans="1:130">
      <c r="A207" s="102"/>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02"/>
      <c r="AY207" s="102"/>
      <c r="AZ207" s="102"/>
      <c r="BA207" s="102"/>
      <c r="BB207" s="102"/>
      <c r="BC207" s="102"/>
      <c r="BD207" s="102"/>
      <c r="BE207" s="102"/>
      <c r="BF207" s="102"/>
      <c r="BG207" s="102"/>
      <c r="BH207" s="102"/>
      <c r="BI207" s="102"/>
      <c r="BJ207" s="102"/>
      <c r="BK207" s="102"/>
      <c r="BL207" s="102"/>
      <c r="BM207" s="102"/>
      <c r="BN207" s="102"/>
      <c r="BO207" s="102"/>
      <c r="BP207" s="102"/>
      <c r="BQ207" s="102"/>
      <c r="BR207" s="102"/>
      <c r="BS207" s="102"/>
      <c r="BT207" s="102"/>
      <c r="BU207" s="102"/>
      <c r="BV207" s="102"/>
      <c r="BW207" s="102"/>
      <c r="BX207" s="102"/>
      <c r="BY207" s="102"/>
      <c r="BZ207" s="102"/>
      <c r="CA207" s="102"/>
      <c r="CB207" s="102"/>
      <c r="CC207" s="102"/>
      <c r="CD207" s="102"/>
      <c r="CE207" s="102"/>
      <c r="CF207" s="102"/>
      <c r="CG207" s="102"/>
      <c r="CH207" s="102"/>
      <c r="CI207" s="102"/>
      <c r="CJ207" s="102"/>
      <c r="CK207" s="102"/>
      <c r="CL207" s="102"/>
      <c r="CM207" s="102"/>
      <c r="CN207" s="102"/>
      <c r="CO207" s="102"/>
      <c r="CP207" s="102"/>
      <c r="CQ207" s="102"/>
      <c r="CR207" s="102"/>
      <c r="CS207" s="102"/>
      <c r="CT207" s="102"/>
      <c r="CU207" s="102"/>
      <c r="CV207" s="102"/>
      <c r="CW207" s="102"/>
      <c r="CX207" s="102"/>
      <c r="CY207" s="102"/>
      <c r="CZ207" s="102"/>
      <c r="DA207" s="102"/>
      <c r="DB207" s="102"/>
      <c r="DC207" s="102"/>
      <c r="DD207" s="102"/>
      <c r="DE207" s="102"/>
      <c r="DF207" s="102"/>
      <c r="DG207" s="102"/>
      <c r="DH207" s="102"/>
      <c r="DI207" s="102"/>
      <c r="DJ207" s="102"/>
      <c r="DK207" s="102"/>
      <c r="DL207" s="102"/>
      <c r="DM207" s="102"/>
      <c r="DN207" s="102"/>
      <c r="DO207" s="102"/>
      <c r="DP207" s="102"/>
      <c r="DQ207" s="102"/>
      <c r="DR207" s="102"/>
      <c r="DS207" s="102"/>
      <c r="DT207" s="102"/>
      <c r="DU207" s="102"/>
      <c r="DV207" s="102"/>
      <c r="DW207" s="102"/>
      <c r="DX207" s="102"/>
      <c r="DY207" s="102"/>
      <c r="DZ207" s="102"/>
    </row>
    <row r="208" spans="1:130">
      <c r="A208" s="102"/>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02"/>
      <c r="AY208" s="102"/>
      <c r="AZ208" s="102"/>
      <c r="BA208" s="102"/>
      <c r="BB208" s="102"/>
      <c r="BC208" s="102"/>
      <c r="BD208" s="102"/>
      <c r="BE208" s="102"/>
      <c r="BF208" s="102"/>
      <c r="BG208" s="102"/>
      <c r="BH208" s="102"/>
      <c r="BI208" s="102"/>
      <c r="BJ208" s="102"/>
      <c r="BK208" s="102"/>
      <c r="BL208" s="102"/>
      <c r="BM208" s="102"/>
      <c r="BN208" s="102"/>
      <c r="BO208" s="102"/>
      <c r="BP208" s="102"/>
      <c r="BQ208" s="102"/>
      <c r="BR208" s="102"/>
      <c r="BS208" s="102"/>
      <c r="BT208" s="102"/>
      <c r="BU208" s="102"/>
      <c r="BV208" s="102"/>
      <c r="BW208" s="102"/>
      <c r="BX208" s="102"/>
      <c r="BY208" s="102"/>
      <c r="BZ208" s="102"/>
      <c r="CA208" s="102"/>
      <c r="CB208" s="102"/>
      <c r="CC208" s="102"/>
      <c r="CD208" s="102"/>
      <c r="CE208" s="102"/>
      <c r="CF208" s="102"/>
      <c r="CG208" s="102"/>
      <c r="CH208" s="102"/>
      <c r="CI208" s="102"/>
      <c r="CJ208" s="102"/>
      <c r="CK208" s="102"/>
      <c r="CL208" s="102"/>
      <c r="CM208" s="102"/>
      <c r="CN208" s="102"/>
      <c r="CO208" s="102"/>
      <c r="CP208" s="102"/>
      <c r="CQ208" s="102"/>
      <c r="CR208" s="102"/>
      <c r="CS208" s="102"/>
      <c r="CT208" s="102"/>
      <c r="CU208" s="102"/>
      <c r="CV208" s="102"/>
      <c r="CW208" s="102"/>
      <c r="CX208" s="102"/>
      <c r="CY208" s="102"/>
      <c r="CZ208" s="102"/>
      <c r="DA208" s="102"/>
      <c r="DB208" s="102"/>
      <c r="DC208" s="102"/>
      <c r="DD208" s="102"/>
      <c r="DE208" s="102"/>
      <c r="DF208" s="102"/>
      <c r="DG208" s="102"/>
      <c r="DH208" s="102"/>
      <c r="DI208" s="102"/>
      <c r="DJ208" s="102"/>
      <c r="DK208" s="102"/>
      <c r="DL208" s="102"/>
      <c r="DM208" s="102"/>
      <c r="DN208" s="102"/>
      <c r="DO208" s="102"/>
      <c r="DP208" s="102"/>
      <c r="DQ208" s="102"/>
      <c r="DR208" s="102"/>
      <c r="DS208" s="102"/>
      <c r="DT208" s="102"/>
      <c r="DU208" s="102"/>
      <c r="DV208" s="102"/>
      <c r="DW208" s="102"/>
      <c r="DX208" s="102"/>
      <c r="DY208" s="102"/>
      <c r="DZ208" s="102"/>
    </row>
    <row r="209" spans="1:130">
      <c r="A209" s="102"/>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02"/>
      <c r="AY209" s="102"/>
      <c r="AZ209" s="102"/>
      <c r="BA209" s="102"/>
      <c r="BB209" s="102"/>
      <c r="BC209" s="102"/>
      <c r="BD209" s="102"/>
      <c r="BE209" s="102"/>
      <c r="BF209" s="102"/>
      <c r="BG209" s="102"/>
      <c r="BH209" s="102"/>
      <c r="BI209" s="102"/>
      <c r="BJ209" s="102"/>
      <c r="BK209" s="102"/>
      <c r="BL209" s="102"/>
      <c r="BM209" s="102"/>
      <c r="BN209" s="102"/>
      <c r="BO209" s="102"/>
      <c r="BP209" s="102"/>
      <c r="BQ209" s="102"/>
      <c r="BR209" s="102"/>
      <c r="BS209" s="102"/>
      <c r="BT209" s="102"/>
      <c r="BU209" s="102"/>
      <c r="BV209" s="102"/>
      <c r="BW209" s="102"/>
      <c r="BX209" s="102"/>
      <c r="BY209" s="102"/>
      <c r="BZ209" s="102"/>
      <c r="CA209" s="102"/>
      <c r="CB209" s="102"/>
      <c r="CC209" s="102"/>
      <c r="CD209" s="102"/>
      <c r="CE209" s="102"/>
      <c r="CF209" s="102"/>
      <c r="CG209" s="102"/>
      <c r="CH209" s="102"/>
      <c r="CI209" s="102"/>
      <c r="CJ209" s="102"/>
      <c r="CK209" s="102"/>
      <c r="CL209" s="102"/>
      <c r="CM209" s="102"/>
      <c r="CN209" s="102"/>
      <c r="CO209" s="102"/>
      <c r="CP209" s="102"/>
      <c r="CQ209" s="102"/>
      <c r="CR209" s="102"/>
      <c r="CS209" s="102"/>
      <c r="CT209" s="102"/>
      <c r="CU209" s="102"/>
      <c r="CV209" s="102"/>
      <c r="CW209" s="102"/>
      <c r="CX209" s="102"/>
      <c r="CY209" s="102"/>
      <c r="CZ209" s="102"/>
      <c r="DA209" s="102"/>
      <c r="DB209" s="102"/>
      <c r="DC209" s="102"/>
      <c r="DD209" s="102"/>
      <c r="DE209" s="102"/>
      <c r="DF209" s="102"/>
      <c r="DG209" s="102"/>
      <c r="DH209" s="102"/>
      <c r="DI209" s="102"/>
      <c r="DJ209" s="102"/>
      <c r="DK209" s="102"/>
      <c r="DL209" s="102"/>
      <c r="DM209" s="102"/>
      <c r="DN209" s="102"/>
      <c r="DO209" s="102"/>
      <c r="DP209" s="102"/>
      <c r="DQ209" s="102"/>
      <c r="DR209" s="102"/>
      <c r="DS209" s="102"/>
      <c r="DT209" s="102"/>
      <c r="DU209" s="102"/>
      <c r="DV209" s="102"/>
      <c r="DW209" s="102"/>
      <c r="DX209" s="102"/>
      <c r="DY209" s="102"/>
      <c r="DZ209" s="102"/>
    </row>
    <row r="210" spans="1:130">
      <c r="A210" s="102"/>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02"/>
      <c r="AY210" s="102"/>
      <c r="AZ210" s="102"/>
      <c r="BA210" s="102"/>
      <c r="BB210" s="102"/>
      <c r="BC210" s="102"/>
      <c r="BD210" s="102"/>
      <c r="BE210" s="102"/>
      <c r="BF210" s="102"/>
      <c r="BG210" s="102"/>
      <c r="BH210" s="102"/>
      <c r="BI210" s="102"/>
      <c r="BJ210" s="102"/>
      <c r="BK210" s="102"/>
      <c r="BL210" s="102"/>
      <c r="BM210" s="102"/>
      <c r="BN210" s="102"/>
      <c r="BO210" s="102"/>
      <c r="BP210" s="102"/>
      <c r="BQ210" s="102"/>
      <c r="BR210" s="102"/>
      <c r="BS210" s="102"/>
      <c r="BT210" s="102"/>
      <c r="BU210" s="102"/>
      <c r="BV210" s="102"/>
      <c r="BW210" s="102"/>
      <c r="BX210" s="102"/>
      <c r="BY210" s="102"/>
      <c r="BZ210" s="102"/>
      <c r="CA210" s="102"/>
      <c r="CB210" s="102"/>
      <c r="CC210" s="102"/>
      <c r="CD210" s="102"/>
      <c r="CE210" s="102"/>
      <c r="CF210" s="102"/>
      <c r="CG210" s="102"/>
      <c r="CH210" s="102"/>
      <c r="CI210" s="102"/>
      <c r="CJ210" s="102"/>
      <c r="CK210" s="102"/>
      <c r="CL210" s="102"/>
      <c r="CM210" s="102"/>
      <c r="CN210" s="102"/>
      <c r="CO210" s="102"/>
      <c r="CP210" s="102"/>
      <c r="CQ210" s="102"/>
      <c r="CR210" s="102"/>
      <c r="CS210" s="102"/>
      <c r="CT210" s="102"/>
      <c r="CU210" s="102"/>
      <c r="CV210" s="102"/>
      <c r="CW210" s="102"/>
      <c r="CX210" s="102"/>
      <c r="CY210" s="102"/>
      <c r="CZ210" s="102"/>
      <c r="DA210" s="102"/>
      <c r="DB210" s="102"/>
      <c r="DC210" s="102"/>
      <c r="DD210" s="102"/>
      <c r="DE210" s="102"/>
      <c r="DF210" s="102"/>
      <c r="DG210" s="102"/>
      <c r="DH210" s="102"/>
      <c r="DI210" s="102"/>
      <c r="DJ210" s="102"/>
      <c r="DK210" s="102"/>
      <c r="DL210" s="102"/>
      <c r="DM210" s="102"/>
      <c r="DN210" s="102"/>
      <c r="DO210" s="102"/>
      <c r="DP210" s="102"/>
      <c r="DQ210" s="102"/>
      <c r="DR210" s="102"/>
      <c r="DS210" s="102"/>
      <c r="DT210" s="102"/>
      <c r="DU210" s="102"/>
      <c r="DV210" s="102"/>
      <c r="DW210" s="102"/>
      <c r="DX210" s="102"/>
      <c r="DY210" s="102"/>
      <c r="DZ210" s="102"/>
    </row>
    <row r="211" spans="1:130">
      <c r="A211" s="102"/>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02"/>
      <c r="AY211" s="102"/>
      <c r="AZ211" s="102"/>
      <c r="BA211" s="102"/>
      <c r="BB211" s="102"/>
      <c r="BC211" s="102"/>
      <c r="BD211" s="102"/>
      <c r="BE211" s="102"/>
      <c r="BF211" s="102"/>
      <c r="BG211" s="102"/>
      <c r="BH211" s="102"/>
      <c r="BI211" s="102"/>
      <c r="BJ211" s="102"/>
      <c r="BK211" s="102"/>
      <c r="BL211" s="102"/>
      <c r="BM211" s="102"/>
      <c r="BN211" s="102"/>
      <c r="BO211" s="102"/>
      <c r="BP211" s="102"/>
      <c r="BQ211" s="102"/>
      <c r="BR211" s="102"/>
      <c r="BS211" s="102"/>
      <c r="BT211" s="102"/>
      <c r="BU211" s="102"/>
      <c r="BV211" s="102"/>
      <c r="BW211" s="102"/>
      <c r="BX211" s="102"/>
      <c r="BY211" s="102"/>
      <c r="BZ211" s="102"/>
      <c r="CA211" s="102"/>
      <c r="CB211" s="102"/>
      <c r="CC211" s="102"/>
      <c r="CD211" s="102"/>
      <c r="CE211" s="102"/>
      <c r="CF211" s="102"/>
      <c r="CG211" s="102"/>
      <c r="CH211" s="102"/>
      <c r="CI211" s="102"/>
      <c r="CJ211" s="102"/>
      <c r="CK211" s="102"/>
      <c r="CL211" s="102"/>
      <c r="CM211" s="102"/>
      <c r="CN211" s="102"/>
      <c r="CO211" s="102"/>
      <c r="CP211" s="102"/>
      <c r="CQ211" s="102"/>
      <c r="CR211" s="102"/>
      <c r="CS211" s="102"/>
      <c r="CT211" s="102"/>
      <c r="CU211" s="102"/>
      <c r="CV211" s="102"/>
      <c r="CW211" s="102"/>
      <c r="CX211" s="102"/>
      <c r="CY211" s="102"/>
      <c r="CZ211" s="102"/>
      <c r="DA211" s="102"/>
      <c r="DB211" s="102"/>
      <c r="DC211" s="102"/>
      <c r="DD211" s="102"/>
      <c r="DE211" s="102"/>
      <c r="DF211" s="102"/>
      <c r="DG211" s="102"/>
      <c r="DH211" s="102"/>
      <c r="DI211" s="102"/>
      <c r="DJ211" s="102"/>
      <c r="DK211" s="102"/>
      <c r="DL211" s="102"/>
      <c r="DM211" s="102"/>
      <c r="DN211" s="102"/>
      <c r="DO211" s="102"/>
      <c r="DP211" s="102"/>
      <c r="DQ211" s="102"/>
      <c r="DR211" s="102"/>
      <c r="DS211" s="102"/>
      <c r="DT211" s="102"/>
      <c r="DU211" s="102"/>
      <c r="DV211" s="102"/>
      <c r="DW211" s="102"/>
      <c r="DX211" s="102"/>
      <c r="DY211" s="102"/>
      <c r="DZ211" s="102"/>
    </row>
    <row r="212" spans="1:130">
      <c r="A212" s="102"/>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02"/>
      <c r="AY212" s="102"/>
      <c r="AZ212" s="102"/>
      <c r="BA212" s="102"/>
      <c r="BB212" s="102"/>
      <c r="BC212" s="102"/>
      <c r="BD212" s="102"/>
      <c r="BE212" s="102"/>
      <c r="BF212" s="102"/>
      <c r="BG212" s="102"/>
      <c r="BH212" s="102"/>
      <c r="BI212" s="102"/>
      <c r="BJ212" s="102"/>
      <c r="BK212" s="102"/>
      <c r="BL212" s="102"/>
      <c r="BM212" s="102"/>
      <c r="BN212" s="102"/>
      <c r="BO212" s="102"/>
      <c r="BP212" s="102"/>
      <c r="BQ212" s="102"/>
      <c r="BR212" s="102"/>
      <c r="BS212" s="102"/>
      <c r="BT212" s="102"/>
      <c r="BU212" s="102"/>
      <c r="BV212" s="102"/>
      <c r="BW212" s="102"/>
      <c r="BX212" s="102"/>
      <c r="BY212" s="102"/>
      <c r="BZ212" s="102"/>
      <c r="CA212" s="102"/>
      <c r="CB212" s="102"/>
      <c r="CC212" s="102"/>
      <c r="CD212" s="102"/>
      <c r="CE212" s="102"/>
      <c r="CF212" s="102"/>
      <c r="CG212" s="102"/>
      <c r="CH212" s="102"/>
      <c r="CI212" s="102"/>
      <c r="CJ212" s="102"/>
      <c r="CK212" s="102"/>
      <c r="CL212" s="102"/>
      <c r="CM212" s="102"/>
      <c r="CN212" s="102"/>
      <c r="CO212" s="102"/>
      <c r="CP212" s="102"/>
      <c r="CQ212" s="102"/>
      <c r="CR212" s="102"/>
      <c r="CS212" s="102"/>
      <c r="CT212" s="102"/>
      <c r="CU212" s="102"/>
      <c r="CV212" s="102"/>
      <c r="CW212" s="102"/>
      <c r="CX212" s="102"/>
      <c r="CY212" s="102"/>
      <c r="CZ212" s="102"/>
      <c r="DA212" s="102"/>
      <c r="DB212" s="102"/>
      <c r="DC212" s="102"/>
      <c r="DD212" s="102"/>
      <c r="DE212" s="102"/>
      <c r="DF212" s="102"/>
      <c r="DG212" s="102"/>
      <c r="DH212" s="102"/>
      <c r="DI212" s="102"/>
      <c r="DJ212" s="102"/>
      <c r="DK212" s="102"/>
      <c r="DL212" s="102"/>
      <c r="DM212" s="102"/>
      <c r="DN212" s="102"/>
      <c r="DO212" s="102"/>
      <c r="DP212" s="102"/>
      <c r="DQ212" s="102"/>
      <c r="DR212" s="102"/>
      <c r="DS212" s="102"/>
      <c r="DT212" s="102"/>
      <c r="DU212" s="102"/>
      <c r="DV212" s="102"/>
      <c r="DW212" s="102"/>
      <c r="DX212" s="102"/>
      <c r="DY212" s="102"/>
      <c r="DZ212" s="102"/>
    </row>
    <row r="213" spans="1:130">
      <c r="A213" s="102"/>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02"/>
      <c r="AY213" s="102"/>
      <c r="AZ213" s="102"/>
      <c r="BA213" s="102"/>
      <c r="BB213" s="102"/>
      <c r="BC213" s="102"/>
      <c r="BD213" s="102"/>
      <c r="BE213" s="102"/>
      <c r="BF213" s="102"/>
      <c r="BG213" s="102"/>
      <c r="BH213" s="102"/>
      <c r="BI213" s="102"/>
      <c r="BJ213" s="102"/>
      <c r="BK213" s="102"/>
      <c r="BL213" s="102"/>
      <c r="BM213" s="102"/>
      <c r="BN213" s="102"/>
      <c r="BO213" s="102"/>
      <c r="BP213" s="102"/>
      <c r="BQ213" s="102"/>
      <c r="BR213" s="102"/>
      <c r="BS213" s="102"/>
      <c r="BT213" s="102"/>
      <c r="BU213" s="102"/>
      <c r="BV213" s="102"/>
      <c r="BW213" s="102"/>
      <c r="BX213" s="102"/>
      <c r="BY213" s="102"/>
      <c r="BZ213" s="102"/>
      <c r="CA213" s="102"/>
      <c r="CB213" s="102"/>
      <c r="CC213" s="102"/>
      <c r="CD213" s="102"/>
      <c r="CE213" s="102"/>
      <c r="CF213" s="102"/>
      <c r="CG213" s="102"/>
      <c r="CH213" s="102"/>
      <c r="CI213" s="102"/>
      <c r="CJ213" s="102"/>
      <c r="CK213" s="102"/>
      <c r="CL213" s="102"/>
      <c r="CM213" s="102"/>
      <c r="CN213" s="102"/>
      <c r="CO213" s="102"/>
      <c r="CP213" s="102"/>
      <c r="CQ213" s="102"/>
      <c r="CR213" s="102"/>
      <c r="CS213" s="102"/>
      <c r="CT213" s="102"/>
      <c r="CU213" s="102"/>
      <c r="CV213" s="102"/>
      <c r="CW213" s="102"/>
      <c r="CX213" s="102"/>
      <c r="CY213" s="102"/>
      <c r="CZ213" s="102"/>
      <c r="DA213" s="102"/>
      <c r="DB213" s="102"/>
      <c r="DC213" s="102"/>
      <c r="DD213" s="102"/>
      <c r="DE213" s="102"/>
      <c r="DF213" s="102"/>
      <c r="DG213" s="102"/>
      <c r="DH213" s="102"/>
      <c r="DI213" s="102"/>
      <c r="DJ213" s="102"/>
      <c r="DK213" s="102"/>
      <c r="DL213" s="102"/>
      <c r="DM213" s="102"/>
      <c r="DN213" s="102"/>
      <c r="DO213" s="102"/>
      <c r="DP213" s="102"/>
      <c r="DQ213" s="102"/>
      <c r="DR213" s="102"/>
      <c r="DS213" s="102"/>
      <c r="DT213" s="102"/>
      <c r="DU213" s="102"/>
      <c r="DV213" s="102"/>
      <c r="DW213" s="102"/>
      <c r="DX213" s="102"/>
      <c r="DY213" s="102"/>
      <c r="DZ213" s="102"/>
    </row>
    <row r="214" spans="1:130">
      <c r="A214" s="102"/>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02"/>
      <c r="AY214" s="102"/>
      <c r="AZ214" s="102"/>
      <c r="BA214" s="102"/>
      <c r="BB214" s="102"/>
      <c r="BC214" s="102"/>
      <c r="BD214" s="102"/>
      <c r="BE214" s="102"/>
      <c r="BF214" s="102"/>
      <c r="BG214" s="102"/>
      <c r="BH214" s="102"/>
      <c r="BI214" s="102"/>
      <c r="BJ214" s="102"/>
      <c r="BK214" s="102"/>
      <c r="BL214" s="102"/>
      <c r="BM214" s="102"/>
      <c r="BN214" s="102"/>
      <c r="BO214" s="102"/>
      <c r="BP214" s="102"/>
      <c r="BQ214" s="102"/>
      <c r="BR214" s="102"/>
      <c r="BS214" s="102"/>
      <c r="BT214" s="102"/>
      <c r="BU214" s="102"/>
      <c r="BV214" s="102"/>
      <c r="BW214" s="102"/>
      <c r="BX214" s="102"/>
      <c r="BY214" s="102"/>
      <c r="BZ214" s="102"/>
      <c r="CA214" s="102"/>
      <c r="CB214" s="102"/>
      <c r="CC214" s="102"/>
      <c r="CD214" s="102"/>
      <c r="CE214" s="102"/>
      <c r="CF214" s="102"/>
      <c r="CG214" s="102"/>
      <c r="CH214" s="102"/>
      <c r="CI214" s="102"/>
      <c r="CJ214" s="102"/>
      <c r="CK214" s="102"/>
      <c r="CL214" s="102"/>
      <c r="CM214" s="102"/>
      <c r="CN214" s="102"/>
      <c r="CO214" s="102"/>
      <c r="CP214" s="102"/>
      <c r="CQ214" s="102"/>
      <c r="CR214" s="102"/>
      <c r="CS214" s="102"/>
      <c r="CT214" s="102"/>
      <c r="CU214" s="102"/>
      <c r="CV214" s="102"/>
      <c r="CW214" s="102"/>
      <c r="CX214" s="102"/>
      <c r="CY214" s="102"/>
      <c r="CZ214" s="102"/>
      <c r="DA214" s="102"/>
      <c r="DB214" s="102"/>
      <c r="DC214" s="102"/>
      <c r="DD214" s="102"/>
      <c r="DE214" s="102"/>
      <c r="DF214" s="102"/>
      <c r="DG214" s="102"/>
      <c r="DH214" s="102"/>
      <c r="DI214" s="102"/>
      <c r="DJ214" s="102"/>
      <c r="DK214" s="102"/>
      <c r="DL214" s="102"/>
      <c r="DM214" s="102"/>
      <c r="DN214" s="102"/>
      <c r="DO214" s="102"/>
      <c r="DP214" s="102"/>
      <c r="DQ214" s="102"/>
      <c r="DR214" s="102"/>
      <c r="DS214" s="102"/>
      <c r="DT214" s="102"/>
      <c r="DU214" s="102"/>
      <c r="DV214" s="102"/>
      <c r="DW214" s="102"/>
      <c r="DX214" s="102"/>
      <c r="DY214" s="102"/>
      <c r="DZ214" s="102"/>
    </row>
    <row r="215" spans="1:130">
      <c r="A215" s="102"/>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02"/>
      <c r="AY215" s="102"/>
      <c r="AZ215" s="102"/>
      <c r="BA215" s="102"/>
      <c r="BB215" s="102"/>
      <c r="BC215" s="102"/>
      <c r="BD215" s="102"/>
      <c r="BE215" s="102"/>
      <c r="BF215" s="102"/>
      <c r="BG215" s="102"/>
      <c r="BH215" s="102"/>
      <c r="BI215" s="102"/>
      <c r="BJ215" s="102"/>
      <c r="BK215" s="102"/>
      <c r="BL215" s="102"/>
      <c r="BM215" s="102"/>
      <c r="BN215" s="102"/>
      <c r="BO215" s="102"/>
      <c r="BP215" s="102"/>
      <c r="BQ215" s="102"/>
      <c r="BR215" s="102"/>
      <c r="BS215" s="102"/>
      <c r="BT215" s="102"/>
      <c r="BU215" s="102"/>
      <c r="BV215" s="102"/>
      <c r="BW215" s="102"/>
      <c r="BX215" s="102"/>
      <c r="BY215" s="102"/>
      <c r="BZ215" s="102"/>
      <c r="CA215" s="102"/>
      <c r="CB215" s="102"/>
      <c r="CC215" s="102"/>
      <c r="CD215" s="102"/>
      <c r="CE215" s="102"/>
      <c r="CF215" s="102"/>
      <c r="CG215" s="102"/>
      <c r="CH215" s="102"/>
      <c r="CI215" s="102"/>
      <c r="CJ215" s="102"/>
      <c r="CK215" s="102"/>
      <c r="CL215" s="102"/>
      <c r="CM215" s="102"/>
      <c r="CN215" s="102"/>
      <c r="CO215" s="102"/>
      <c r="CP215" s="102"/>
      <c r="CQ215" s="102"/>
      <c r="CR215" s="102"/>
      <c r="CS215" s="102"/>
      <c r="CT215" s="102"/>
      <c r="CU215" s="102"/>
      <c r="CV215" s="102"/>
      <c r="CW215" s="102"/>
      <c r="CX215" s="102"/>
      <c r="CY215" s="102"/>
      <c r="CZ215" s="102"/>
      <c r="DA215" s="102"/>
      <c r="DB215" s="102"/>
      <c r="DC215" s="102"/>
      <c r="DD215" s="102"/>
      <c r="DE215" s="102"/>
      <c r="DF215" s="102"/>
      <c r="DG215" s="102"/>
      <c r="DH215" s="102"/>
      <c r="DI215" s="102"/>
      <c r="DJ215" s="102"/>
      <c r="DK215" s="102"/>
      <c r="DL215" s="102"/>
      <c r="DM215" s="102"/>
      <c r="DN215" s="102"/>
      <c r="DO215" s="102"/>
      <c r="DP215" s="102"/>
      <c r="DQ215" s="102"/>
      <c r="DR215" s="102"/>
      <c r="DS215" s="102"/>
      <c r="DT215" s="102"/>
      <c r="DU215" s="102"/>
      <c r="DV215" s="102"/>
      <c r="DW215" s="102"/>
      <c r="DX215" s="102"/>
      <c r="DY215" s="102"/>
      <c r="DZ215" s="102"/>
    </row>
    <row r="216" spans="1:130">
      <c r="A216" s="102"/>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02"/>
      <c r="AY216" s="102"/>
      <c r="AZ216" s="102"/>
      <c r="BA216" s="102"/>
      <c r="BB216" s="102"/>
      <c r="BC216" s="102"/>
      <c r="BD216" s="102"/>
      <c r="BE216" s="102"/>
      <c r="BF216" s="102"/>
      <c r="BG216" s="102"/>
      <c r="BH216" s="102"/>
      <c r="BI216" s="102"/>
      <c r="BJ216" s="102"/>
      <c r="BK216" s="102"/>
      <c r="BL216" s="102"/>
      <c r="BM216" s="102"/>
      <c r="BN216" s="102"/>
      <c r="BO216" s="102"/>
      <c r="BP216" s="102"/>
      <c r="BQ216" s="102"/>
      <c r="BR216" s="102"/>
      <c r="BS216" s="102"/>
      <c r="BT216" s="102"/>
      <c r="BU216" s="102"/>
      <c r="BV216" s="102"/>
      <c r="BW216" s="102"/>
      <c r="BX216" s="102"/>
      <c r="BY216" s="102"/>
      <c r="BZ216" s="102"/>
      <c r="CA216" s="102"/>
      <c r="CB216" s="102"/>
      <c r="CC216" s="102"/>
      <c r="CD216" s="102"/>
      <c r="CE216" s="102"/>
      <c r="CF216" s="102"/>
      <c r="CG216" s="102"/>
      <c r="CH216" s="102"/>
      <c r="CI216" s="102"/>
      <c r="CJ216" s="102"/>
      <c r="CK216" s="102"/>
      <c r="CL216" s="102"/>
      <c r="CM216" s="102"/>
      <c r="CN216" s="102"/>
      <c r="CO216" s="102"/>
      <c r="CP216" s="102"/>
      <c r="CQ216" s="102"/>
      <c r="CR216" s="102"/>
      <c r="CS216" s="102"/>
      <c r="CT216" s="102"/>
      <c r="CU216" s="102"/>
      <c r="CV216" s="102"/>
      <c r="CW216" s="102"/>
      <c r="CX216" s="102"/>
      <c r="CY216" s="102"/>
      <c r="CZ216" s="102"/>
      <c r="DA216" s="102"/>
      <c r="DB216" s="102"/>
      <c r="DC216" s="102"/>
      <c r="DD216" s="102"/>
      <c r="DE216" s="102"/>
      <c r="DF216" s="102"/>
      <c r="DG216" s="102"/>
      <c r="DH216" s="102"/>
      <c r="DI216" s="102"/>
      <c r="DJ216" s="102"/>
      <c r="DK216" s="102"/>
      <c r="DL216" s="102"/>
      <c r="DM216" s="102"/>
      <c r="DN216" s="102"/>
      <c r="DO216" s="102"/>
      <c r="DP216" s="102"/>
      <c r="DQ216" s="102"/>
      <c r="DR216" s="102"/>
      <c r="DS216" s="102"/>
      <c r="DT216" s="102"/>
      <c r="DU216" s="102"/>
      <c r="DV216" s="102"/>
      <c r="DW216" s="102"/>
      <c r="DX216" s="102"/>
      <c r="DY216" s="102"/>
      <c r="DZ216" s="102"/>
    </row>
    <row r="217" spans="1:130">
      <c r="A217" s="102"/>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02"/>
      <c r="AY217" s="102"/>
      <c r="AZ217" s="102"/>
      <c r="BA217" s="102"/>
      <c r="BB217" s="102"/>
      <c r="BC217" s="102"/>
      <c r="BD217" s="102"/>
      <c r="BE217" s="102"/>
      <c r="BF217" s="102"/>
      <c r="BG217" s="102"/>
      <c r="BH217" s="102"/>
      <c r="BI217" s="102"/>
      <c r="BJ217" s="102"/>
      <c r="BK217" s="102"/>
      <c r="BL217" s="102"/>
      <c r="BM217" s="102"/>
      <c r="BN217" s="102"/>
      <c r="BO217" s="102"/>
      <c r="BP217" s="102"/>
      <c r="BQ217" s="102"/>
      <c r="BR217" s="102"/>
      <c r="BS217" s="102"/>
      <c r="BT217" s="102"/>
      <c r="BU217" s="102"/>
      <c r="BV217" s="102"/>
      <c r="BW217" s="102"/>
      <c r="BX217" s="102"/>
      <c r="BY217" s="102"/>
      <c r="BZ217" s="102"/>
      <c r="CA217" s="102"/>
      <c r="CB217" s="102"/>
      <c r="CC217" s="102"/>
      <c r="CD217" s="102"/>
      <c r="CE217" s="102"/>
      <c r="CF217" s="102"/>
      <c r="CG217" s="102"/>
      <c r="CH217" s="102"/>
      <c r="CI217" s="102"/>
      <c r="CJ217" s="102"/>
      <c r="CK217" s="102"/>
      <c r="CL217" s="102"/>
      <c r="CM217" s="102"/>
      <c r="CN217" s="102"/>
      <c r="CO217" s="102"/>
      <c r="CP217" s="102"/>
      <c r="CQ217" s="102"/>
      <c r="CR217" s="102"/>
      <c r="CS217" s="102"/>
      <c r="CT217" s="102"/>
      <c r="CU217" s="102"/>
      <c r="CV217" s="102"/>
      <c r="CW217" s="102"/>
      <c r="CX217" s="102"/>
      <c r="CY217" s="102"/>
      <c r="CZ217" s="102"/>
      <c r="DA217" s="102"/>
      <c r="DB217" s="102"/>
      <c r="DC217" s="102"/>
      <c r="DD217" s="102"/>
      <c r="DE217" s="102"/>
      <c r="DF217" s="102"/>
      <c r="DG217" s="102"/>
      <c r="DH217" s="102"/>
      <c r="DI217" s="102"/>
      <c r="DJ217" s="102"/>
      <c r="DK217" s="102"/>
      <c r="DL217" s="102"/>
      <c r="DM217" s="102"/>
      <c r="DN217" s="102"/>
      <c r="DO217" s="102"/>
      <c r="DP217" s="102"/>
      <c r="DQ217" s="102"/>
      <c r="DR217" s="102"/>
      <c r="DS217" s="102"/>
      <c r="DT217" s="102"/>
      <c r="DU217" s="102"/>
      <c r="DV217" s="102"/>
      <c r="DW217" s="102"/>
      <c r="DX217" s="102"/>
      <c r="DY217" s="102"/>
      <c r="DZ217" s="102"/>
    </row>
    <row r="218" spans="1:130">
      <c r="A218" s="102"/>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02"/>
      <c r="AY218" s="102"/>
      <c r="AZ218" s="102"/>
      <c r="BA218" s="102"/>
      <c r="BB218" s="102"/>
      <c r="BC218" s="102"/>
      <c r="BD218" s="102"/>
      <c r="BE218" s="102"/>
      <c r="BF218" s="102"/>
      <c r="BG218" s="102"/>
      <c r="BH218" s="102"/>
      <c r="BI218" s="102"/>
      <c r="BJ218" s="102"/>
      <c r="BK218" s="102"/>
      <c r="BL218" s="102"/>
      <c r="BM218" s="102"/>
      <c r="BN218" s="102"/>
      <c r="BO218" s="102"/>
      <c r="BP218" s="102"/>
      <c r="BQ218" s="102"/>
      <c r="BR218" s="102"/>
      <c r="BS218" s="102"/>
      <c r="BT218" s="102"/>
      <c r="BU218" s="102"/>
      <c r="BV218" s="102"/>
      <c r="BW218" s="102"/>
      <c r="BX218" s="102"/>
      <c r="BY218" s="102"/>
      <c r="BZ218" s="102"/>
      <c r="CA218" s="102"/>
      <c r="CB218" s="102"/>
      <c r="CC218" s="102"/>
      <c r="CD218" s="102"/>
      <c r="CE218" s="102"/>
      <c r="CF218" s="102"/>
      <c r="CG218" s="102"/>
      <c r="CH218" s="102"/>
      <c r="CI218" s="102"/>
      <c r="CJ218" s="102"/>
      <c r="CK218" s="102"/>
      <c r="CL218" s="102"/>
      <c r="CM218" s="102"/>
      <c r="CN218" s="102"/>
      <c r="CO218" s="102"/>
      <c r="CP218" s="102"/>
      <c r="CQ218" s="102"/>
      <c r="CR218" s="102"/>
      <c r="CS218" s="102"/>
      <c r="CT218" s="102"/>
      <c r="CU218" s="102"/>
      <c r="CV218" s="102"/>
      <c r="CW218" s="102"/>
      <c r="CX218" s="102"/>
      <c r="CY218" s="102"/>
      <c r="CZ218" s="102"/>
      <c r="DA218" s="102"/>
      <c r="DB218" s="102"/>
      <c r="DC218" s="102"/>
      <c r="DD218" s="102"/>
      <c r="DE218" s="102"/>
      <c r="DF218" s="102"/>
      <c r="DG218" s="102"/>
      <c r="DH218" s="102"/>
      <c r="DI218" s="102"/>
      <c r="DJ218" s="102"/>
      <c r="DK218" s="102"/>
      <c r="DL218" s="102"/>
      <c r="DM218" s="102"/>
      <c r="DN218" s="102"/>
      <c r="DO218" s="102"/>
      <c r="DP218" s="102"/>
      <c r="DQ218" s="102"/>
      <c r="DR218" s="102"/>
      <c r="DS218" s="102"/>
      <c r="DT218" s="102"/>
      <c r="DU218" s="102"/>
      <c r="DV218" s="102"/>
      <c r="DW218" s="102"/>
      <c r="DX218" s="102"/>
      <c r="DY218" s="102"/>
      <c r="DZ218" s="102"/>
    </row>
    <row r="219" spans="1:130">
      <c r="A219" s="102"/>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02"/>
      <c r="AY219" s="102"/>
      <c r="AZ219" s="102"/>
      <c r="BA219" s="102"/>
      <c r="BB219" s="102"/>
      <c r="BC219" s="102"/>
      <c r="BD219" s="102"/>
      <c r="BE219" s="102"/>
      <c r="BF219" s="102"/>
      <c r="BG219" s="102"/>
      <c r="BH219" s="102"/>
      <c r="BI219" s="102"/>
      <c r="BJ219" s="102"/>
      <c r="BK219" s="102"/>
      <c r="BL219" s="102"/>
      <c r="BM219" s="102"/>
      <c r="BN219" s="102"/>
      <c r="BO219" s="102"/>
      <c r="BP219" s="102"/>
      <c r="BQ219" s="102"/>
      <c r="BR219" s="102"/>
      <c r="BS219" s="102"/>
      <c r="BT219" s="102"/>
      <c r="BU219" s="102"/>
      <c r="BV219" s="102"/>
      <c r="BW219" s="102"/>
      <c r="BX219" s="102"/>
      <c r="BY219" s="102"/>
      <c r="BZ219" s="102"/>
      <c r="CA219" s="102"/>
      <c r="CB219" s="102"/>
      <c r="CC219" s="102"/>
      <c r="CD219" s="102"/>
      <c r="CE219" s="102"/>
      <c r="CF219" s="102"/>
      <c r="CG219" s="102"/>
      <c r="CH219" s="102"/>
      <c r="CI219" s="102"/>
      <c r="CJ219" s="102"/>
      <c r="CK219" s="102"/>
      <c r="CL219" s="102"/>
      <c r="CM219" s="102"/>
      <c r="CN219" s="102"/>
      <c r="CO219" s="102"/>
      <c r="CP219" s="102"/>
      <c r="CQ219" s="102"/>
      <c r="CR219" s="102"/>
      <c r="CS219" s="102"/>
      <c r="CT219" s="102"/>
      <c r="CU219" s="102"/>
      <c r="CV219" s="102"/>
      <c r="CW219" s="102"/>
      <c r="CX219" s="102"/>
      <c r="CY219" s="102"/>
      <c r="CZ219" s="102"/>
      <c r="DA219" s="102"/>
      <c r="DB219" s="102"/>
      <c r="DC219" s="102"/>
      <c r="DD219" s="102"/>
      <c r="DE219" s="102"/>
      <c r="DF219" s="102"/>
      <c r="DG219" s="102"/>
      <c r="DH219" s="102"/>
      <c r="DI219" s="102"/>
      <c r="DJ219" s="102"/>
      <c r="DK219" s="102"/>
      <c r="DL219" s="102"/>
      <c r="DM219" s="102"/>
      <c r="DN219" s="102"/>
      <c r="DO219" s="102"/>
      <c r="DP219" s="102"/>
      <c r="DQ219" s="102"/>
      <c r="DR219" s="102"/>
      <c r="DS219" s="102"/>
      <c r="DT219" s="102"/>
      <c r="DU219" s="102"/>
      <c r="DV219" s="102"/>
      <c r="DW219" s="102"/>
      <c r="DX219" s="102"/>
      <c r="DY219" s="102"/>
      <c r="DZ219" s="102"/>
    </row>
    <row r="220" spans="1:130">
      <c r="A220" s="102"/>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02"/>
      <c r="AY220" s="102"/>
      <c r="AZ220" s="102"/>
      <c r="BA220" s="102"/>
      <c r="BB220" s="102"/>
      <c r="BC220" s="102"/>
      <c r="BD220" s="102"/>
      <c r="BE220" s="102"/>
      <c r="BF220" s="102"/>
      <c r="BG220" s="102"/>
      <c r="BH220" s="102"/>
      <c r="BI220" s="102"/>
      <c r="BJ220" s="102"/>
      <c r="BK220" s="102"/>
      <c r="BL220" s="102"/>
      <c r="BM220" s="102"/>
      <c r="BN220" s="102"/>
      <c r="BO220" s="102"/>
      <c r="BP220" s="102"/>
      <c r="BQ220" s="102"/>
      <c r="BR220" s="102"/>
      <c r="BS220" s="102"/>
      <c r="BT220" s="102"/>
      <c r="BU220" s="102"/>
      <c r="BV220" s="102"/>
      <c r="BW220" s="102"/>
      <c r="BX220" s="102"/>
      <c r="BY220" s="102"/>
      <c r="BZ220" s="102"/>
      <c r="CA220" s="102"/>
      <c r="CB220" s="102"/>
      <c r="CC220" s="102"/>
      <c r="CD220" s="102"/>
      <c r="CE220" s="102"/>
      <c r="CF220" s="102"/>
      <c r="CG220" s="102"/>
      <c r="CH220" s="102"/>
      <c r="CI220" s="102"/>
      <c r="CJ220" s="102"/>
      <c r="CK220" s="102"/>
      <c r="CL220" s="102"/>
      <c r="CM220" s="102"/>
      <c r="CN220" s="102"/>
      <c r="CO220" s="102"/>
      <c r="CP220" s="102"/>
      <c r="CQ220" s="102"/>
      <c r="CR220" s="102"/>
      <c r="CS220" s="102"/>
      <c r="CT220" s="102"/>
      <c r="CU220" s="102"/>
      <c r="CV220" s="102"/>
      <c r="CW220" s="102"/>
      <c r="CX220" s="102"/>
      <c r="CY220" s="102"/>
      <c r="CZ220" s="102"/>
      <c r="DA220" s="102"/>
      <c r="DB220" s="102"/>
      <c r="DC220" s="102"/>
      <c r="DD220" s="102"/>
      <c r="DE220" s="102"/>
      <c r="DF220" s="102"/>
      <c r="DG220" s="102"/>
      <c r="DH220" s="102"/>
      <c r="DI220" s="102"/>
      <c r="DJ220" s="102"/>
      <c r="DK220" s="102"/>
      <c r="DL220" s="102"/>
      <c r="DM220" s="102"/>
      <c r="DN220" s="102"/>
      <c r="DO220" s="102"/>
      <c r="DP220" s="102"/>
      <c r="DQ220" s="102"/>
      <c r="DR220" s="102"/>
      <c r="DS220" s="102"/>
      <c r="DT220" s="102"/>
      <c r="DU220" s="102"/>
      <c r="DV220" s="102"/>
      <c r="DW220" s="102"/>
      <c r="DX220" s="102"/>
      <c r="DY220" s="102"/>
      <c r="DZ220" s="102"/>
    </row>
    <row r="221" spans="1:130">
      <c r="A221" s="102"/>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c r="AA221" s="102"/>
      <c r="AB221" s="102"/>
      <c r="AC221" s="102"/>
      <c r="AD221" s="102"/>
      <c r="AE221" s="102"/>
      <c r="AF221" s="102"/>
      <c r="AG221" s="102"/>
      <c r="AH221" s="102"/>
      <c r="AI221" s="102"/>
      <c r="AJ221" s="102"/>
      <c r="AK221" s="102"/>
      <c r="AL221" s="102"/>
      <c r="AM221" s="102"/>
      <c r="AN221" s="102"/>
      <c r="AO221" s="102"/>
      <c r="AP221" s="102"/>
      <c r="AQ221" s="102"/>
      <c r="AR221" s="102"/>
      <c r="AS221" s="102"/>
      <c r="AT221" s="102"/>
      <c r="AU221" s="102"/>
      <c r="AV221" s="102"/>
      <c r="AW221" s="102"/>
      <c r="AX221" s="102"/>
      <c r="AY221" s="102"/>
      <c r="AZ221" s="102"/>
      <c r="BA221" s="102"/>
      <c r="BB221" s="102"/>
      <c r="BC221" s="102"/>
      <c r="BD221" s="102"/>
      <c r="BE221" s="102"/>
      <c r="BF221" s="102"/>
      <c r="BG221" s="102"/>
      <c r="BH221" s="102"/>
      <c r="BI221" s="102"/>
      <c r="BJ221" s="102"/>
      <c r="BK221" s="102"/>
      <c r="BL221" s="102"/>
      <c r="BM221" s="102"/>
      <c r="BN221" s="102"/>
      <c r="BO221" s="102"/>
      <c r="BP221" s="102"/>
      <c r="BQ221" s="102"/>
      <c r="BR221" s="102"/>
      <c r="BS221" s="102"/>
      <c r="BT221" s="102"/>
      <c r="BU221" s="102"/>
      <c r="BV221" s="102"/>
      <c r="BW221" s="102"/>
      <c r="BX221" s="102"/>
      <c r="BY221" s="102"/>
      <c r="BZ221" s="102"/>
      <c r="CA221" s="102"/>
      <c r="CB221" s="102"/>
      <c r="CC221" s="102"/>
      <c r="CD221" s="102"/>
      <c r="CE221" s="102"/>
      <c r="CF221" s="102"/>
      <c r="CG221" s="102"/>
      <c r="CH221" s="102"/>
      <c r="CI221" s="102"/>
      <c r="CJ221" s="102"/>
      <c r="CK221" s="102"/>
      <c r="CL221" s="102"/>
      <c r="CM221" s="102"/>
      <c r="CN221" s="102"/>
      <c r="CO221" s="102"/>
      <c r="CP221" s="102"/>
      <c r="CQ221" s="102"/>
      <c r="CR221" s="102"/>
      <c r="CS221" s="102"/>
      <c r="CT221" s="102"/>
      <c r="CU221" s="102"/>
      <c r="CV221" s="102"/>
      <c r="CW221" s="102"/>
      <c r="CX221" s="102"/>
      <c r="CY221" s="102"/>
      <c r="CZ221" s="102"/>
      <c r="DA221" s="102"/>
      <c r="DB221" s="102"/>
      <c r="DC221" s="102"/>
      <c r="DD221" s="102"/>
      <c r="DE221" s="102"/>
      <c r="DF221" s="102"/>
      <c r="DG221" s="102"/>
      <c r="DH221" s="102"/>
      <c r="DI221" s="102"/>
      <c r="DJ221" s="102"/>
      <c r="DK221" s="102"/>
      <c r="DL221" s="102"/>
      <c r="DM221" s="102"/>
      <c r="DN221" s="102"/>
      <c r="DO221" s="102"/>
      <c r="DP221" s="102"/>
      <c r="DQ221" s="102"/>
      <c r="DR221" s="102"/>
      <c r="DS221" s="102"/>
      <c r="DT221" s="102"/>
      <c r="DU221" s="102"/>
      <c r="DV221" s="102"/>
      <c r="DW221" s="102"/>
      <c r="DX221" s="102"/>
      <c r="DY221" s="102"/>
      <c r="DZ221" s="102"/>
    </row>
    <row r="222" spans="1:130">
      <c r="A222" s="102"/>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c r="AA222" s="102"/>
      <c r="AB222" s="102"/>
      <c r="AC222" s="102"/>
      <c r="AD222" s="102"/>
      <c r="AE222" s="102"/>
      <c r="AF222" s="102"/>
      <c r="AG222" s="102"/>
      <c r="AH222" s="102"/>
      <c r="AI222" s="102"/>
      <c r="AJ222" s="102"/>
      <c r="AK222" s="102"/>
      <c r="AL222" s="102"/>
      <c r="AM222" s="102"/>
      <c r="AN222" s="102"/>
      <c r="AO222" s="102"/>
      <c r="AP222" s="102"/>
      <c r="AQ222" s="102"/>
      <c r="AR222" s="102"/>
      <c r="AS222" s="102"/>
      <c r="AT222" s="102"/>
      <c r="AU222" s="102"/>
      <c r="AV222" s="102"/>
      <c r="AW222" s="102"/>
      <c r="AX222" s="102"/>
      <c r="AY222" s="102"/>
      <c r="AZ222" s="102"/>
      <c r="BA222" s="102"/>
      <c r="BB222" s="102"/>
      <c r="BC222" s="102"/>
      <c r="BD222" s="102"/>
      <c r="BE222" s="102"/>
      <c r="BF222" s="102"/>
      <c r="BG222" s="102"/>
      <c r="BH222" s="102"/>
      <c r="BI222" s="102"/>
      <c r="BJ222" s="102"/>
      <c r="BK222" s="102"/>
      <c r="BL222" s="102"/>
      <c r="BM222" s="102"/>
      <c r="BN222" s="102"/>
      <c r="BO222" s="102"/>
      <c r="BP222" s="102"/>
      <c r="BQ222" s="102"/>
      <c r="BR222" s="102"/>
      <c r="BS222" s="102"/>
      <c r="BT222" s="102"/>
      <c r="BU222" s="102"/>
      <c r="BV222" s="102"/>
      <c r="BW222" s="102"/>
      <c r="BX222" s="102"/>
      <c r="BY222" s="102"/>
      <c r="BZ222" s="102"/>
      <c r="CA222" s="102"/>
      <c r="CB222" s="102"/>
      <c r="CC222" s="102"/>
      <c r="CD222" s="102"/>
      <c r="CE222" s="102"/>
      <c r="CF222" s="102"/>
      <c r="CG222" s="102"/>
      <c r="CH222" s="102"/>
      <c r="CI222" s="102"/>
      <c r="CJ222" s="102"/>
      <c r="CK222" s="102"/>
      <c r="CL222" s="102"/>
      <c r="CM222" s="102"/>
      <c r="CN222" s="102"/>
      <c r="CO222" s="102"/>
      <c r="CP222" s="102"/>
      <c r="CQ222" s="102"/>
      <c r="CR222" s="102"/>
      <c r="CS222" s="102"/>
      <c r="CT222" s="102"/>
      <c r="CU222" s="102"/>
      <c r="CV222" s="102"/>
      <c r="CW222" s="102"/>
      <c r="CX222" s="102"/>
      <c r="CY222" s="102"/>
      <c r="CZ222" s="102"/>
      <c r="DA222" s="102"/>
      <c r="DB222" s="102"/>
      <c r="DC222" s="102"/>
      <c r="DD222" s="102"/>
      <c r="DE222" s="102"/>
      <c r="DF222" s="102"/>
      <c r="DG222" s="102"/>
      <c r="DH222" s="102"/>
      <c r="DI222" s="102"/>
      <c r="DJ222" s="102"/>
      <c r="DK222" s="102"/>
      <c r="DL222" s="102"/>
      <c r="DM222" s="102"/>
      <c r="DN222" s="102"/>
      <c r="DO222" s="102"/>
      <c r="DP222" s="102"/>
      <c r="DQ222" s="102"/>
      <c r="DR222" s="102"/>
      <c r="DS222" s="102"/>
      <c r="DT222" s="102"/>
      <c r="DU222" s="102"/>
      <c r="DV222" s="102"/>
      <c r="DW222" s="102"/>
      <c r="DX222" s="102"/>
      <c r="DY222" s="102"/>
      <c r="DZ222" s="102"/>
    </row>
    <row r="223" spans="1:130">
      <c r="A223" s="102"/>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c r="AA223" s="102"/>
      <c r="AB223" s="102"/>
      <c r="AC223" s="102"/>
      <c r="AD223" s="102"/>
      <c r="AE223" s="102"/>
      <c r="AF223" s="102"/>
      <c r="AG223" s="102"/>
      <c r="AH223" s="102"/>
      <c r="AI223" s="102"/>
      <c r="AJ223" s="102"/>
      <c r="AK223" s="102"/>
      <c r="AL223" s="102"/>
      <c r="AM223" s="102"/>
      <c r="AN223" s="102"/>
      <c r="AO223" s="102"/>
      <c r="AP223" s="102"/>
      <c r="AQ223" s="102"/>
      <c r="AR223" s="102"/>
      <c r="AS223" s="102"/>
      <c r="AT223" s="102"/>
      <c r="AU223" s="102"/>
      <c r="AV223" s="102"/>
      <c r="AW223" s="102"/>
      <c r="AX223" s="102"/>
      <c r="AY223" s="102"/>
      <c r="AZ223" s="102"/>
      <c r="BA223" s="102"/>
      <c r="BB223" s="102"/>
      <c r="BC223" s="102"/>
      <c r="BD223" s="102"/>
      <c r="BE223" s="102"/>
      <c r="BF223" s="102"/>
      <c r="BG223" s="102"/>
      <c r="BH223" s="102"/>
      <c r="BI223" s="102"/>
      <c r="BJ223" s="102"/>
      <c r="BK223" s="102"/>
      <c r="BL223" s="102"/>
      <c r="BM223" s="102"/>
      <c r="BN223" s="102"/>
      <c r="BO223" s="102"/>
      <c r="BP223" s="102"/>
      <c r="BQ223" s="102"/>
      <c r="BR223" s="102"/>
      <c r="BS223" s="102"/>
      <c r="BT223" s="102"/>
      <c r="BU223" s="102"/>
      <c r="BV223" s="102"/>
      <c r="BW223" s="102"/>
      <c r="BX223" s="102"/>
      <c r="BY223" s="102"/>
      <c r="BZ223" s="102"/>
      <c r="CA223" s="102"/>
      <c r="CB223" s="102"/>
      <c r="CC223" s="102"/>
      <c r="CD223" s="102"/>
      <c r="CE223" s="102"/>
      <c r="CF223" s="102"/>
      <c r="CG223" s="102"/>
      <c r="CH223" s="102"/>
      <c r="CI223" s="102"/>
      <c r="CJ223" s="102"/>
      <c r="CK223" s="102"/>
      <c r="CL223" s="102"/>
      <c r="CM223" s="102"/>
      <c r="CN223" s="102"/>
      <c r="CO223" s="102"/>
      <c r="CP223" s="102"/>
      <c r="CQ223" s="102"/>
      <c r="CR223" s="102"/>
      <c r="CS223" s="102"/>
      <c r="CT223" s="102"/>
      <c r="CU223" s="102"/>
      <c r="CV223" s="102"/>
      <c r="CW223" s="102"/>
      <c r="CX223" s="102"/>
      <c r="CY223" s="102"/>
      <c r="CZ223" s="102"/>
      <c r="DA223" s="102"/>
      <c r="DB223" s="102"/>
      <c r="DC223" s="102"/>
      <c r="DD223" s="102"/>
      <c r="DE223" s="102"/>
      <c r="DF223" s="102"/>
      <c r="DG223" s="102"/>
      <c r="DH223" s="102"/>
      <c r="DI223" s="102"/>
      <c r="DJ223" s="102"/>
      <c r="DK223" s="102"/>
      <c r="DL223" s="102"/>
      <c r="DM223" s="102"/>
      <c r="DN223" s="102"/>
      <c r="DO223" s="102"/>
      <c r="DP223" s="102"/>
      <c r="DQ223" s="102"/>
      <c r="DR223" s="102"/>
      <c r="DS223" s="102"/>
      <c r="DT223" s="102"/>
      <c r="DU223" s="102"/>
      <c r="DV223" s="102"/>
      <c r="DW223" s="102"/>
      <c r="DX223" s="102"/>
      <c r="DY223" s="102"/>
      <c r="DZ223" s="102"/>
    </row>
    <row r="224" spans="1:130">
      <c r="A224" s="102"/>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02"/>
      <c r="AY224" s="102"/>
      <c r="AZ224" s="102"/>
      <c r="BA224" s="102"/>
      <c r="BB224" s="102"/>
      <c r="BC224" s="102"/>
      <c r="BD224" s="102"/>
      <c r="BE224" s="102"/>
      <c r="BF224" s="102"/>
      <c r="BG224" s="102"/>
      <c r="BH224" s="102"/>
      <c r="BI224" s="102"/>
      <c r="BJ224" s="102"/>
      <c r="BK224" s="102"/>
      <c r="BL224" s="102"/>
      <c r="BM224" s="102"/>
      <c r="BN224" s="102"/>
      <c r="BO224" s="102"/>
      <c r="BP224" s="102"/>
      <c r="BQ224" s="102"/>
      <c r="BR224" s="102"/>
      <c r="BS224" s="102"/>
      <c r="BT224" s="102"/>
      <c r="BU224" s="102"/>
      <c r="BV224" s="102"/>
      <c r="BW224" s="102"/>
      <c r="BX224" s="102"/>
      <c r="BY224" s="102"/>
      <c r="BZ224" s="102"/>
      <c r="CA224" s="102"/>
      <c r="CB224" s="102"/>
      <c r="CC224" s="102"/>
      <c r="CD224" s="102"/>
      <c r="CE224" s="102"/>
      <c r="CF224" s="102"/>
      <c r="CG224" s="102"/>
      <c r="CH224" s="102"/>
      <c r="CI224" s="102"/>
      <c r="CJ224" s="102"/>
      <c r="CK224" s="102"/>
      <c r="CL224" s="102"/>
      <c r="CM224" s="102"/>
      <c r="CN224" s="102"/>
      <c r="CO224" s="102"/>
      <c r="CP224" s="102"/>
      <c r="CQ224" s="102"/>
      <c r="CR224" s="102"/>
      <c r="CS224" s="102"/>
      <c r="CT224" s="102"/>
      <c r="CU224" s="102"/>
      <c r="CV224" s="102"/>
      <c r="CW224" s="102"/>
      <c r="CX224" s="102"/>
      <c r="CY224" s="102"/>
      <c r="CZ224" s="102"/>
      <c r="DA224" s="102"/>
      <c r="DB224" s="102"/>
      <c r="DC224" s="102"/>
      <c r="DD224" s="102"/>
      <c r="DE224" s="102"/>
      <c r="DF224" s="102"/>
      <c r="DG224" s="102"/>
      <c r="DH224" s="102"/>
      <c r="DI224" s="102"/>
      <c r="DJ224" s="102"/>
      <c r="DK224" s="102"/>
      <c r="DL224" s="102"/>
      <c r="DM224" s="102"/>
      <c r="DN224" s="102"/>
      <c r="DO224" s="102"/>
      <c r="DP224" s="102"/>
      <c r="DQ224" s="102"/>
      <c r="DR224" s="102"/>
      <c r="DS224" s="102"/>
      <c r="DT224" s="102"/>
      <c r="DU224" s="102"/>
      <c r="DV224" s="102"/>
      <c r="DW224" s="102"/>
      <c r="DX224" s="102"/>
      <c r="DY224" s="102"/>
      <c r="DZ224" s="102"/>
    </row>
    <row r="225" spans="1:130">
      <c r="A225" s="102"/>
      <c r="B225" s="102"/>
      <c r="C225" s="10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02"/>
      <c r="AY225" s="102"/>
      <c r="AZ225" s="102"/>
      <c r="BA225" s="102"/>
      <c r="BB225" s="102"/>
      <c r="BC225" s="102"/>
      <c r="BD225" s="102"/>
      <c r="BE225" s="102"/>
      <c r="BF225" s="102"/>
      <c r="BG225" s="102"/>
      <c r="BH225" s="102"/>
      <c r="BI225" s="102"/>
      <c r="BJ225" s="102"/>
      <c r="BK225" s="102"/>
      <c r="BL225" s="102"/>
      <c r="BM225" s="102"/>
      <c r="BN225" s="102"/>
      <c r="BO225" s="102"/>
      <c r="BP225" s="102"/>
      <c r="BQ225" s="102"/>
      <c r="BR225" s="102"/>
      <c r="BS225" s="102"/>
      <c r="BT225" s="102"/>
      <c r="BU225" s="102"/>
      <c r="BV225" s="102"/>
      <c r="BW225" s="102"/>
      <c r="BX225" s="102"/>
      <c r="BY225" s="102"/>
      <c r="BZ225" s="102"/>
      <c r="CA225" s="102"/>
      <c r="CB225" s="102"/>
      <c r="CC225" s="102"/>
      <c r="CD225" s="102"/>
      <c r="CE225" s="102"/>
      <c r="CF225" s="102"/>
      <c r="CG225" s="102"/>
      <c r="CH225" s="102"/>
      <c r="CI225" s="102"/>
      <c r="CJ225" s="102"/>
      <c r="CK225" s="102"/>
      <c r="CL225" s="102"/>
      <c r="CM225" s="102"/>
      <c r="CN225" s="102"/>
      <c r="CO225" s="102"/>
      <c r="CP225" s="102"/>
      <c r="CQ225" s="102"/>
      <c r="CR225" s="102"/>
      <c r="CS225" s="102"/>
      <c r="CT225" s="102"/>
      <c r="CU225" s="102"/>
      <c r="CV225" s="102"/>
      <c r="CW225" s="102"/>
      <c r="CX225" s="102"/>
      <c r="CY225" s="102"/>
      <c r="CZ225" s="102"/>
      <c r="DA225" s="102"/>
      <c r="DB225" s="102"/>
      <c r="DC225" s="102"/>
      <c r="DD225" s="102"/>
      <c r="DE225" s="102"/>
      <c r="DF225" s="102"/>
      <c r="DG225" s="102"/>
      <c r="DH225" s="102"/>
      <c r="DI225" s="102"/>
      <c r="DJ225" s="102"/>
      <c r="DK225" s="102"/>
      <c r="DL225" s="102"/>
      <c r="DM225" s="102"/>
      <c r="DN225" s="102"/>
      <c r="DO225" s="102"/>
      <c r="DP225" s="102"/>
      <c r="DQ225" s="102"/>
      <c r="DR225" s="102"/>
      <c r="DS225" s="102"/>
      <c r="DT225" s="102"/>
      <c r="DU225" s="102"/>
      <c r="DV225" s="102"/>
      <c r="DW225" s="102"/>
      <c r="DX225" s="102"/>
      <c r="DY225" s="102"/>
      <c r="DZ225" s="102"/>
    </row>
    <row r="226" spans="1:130">
      <c r="A226" s="102"/>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c r="AA226" s="102"/>
      <c r="AB226" s="102"/>
      <c r="AC226" s="102"/>
      <c r="AD226" s="102"/>
      <c r="AE226" s="102"/>
      <c r="AF226" s="102"/>
      <c r="AG226" s="102"/>
      <c r="AH226" s="102"/>
      <c r="AI226" s="102"/>
      <c r="AJ226" s="102"/>
      <c r="AK226" s="102"/>
      <c r="AL226" s="102"/>
      <c r="AM226" s="102"/>
      <c r="AN226" s="102"/>
      <c r="AO226" s="102"/>
      <c r="AP226" s="102"/>
      <c r="AQ226" s="102"/>
      <c r="AR226" s="102"/>
      <c r="AS226" s="102"/>
      <c r="AT226" s="102"/>
      <c r="AU226" s="102"/>
      <c r="AV226" s="102"/>
      <c r="AW226" s="102"/>
      <c r="AX226" s="102"/>
      <c r="AY226" s="102"/>
      <c r="AZ226" s="102"/>
      <c r="BA226" s="102"/>
      <c r="BB226" s="102"/>
      <c r="BC226" s="102"/>
      <c r="BD226" s="102"/>
      <c r="BE226" s="102"/>
      <c r="BF226" s="102"/>
      <c r="BG226" s="102"/>
      <c r="BH226" s="102"/>
      <c r="BI226" s="102"/>
      <c r="BJ226" s="102"/>
      <c r="BK226" s="102"/>
      <c r="BL226" s="102"/>
      <c r="BM226" s="102"/>
      <c r="BN226" s="102"/>
      <c r="BO226" s="102"/>
      <c r="BP226" s="102"/>
      <c r="BQ226" s="102"/>
      <c r="BR226" s="102"/>
      <c r="BS226" s="102"/>
      <c r="BT226" s="102"/>
      <c r="BU226" s="102"/>
      <c r="BV226" s="102"/>
      <c r="BW226" s="102"/>
      <c r="BX226" s="102"/>
      <c r="BY226" s="102"/>
      <c r="BZ226" s="102"/>
      <c r="CA226" s="102"/>
      <c r="CB226" s="102"/>
      <c r="CC226" s="102"/>
      <c r="CD226" s="102"/>
      <c r="CE226" s="102"/>
      <c r="CF226" s="102"/>
      <c r="CG226" s="102"/>
      <c r="CH226" s="102"/>
      <c r="CI226" s="102"/>
      <c r="CJ226" s="102"/>
      <c r="CK226" s="102"/>
      <c r="CL226" s="102"/>
      <c r="CM226" s="102"/>
      <c r="CN226" s="102"/>
      <c r="CO226" s="102"/>
      <c r="CP226" s="102"/>
      <c r="CQ226" s="102"/>
      <c r="CR226" s="102"/>
      <c r="CS226" s="102"/>
      <c r="CT226" s="102"/>
      <c r="CU226" s="102"/>
      <c r="CV226" s="102"/>
      <c r="CW226" s="102"/>
      <c r="CX226" s="102"/>
      <c r="CY226" s="102"/>
      <c r="CZ226" s="102"/>
      <c r="DA226" s="102"/>
      <c r="DB226" s="102"/>
      <c r="DC226" s="102"/>
      <c r="DD226" s="102"/>
      <c r="DE226" s="102"/>
      <c r="DF226" s="102"/>
      <c r="DG226" s="102"/>
      <c r="DH226" s="102"/>
      <c r="DI226" s="102"/>
      <c r="DJ226" s="102"/>
      <c r="DK226" s="102"/>
      <c r="DL226" s="102"/>
      <c r="DM226" s="102"/>
      <c r="DN226" s="102"/>
      <c r="DO226" s="102"/>
      <c r="DP226" s="102"/>
      <c r="DQ226" s="102"/>
      <c r="DR226" s="102"/>
      <c r="DS226" s="102"/>
      <c r="DT226" s="102"/>
      <c r="DU226" s="102"/>
      <c r="DV226" s="102"/>
      <c r="DW226" s="102"/>
      <c r="DX226" s="102"/>
      <c r="DY226" s="102"/>
      <c r="DZ226" s="102"/>
    </row>
    <row r="227" spans="1:130">
      <c r="A227" s="102"/>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102"/>
      <c r="AA227" s="102"/>
      <c r="AB227" s="102"/>
      <c r="AC227" s="102"/>
      <c r="AD227" s="102"/>
      <c r="AE227" s="102"/>
      <c r="AF227" s="102"/>
      <c r="AG227" s="102"/>
      <c r="AH227" s="102"/>
      <c r="AI227" s="102"/>
      <c r="AJ227" s="102"/>
      <c r="AK227" s="102"/>
      <c r="AL227" s="102"/>
      <c r="AM227" s="102"/>
      <c r="AN227" s="102"/>
      <c r="AO227" s="102"/>
      <c r="AP227" s="102"/>
      <c r="AQ227" s="102"/>
      <c r="AR227" s="102"/>
      <c r="AS227" s="102"/>
      <c r="AT227" s="102"/>
      <c r="AU227" s="102"/>
      <c r="AV227" s="102"/>
      <c r="AW227" s="102"/>
      <c r="AX227" s="102"/>
      <c r="AY227" s="102"/>
      <c r="AZ227" s="102"/>
      <c r="BA227" s="102"/>
      <c r="BB227" s="102"/>
      <c r="BC227" s="102"/>
      <c r="BD227" s="102"/>
      <c r="BE227" s="102"/>
      <c r="BF227" s="102"/>
      <c r="BG227" s="102"/>
      <c r="BH227" s="102"/>
      <c r="BI227" s="102"/>
      <c r="BJ227" s="102"/>
      <c r="BK227" s="102"/>
      <c r="BL227" s="102"/>
      <c r="BM227" s="102"/>
      <c r="BN227" s="102"/>
      <c r="BO227" s="102"/>
      <c r="BP227" s="102"/>
      <c r="BQ227" s="102"/>
      <c r="BR227" s="102"/>
      <c r="BS227" s="102"/>
      <c r="BT227" s="102"/>
      <c r="BU227" s="102"/>
      <c r="BV227" s="102"/>
      <c r="BW227" s="102"/>
      <c r="BX227" s="102"/>
      <c r="BY227" s="102"/>
      <c r="BZ227" s="102"/>
      <c r="CA227" s="102"/>
      <c r="CB227" s="102"/>
      <c r="CC227" s="102"/>
      <c r="CD227" s="102"/>
      <c r="CE227" s="102"/>
      <c r="CF227" s="102"/>
      <c r="CG227" s="102"/>
      <c r="CH227" s="102"/>
      <c r="CI227" s="102"/>
      <c r="CJ227" s="102"/>
      <c r="CK227" s="102"/>
      <c r="CL227" s="102"/>
      <c r="CM227" s="102"/>
      <c r="CN227" s="102"/>
      <c r="CO227" s="102"/>
      <c r="CP227" s="102"/>
      <c r="CQ227" s="102"/>
      <c r="CR227" s="102"/>
      <c r="CS227" s="102"/>
      <c r="CT227" s="102"/>
      <c r="CU227" s="102"/>
      <c r="CV227" s="102"/>
      <c r="CW227" s="102"/>
      <c r="CX227" s="102"/>
      <c r="CY227" s="102"/>
      <c r="CZ227" s="102"/>
      <c r="DA227" s="102"/>
      <c r="DB227" s="102"/>
      <c r="DC227" s="102"/>
      <c r="DD227" s="102"/>
      <c r="DE227" s="102"/>
      <c r="DF227" s="102"/>
      <c r="DG227" s="102"/>
      <c r="DH227" s="102"/>
      <c r="DI227" s="102"/>
      <c r="DJ227" s="102"/>
      <c r="DK227" s="102"/>
      <c r="DL227" s="102"/>
      <c r="DM227" s="102"/>
      <c r="DN227" s="102"/>
      <c r="DO227" s="102"/>
      <c r="DP227" s="102"/>
      <c r="DQ227" s="102"/>
      <c r="DR227" s="102"/>
      <c r="DS227" s="102"/>
      <c r="DT227" s="102"/>
      <c r="DU227" s="102"/>
      <c r="DV227" s="102"/>
      <c r="DW227" s="102"/>
      <c r="DX227" s="102"/>
      <c r="DY227" s="102"/>
      <c r="DZ227" s="102"/>
    </row>
    <row r="228" spans="1:130">
      <c r="A228" s="102"/>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102"/>
      <c r="AA228" s="102"/>
      <c r="AB228" s="102"/>
      <c r="AC228" s="102"/>
      <c r="AD228" s="102"/>
      <c r="AE228" s="102"/>
      <c r="AF228" s="102"/>
      <c r="AG228" s="102"/>
      <c r="AH228" s="102"/>
      <c r="AI228" s="102"/>
      <c r="AJ228" s="102"/>
      <c r="AK228" s="102"/>
      <c r="AL228" s="102"/>
      <c r="AM228" s="102"/>
      <c r="AN228" s="102"/>
      <c r="AO228" s="102"/>
      <c r="AP228" s="102"/>
      <c r="AQ228" s="102"/>
      <c r="AR228" s="102"/>
      <c r="AS228" s="102"/>
      <c r="AT228" s="102"/>
      <c r="AU228" s="102"/>
      <c r="AV228" s="102"/>
      <c r="AW228" s="102"/>
      <c r="AX228" s="102"/>
      <c r="AY228" s="102"/>
      <c r="AZ228" s="102"/>
      <c r="BA228" s="102"/>
      <c r="BB228" s="102"/>
      <c r="BC228" s="102"/>
      <c r="BD228" s="102"/>
      <c r="BE228" s="102"/>
      <c r="BF228" s="102"/>
      <c r="BG228" s="102"/>
      <c r="BH228" s="102"/>
      <c r="BI228" s="102"/>
      <c r="BJ228" s="102"/>
      <c r="BK228" s="102"/>
      <c r="BL228" s="102"/>
      <c r="BM228" s="102"/>
      <c r="BN228" s="102"/>
      <c r="BO228" s="102"/>
      <c r="BP228" s="102"/>
      <c r="BQ228" s="102"/>
      <c r="BR228" s="102"/>
      <c r="BS228" s="102"/>
      <c r="BT228" s="102"/>
      <c r="BU228" s="102"/>
      <c r="BV228" s="102"/>
      <c r="BW228" s="102"/>
      <c r="BX228" s="102"/>
      <c r="BY228" s="102"/>
      <c r="BZ228" s="102"/>
      <c r="CA228" s="102"/>
      <c r="CB228" s="102"/>
      <c r="CC228" s="102"/>
      <c r="CD228" s="102"/>
      <c r="CE228" s="102"/>
      <c r="CF228" s="102"/>
      <c r="CG228" s="102"/>
      <c r="CH228" s="102"/>
      <c r="CI228" s="102"/>
      <c r="CJ228" s="102"/>
      <c r="CK228" s="102"/>
      <c r="CL228" s="102"/>
      <c r="CM228" s="102"/>
      <c r="CN228" s="102"/>
      <c r="CO228" s="102"/>
      <c r="CP228" s="102"/>
      <c r="CQ228" s="102"/>
      <c r="CR228" s="102"/>
      <c r="CS228" s="102"/>
      <c r="CT228" s="102"/>
      <c r="CU228" s="102"/>
      <c r="CV228" s="102"/>
      <c r="CW228" s="102"/>
      <c r="CX228" s="102"/>
      <c r="CY228" s="102"/>
      <c r="CZ228" s="102"/>
      <c r="DA228" s="102"/>
      <c r="DB228" s="102"/>
      <c r="DC228" s="102"/>
      <c r="DD228" s="102"/>
      <c r="DE228" s="102"/>
      <c r="DF228" s="102"/>
      <c r="DG228" s="102"/>
      <c r="DH228" s="102"/>
      <c r="DI228" s="102"/>
      <c r="DJ228" s="102"/>
      <c r="DK228" s="102"/>
      <c r="DL228" s="102"/>
      <c r="DM228" s="102"/>
      <c r="DN228" s="102"/>
      <c r="DO228" s="102"/>
      <c r="DP228" s="102"/>
      <c r="DQ228" s="102"/>
      <c r="DR228" s="102"/>
      <c r="DS228" s="102"/>
      <c r="DT228" s="102"/>
      <c r="DU228" s="102"/>
      <c r="DV228" s="102"/>
      <c r="DW228" s="102"/>
      <c r="DX228" s="102"/>
      <c r="DY228" s="102"/>
      <c r="DZ228" s="102"/>
    </row>
    <row r="229" spans="1:130">
      <c r="A229" s="102"/>
      <c r="B229" s="102"/>
      <c r="C229" s="10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102"/>
      <c r="AA229" s="102"/>
      <c r="AB229" s="102"/>
      <c r="AC229" s="102"/>
      <c r="AD229" s="102"/>
      <c r="AE229" s="102"/>
      <c r="AF229" s="102"/>
      <c r="AG229" s="102"/>
      <c r="AH229" s="102"/>
      <c r="AI229" s="102"/>
      <c r="AJ229" s="102"/>
      <c r="AK229" s="102"/>
      <c r="AL229" s="102"/>
      <c r="AM229" s="102"/>
      <c r="AN229" s="102"/>
      <c r="AO229" s="102"/>
      <c r="AP229" s="102"/>
      <c r="AQ229" s="102"/>
      <c r="AR229" s="102"/>
      <c r="AS229" s="102"/>
      <c r="AT229" s="102"/>
      <c r="AU229" s="102"/>
      <c r="AV229" s="102"/>
      <c r="AW229" s="102"/>
      <c r="AX229" s="102"/>
      <c r="AY229" s="102"/>
      <c r="AZ229" s="102"/>
      <c r="BA229" s="102"/>
      <c r="BB229" s="102"/>
      <c r="BC229" s="102"/>
      <c r="BD229" s="102"/>
      <c r="BE229" s="102"/>
      <c r="BF229" s="102"/>
      <c r="BG229" s="102"/>
      <c r="BH229" s="102"/>
      <c r="BI229" s="102"/>
      <c r="BJ229" s="102"/>
      <c r="BK229" s="102"/>
      <c r="BL229" s="102"/>
      <c r="BM229" s="102"/>
      <c r="BN229" s="102"/>
      <c r="BO229" s="102"/>
      <c r="BP229" s="102"/>
      <c r="BQ229" s="102"/>
      <c r="BR229" s="102"/>
      <c r="BS229" s="102"/>
      <c r="BT229" s="102"/>
      <c r="BU229" s="102"/>
      <c r="BV229" s="102"/>
      <c r="BW229" s="102"/>
      <c r="BX229" s="102"/>
      <c r="BY229" s="102"/>
      <c r="BZ229" s="102"/>
      <c r="CA229" s="102"/>
      <c r="CB229" s="102"/>
      <c r="CC229" s="102"/>
      <c r="CD229" s="102"/>
      <c r="CE229" s="102"/>
      <c r="CF229" s="102"/>
      <c r="CG229" s="102"/>
      <c r="CH229" s="102"/>
      <c r="CI229" s="102"/>
      <c r="CJ229" s="102"/>
      <c r="CK229" s="102"/>
      <c r="CL229" s="102"/>
      <c r="CM229" s="102"/>
      <c r="CN229" s="102"/>
      <c r="CO229" s="102"/>
      <c r="CP229" s="102"/>
      <c r="CQ229" s="102"/>
      <c r="CR229" s="102"/>
      <c r="CS229" s="102"/>
      <c r="CT229" s="102"/>
      <c r="CU229" s="102"/>
      <c r="CV229" s="102"/>
      <c r="CW229" s="102"/>
      <c r="CX229" s="102"/>
      <c r="CY229" s="102"/>
      <c r="CZ229" s="102"/>
      <c r="DA229" s="102"/>
      <c r="DB229" s="102"/>
      <c r="DC229" s="102"/>
      <c r="DD229" s="102"/>
      <c r="DE229" s="102"/>
      <c r="DF229" s="102"/>
      <c r="DG229" s="102"/>
      <c r="DH229" s="102"/>
      <c r="DI229" s="102"/>
      <c r="DJ229" s="102"/>
      <c r="DK229" s="102"/>
      <c r="DL229" s="102"/>
      <c r="DM229" s="102"/>
      <c r="DN229" s="102"/>
      <c r="DO229" s="102"/>
      <c r="DP229" s="102"/>
      <c r="DQ229" s="102"/>
      <c r="DR229" s="102"/>
      <c r="DS229" s="102"/>
      <c r="DT229" s="102"/>
      <c r="DU229" s="102"/>
      <c r="DV229" s="102"/>
      <c r="DW229" s="102"/>
      <c r="DX229" s="102"/>
      <c r="DY229" s="102"/>
      <c r="DZ229" s="102"/>
    </row>
    <row r="230" spans="1:130">
      <c r="A230" s="102"/>
      <c r="B230" s="102"/>
      <c r="C230" s="10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2"/>
      <c r="AA230" s="102"/>
      <c r="AB230" s="102"/>
      <c r="AC230" s="102"/>
      <c r="AD230" s="102"/>
      <c r="AE230" s="102"/>
      <c r="AF230" s="102"/>
      <c r="AG230" s="102"/>
      <c r="AH230" s="102"/>
      <c r="AI230" s="102"/>
      <c r="AJ230" s="102"/>
      <c r="AK230" s="102"/>
      <c r="AL230" s="102"/>
      <c r="AM230" s="102"/>
      <c r="AN230" s="102"/>
      <c r="AO230" s="102"/>
      <c r="AP230" s="102"/>
      <c r="AQ230" s="102"/>
      <c r="AR230" s="102"/>
      <c r="AS230" s="102"/>
      <c r="AT230" s="102"/>
      <c r="AU230" s="102"/>
      <c r="AV230" s="102"/>
      <c r="AW230" s="102"/>
      <c r="AX230" s="102"/>
      <c r="AY230" s="102"/>
      <c r="AZ230" s="102"/>
      <c r="BA230" s="102"/>
      <c r="BB230" s="102"/>
      <c r="BC230" s="102"/>
      <c r="BD230" s="102"/>
      <c r="BE230" s="102"/>
      <c r="BF230" s="102"/>
      <c r="BG230" s="102"/>
      <c r="BH230" s="102"/>
      <c r="BI230" s="102"/>
      <c r="BJ230" s="102"/>
      <c r="BK230" s="102"/>
      <c r="BL230" s="102"/>
      <c r="BM230" s="102"/>
      <c r="BN230" s="102"/>
      <c r="BO230" s="102"/>
      <c r="BP230" s="102"/>
      <c r="BQ230" s="102"/>
      <c r="BR230" s="102"/>
      <c r="BS230" s="102"/>
      <c r="BT230" s="102"/>
      <c r="BU230" s="102"/>
      <c r="BV230" s="102"/>
      <c r="BW230" s="102"/>
      <c r="BX230" s="102"/>
      <c r="BY230" s="102"/>
      <c r="BZ230" s="102"/>
      <c r="CA230" s="102"/>
      <c r="CB230" s="102"/>
      <c r="CC230" s="102"/>
      <c r="CD230" s="102"/>
      <c r="CE230" s="102"/>
      <c r="CF230" s="102"/>
      <c r="CG230" s="102"/>
      <c r="CH230" s="102"/>
      <c r="CI230" s="102"/>
      <c r="CJ230" s="102"/>
      <c r="CK230" s="102"/>
      <c r="CL230" s="102"/>
      <c r="CM230" s="102"/>
      <c r="CN230" s="102"/>
      <c r="CO230" s="102"/>
      <c r="CP230" s="102"/>
      <c r="CQ230" s="102"/>
      <c r="CR230" s="102"/>
      <c r="CS230" s="102"/>
      <c r="CT230" s="102"/>
      <c r="CU230" s="102"/>
      <c r="CV230" s="102"/>
      <c r="CW230" s="102"/>
      <c r="CX230" s="102"/>
      <c r="CY230" s="102"/>
      <c r="CZ230" s="102"/>
      <c r="DA230" s="102"/>
      <c r="DB230" s="102"/>
      <c r="DC230" s="102"/>
      <c r="DD230" s="102"/>
      <c r="DE230" s="102"/>
      <c r="DF230" s="102"/>
      <c r="DG230" s="102"/>
      <c r="DH230" s="102"/>
      <c r="DI230" s="102"/>
      <c r="DJ230" s="102"/>
      <c r="DK230" s="102"/>
      <c r="DL230" s="102"/>
      <c r="DM230" s="102"/>
      <c r="DN230" s="102"/>
      <c r="DO230" s="102"/>
      <c r="DP230" s="102"/>
      <c r="DQ230" s="102"/>
      <c r="DR230" s="102"/>
      <c r="DS230" s="102"/>
      <c r="DT230" s="102"/>
      <c r="DU230" s="102"/>
      <c r="DV230" s="102"/>
      <c r="DW230" s="102"/>
      <c r="DX230" s="102"/>
      <c r="DY230" s="102"/>
      <c r="DZ230" s="102"/>
    </row>
    <row r="231" spans="1:130">
      <c r="A231" s="102"/>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c r="AJ231" s="102"/>
      <c r="AK231" s="102"/>
      <c r="AL231" s="102"/>
      <c r="AM231" s="102"/>
      <c r="AN231" s="102"/>
      <c r="AO231" s="102"/>
      <c r="AP231" s="102"/>
      <c r="AQ231" s="102"/>
      <c r="AR231" s="102"/>
      <c r="AS231" s="102"/>
      <c r="AT231" s="102"/>
      <c r="AU231" s="102"/>
      <c r="AV231" s="102"/>
      <c r="AW231" s="102"/>
      <c r="AX231" s="102"/>
      <c r="AY231" s="102"/>
      <c r="AZ231" s="102"/>
      <c r="BA231" s="102"/>
      <c r="BB231" s="102"/>
      <c r="BC231" s="102"/>
      <c r="BD231" s="102"/>
      <c r="BE231" s="102"/>
      <c r="BF231" s="102"/>
      <c r="BG231" s="102"/>
      <c r="BH231" s="102"/>
      <c r="BI231" s="102"/>
      <c r="BJ231" s="102"/>
      <c r="BK231" s="102"/>
      <c r="BL231" s="102"/>
      <c r="BM231" s="102"/>
      <c r="BN231" s="102"/>
      <c r="BO231" s="102"/>
      <c r="BP231" s="102"/>
      <c r="BQ231" s="102"/>
      <c r="BR231" s="102"/>
      <c r="BS231" s="102"/>
      <c r="BT231" s="102"/>
      <c r="BU231" s="102"/>
      <c r="BV231" s="102"/>
      <c r="BW231" s="102"/>
      <c r="BX231" s="102"/>
      <c r="BY231" s="102"/>
      <c r="BZ231" s="102"/>
      <c r="CA231" s="102"/>
      <c r="CB231" s="102"/>
      <c r="CC231" s="102"/>
      <c r="CD231" s="102"/>
      <c r="CE231" s="102"/>
      <c r="CF231" s="102"/>
      <c r="CG231" s="102"/>
      <c r="CH231" s="102"/>
      <c r="CI231" s="102"/>
      <c r="CJ231" s="102"/>
      <c r="CK231" s="102"/>
      <c r="CL231" s="102"/>
      <c r="CM231" s="102"/>
      <c r="CN231" s="102"/>
      <c r="CO231" s="102"/>
      <c r="CP231" s="102"/>
      <c r="CQ231" s="102"/>
      <c r="CR231" s="102"/>
      <c r="CS231" s="102"/>
      <c r="CT231" s="102"/>
      <c r="CU231" s="102"/>
      <c r="CV231" s="102"/>
      <c r="CW231" s="102"/>
      <c r="CX231" s="102"/>
      <c r="CY231" s="102"/>
      <c r="CZ231" s="102"/>
      <c r="DA231" s="102"/>
      <c r="DB231" s="102"/>
      <c r="DC231" s="102"/>
      <c r="DD231" s="102"/>
      <c r="DE231" s="102"/>
      <c r="DF231" s="102"/>
      <c r="DG231" s="102"/>
      <c r="DH231" s="102"/>
      <c r="DI231" s="102"/>
      <c r="DJ231" s="102"/>
      <c r="DK231" s="102"/>
      <c r="DL231" s="102"/>
      <c r="DM231" s="102"/>
      <c r="DN231" s="102"/>
      <c r="DO231" s="102"/>
      <c r="DP231" s="102"/>
      <c r="DQ231" s="102"/>
      <c r="DR231" s="102"/>
      <c r="DS231" s="102"/>
      <c r="DT231" s="102"/>
      <c r="DU231" s="102"/>
      <c r="DV231" s="102"/>
      <c r="DW231" s="102"/>
      <c r="DX231" s="102"/>
      <c r="DY231" s="102"/>
      <c r="DZ231" s="102"/>
    </row>
    <row r="232" spans="1:130">
      <c r="A232" s="102"/>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2"/>
      <c r="AA232" s="102"/>
      <c r="AB232" s="102"/>
      <c r="AC232" s="102"/>
      <c r="AD232" s="102"/>
      <c r="AE232" s="102"/>
      <c r="AF232" s="102"/>
      <c r="AG232" s="102"/>
      <c r="AH232" s="102"/>
      <c r="AI232" s="102"/>
      <c r="AJ232" s="102"/>
      <c r="AK232" s="102"/>
      <c r="AL232" s="102"/>
      <c r="AM232" s="102"/>
      <c r="AN232" s="102"/>
      <c r="AO232" s="102"/>
      <c r="AP232" s="102"/>
      <c r="AQ232" s="102"/>
      <c r="AR232" s="102"/>
      <c r="AS232" s="102"/>
      <c r="AT232" s="102"/>
      <c r="AU232" s="102"/>
      <c r="AV232" s="102"/>
      <c r="AW232" s="102"/>
      <c r="AX232" s="102"/>
      <c r="AY232" s="102"/>
      <c r="AZ232" s="102"/>
      <c r="BA232" s="102"/>
      <c r="BB232" s="102"/>
      <c r="BC232" s="102"/>
      <c r="BD232" s="102"/>
      <c r="BE232" s="102"/>
      <c r="BF232" s="102"/>
      <c r="BG232" s="102"/>
      <c r="BH232" s="102"/>
      <c r="BI232" s="102"/>
      <c r="BJ232" s="102"/>
      <c r="BK232" s="102"/>
      <c r="BL232" s="102"/>
      <c r="BM232" s="102"/>
      <c r="BN232" s="102"/>
      <c r="BO232" s="102"/>
      <c r="BP232" s="102"/>
      <c r="BQ232" s="102"/>
      <c r="BR232" s="102"/>
      <c r="BS232" s="102"/>
      <c r="BT232" s="102"/>
      <c r="BU232" s="102"/>
      <c r="BV232" s="102"/>
      <c r="BW232" s="102"/>
      <c r="BX232" s="102"/>
      <c r="BY232" s="102"/>
      <c r="BZ232" s="102"/>
      <c r="CA232" s="102"/>
      <c r="CB232" s="102"/>
      <c r="CC232" s="102"/>
      <c r="CD232" s="102"/>
      <c r="CE232" s="102"/>
      <c r="CF232" s="102"/>
      <c r="CG232" s="102"/>
      <c r="CH232" s="102"/>
      <c r="CI232" s="102"/>
      <c r="CJ232" s="102"/>
      <c r="CK232" s="102"/>
      <c r="CL232" s="102"/>
      <c r="CM232" s="102"/>
      <c r="CN232" s="102"/>
      <c r="CO232" s="102"/>
      <c r="CP232" s="102"/>
      <c r="CQ232" s="102"/>
      <c r="CR232" s="102"/>
      <c r="CS232" s="102"/>
      <c r="CT232" s="102"/>
      <c r="CU232" s="102"/>
      <c r="CV232" s="102"/>
      <c r="CW232" s="102"/>
      <c r="CX232" s="102"/>
      <c r="CY232" s="102"/>
      <c r="CZ232" s="102"/>
      <c r="DA232" s="102"/>
      <c r="DB232" s="102"/>
      <c r="DC232" s="102"/>
      <c r="DD232" s="102"/>
      <c r="DE232" s="102"/>
      <c r="DF232" s="102"/>
      <c r="DG232" s="102"/>
      <c r="DH232" s="102"/>
      <c r="DI232" s="102"/>
      <c r="DJ232" s="102"/>
      <c r="DK232" s="102"/>
      <c r="DL232" s="102"/>
      <c r="DM232" s="102"/>
      <c r="DN232" s="102"/>
      <c r="DO232" s="102"/>
      <c r="DP232" s="102"/>
      <c r="DQ232" s="102"/>
      <c r="DR232" s="102"/>
      <c r="DS232" s="102"/>
      <c r="DT232" s="102"/>
      <c r="DU232" s="102"/>
      <c r="DV232" s="102"/>
      <c r="DW232" s="102"/>
      <c r="DX232" s="102"/>
      <c r="DY232" s="102"/>
      <c r="DZ232" s="102"/>
    </row>
    <row r="233" spans="1:130">
      <c r="A233" s="102"/>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c r="AG233" s="102"/>
      <c r="AH233" s="102"/>
      <c r="AI233" s="102"/>
      <c r="AJ233" s="102"/>
      <c r="AK233" s="102"/>
      <c r="AL233" s="102"/>
      <c r="AM233" s="102"/>
      <c r="AN233" s="102"/>
      <c r="AO233" s="102"/>
      <c r="AP233" s="102"/>
      <c r="AQ233" s="102"/>
      <c r="AR233" s="102"/>
      <c r="AS233" s="102"/>
      <c r="AT233" s="102"/>
      <c r="AU233" s="102"/>
      <c r="AV233" s="102"/>
      <c r="AW233" s="102"/>
      <c r="AX233" s="102"/>
      <c r="AY233" s="102"/>
      <c r="AZ233" s="102"/>
      <c r="BA233" s="102"/>
      <c r="BB233" s="102"/>
      <c r="BC233" s="102"/>
      <c r="BD233" s="102"/>
      <c r="BE233" s="102"/>
      <c r="BF233" s="102"/>
      <c r="BG233" s="102"/>
      <c r="BH233" s="102"/>
      <c r="BI233" s="102"/>
      <c r="BJ233" s="102"/>
      <c r="BK233" s="102"/>
      <c r="BL233" s="102"/>
      <c r="BM233" s="102"/>
      <c r="BN233" s="102"/>
      <c r="BO233" s="102"/>
      <c r="BP233" s="102"/>
      <c r="BQ233" s="102"/>
      <c r="BR233" s="102"/>
      <c r="BS233" s="102"/>
      <c r="BT233" s="102"/>
      <c r="BU233" s="102"/>
      <c r="BV233" s="102"/>
      <c r="BW233" s="102"/>
      <c r="BX233" s="102"/>
      <c r="BY233" s="102"/>
      <c r="BZ233" s="102"/>
      <c r="CA233" s="102"/>
      <c r="CB233" s="102"/>
      <c r="CC233" s="102"/>
      <c r="CD233" s="102"/>
      <c r="CE233" s="102"/>
      <c r="CF233" s="102"/>
      <c r="CG233" s="102"/>
      <c r="CH233" s="102"/>
      <c r="CI233" s="102"/>
      <c r="CJ233" s="102"/>
      <c r="CK233" s="102"/>
      <c r="CL233" s="102"/>
      <c r="CM233" s="102"/>
      <c r="CN233" s="102"/>
      <c r="CO233" s="102"/>
      <c r="CP233" s="102"/>
      <c r="CQ233" s="102"/>
      <c r="CR233" s="102"/>
      <c r="CS233" s="102"/>
      <c r="CT233" s="102"/>
      <c r="CU233" s="102"/>
      <c r="CV233" s="102"/>
      <c r="CW233" s="102"/>
      <c r="CX233" s="102"/>
      <c r="CY233" s="102"/>
      <c r="CZ233" s="102"/>
      <c r="DA233" s="102"/>
      <c r="DB233" s="102"/>
      <c r="DC233" s="102"/>
      <c r="DD233" s="102"/>
      <c r="DE233" s="102"/>
      <c r="DF233" s="102"/>
      <c r="DG233" s="102"/>
      <c r="DH233" s="102"/>
      <c r="DI233" s="102"/>
      <c r="DJ233" s="102"/>
      <c r="DK233" s="102"/>
      <c r="DL233" s="102"/>
      <c r="DM233" s="102"/>
      <c r="DN233" s="102"/>
      <c r="DO233" s="102"/>
      <c r="DP233" s="102"/>
      <c r="DQ233" s="102"/>
      <c r="DR233" s="102"/>
      <c r="DS233" s="102"/>
      <c r="DT233" s="102"/>
      <c r="DU233" s="102"/>
      <c r="DV233" s="102"/>
      <c r="DW233" s="102"/>
      <c r="DX233" s="102"/>
      <c r="DY233" s="102"/>
      <c r="DZ233" s="102"/>
    </row>
    <row r="234" spans="1:130">
      <c r="A234" s="102"/>
      <c r="B234" s="102"/>
      <c r="C234" s="10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c r="AG234" s="102"/>
      <c r="AH234" s="102"/>
      <c r="AI234" s="102"/>
      <c r="AJ234" s="102"/>
      <c r="AK234" s="102"/>
      <c r="AL234" s="102"/>
      <c r="AM234" s="102"/>
      <c r="AN234" s="102"/>
      <c r="AO234" s="102"/>
      <c r="AP234" s="102"/>
      <c r="AQ234" s="102"/>
      <c r="AR234" s="102"/>
      <c r="AS234" s="102"/>
      <c r="AT234" s="102"/>
      <c r="AU234" s="102"/>
      <c r="AV234" s="102"/>
      <c r="AW234" s="102"/>
      <c r="AX234" s="102"/>
      <c r="AY234" s="102"/>
      <c r="AZ234" s="102"/>
      <c r="BA234" s="102"/>
      <c r="BB234" s="102"/>
      <c r="BC234" s="102"/>
      <c r="BD234" s="102"/>
      <c r="BE234" s="102"/>
      <c r="BF234" s="102"/>
      <c r="BG234" s="102"/>
      <c r="BH234" s="102"/>
      <c r="BI234" s="102"/>
      <c r="BJ234" s="102"/>
      <c r="BK234" s="102"/>
      <c r="BL234" s="102"/>
      <c r="BM234" s="102"/>
      <c r="BN234" s="102"/>
      <c r="BO234" s="102"/>
      <c r="BP234" s="102"/>
      <c r="BQ234" s="102"/>
      <c r="BR234" s="102"/>
      <c r="BS234" s="102"/>
      <c r="BT234" s="102"/>
      <c r="BU234" s="102"/>
      <c r="BV234" s="102"/>
      <c r="BW234" s="102"/>
      <c r="BX234" s="102"/>
      <c r="BY234" s="102"/>
      <c r="BZ234" s="102"/>
      <c r="CA234" s="102"/>
      <c r="CB234" s="102"/>
      <c r="CC234" s="102"/>
      <c r="CD234" s="102"/>
      <c r="CE234" s="102"/>
      <c r="CF234" s="102"/>
      <c r="CG234" s="102"/>
      <c r="CH234" s="102"/>
      <c r="CI234" s="102"/>
      <c r="CJ234" s="102"/>
      <c r="CK234" s="102"/>
      <c r="CL234" s="102"/>
      <c r="CM234" s="102"/>
      <c r="CN234" s="102"/>
      <c r="CO234" s="102"/>
      <c r="CP234" s="102"/>
      <c r="CQ234" s="102"/>
      <c r="CR234" s="102"/>
      <c r="CS234" s="102"/>
      <c r="CT234" s="102"/>
      <c r="CU234" s="102"/>
      <c r="CV234" s="102"/>
      <c r="CW234" s="102"/>
      <c r="CX234" s="102"/>
      <c r="CY234" s="102"/>
      <c r="CZ234" s="102"/>
      <c r="DA234" s="102"/>
      <c r="DB234" s="102"/>
      <c r="DC234" s="102"/>
      <c r="DD234" s="102"/>
      <c r="DE234" s="102"/>
      <c r="DF234" s="102"/>
      <c r="DG234" s="102"/>
      <c r="DH234" s="102"/>
      <c r="DI234" s="102"/>
      <c r="DJ234" s="102"/>
      <c r="DK234" s="102"/>
      <c r="DL234" s="102"/>
      <c r="DM234" s="102"/>
      <c r="DN234" s="102"/>
      <c r="DO234" s="102"/>
      <c r="DP234" s="102"/>
      <c r="DQ234" s="102"/>
      <c r="DR234" s="102"/>
      <c r="DS234" s="102"/>
      <c r="DT234" s="102"/>
      <c r="DU234" s="102"/>
      <c r="DV234" s="102"/>
      <c r="DW234" s="102"/>
      <c r="DX234" s="102"/>
      <c r="DY234" s="102"/>
      <c r="DZ234" s="102"/>
    </row>
    <row r="235" spans="1:130">
      <c r="A235" s="102"/>
      <c r="B235" s="102"/>
      <c r="C235" s="10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2"/>
      <c r="AA235" s="102"/>
      <c r="AB235" s="102"/>
      <c r="AC235" s="102"/>
      <c r="AD235" s="102"/>
      <c r="AE235" s="102"/>
      <c r="AF235" s="102"/>
      <c r="AG235" s="102"/>
      <c r="AH235" s="102"/>
      <c r="AI235" s="102"/>
      <c r="AJ235" s="102"/>
      <c r="AK235" s="102"/>
      <c r="AL235" s="102"/>
      <c r="AM235" s="102"/>
      <c r="AN235" s="102"/>
      <c r="AO235" s="102"/>
      <c r="AP235" s="102"/>
      <c r="AQ235" s="102"/>
      <c r="AR235" s="102"/>
      <c r="AS235" s="102"/>
      <c r="AT235" s="102"/>
      <c r="AU235" s="102"/>
      <c r="AV235" s="102"/>
      <c r="AW235" s="102"/>
      <c r="AX235" s="102"/>
      <c r="AY235" s="102"/>
      <c r="AZ235" s="102"/>
      <c r="BA235" s="102"/>
      <c r="BB235" s="102"/>
      <c r="BC235" s="102"/>
      <c r="BD235" s="102"/>
      <c r="BE235" s="102"/>
      <c r="BF235" s="102"/>
      <c r="BG235" s="102"/>
      <c r="BH235" s="102"/>
      <c r="BI235" s="102"/>
      <c r="BJ235" s="102"/>
      <c r="BK235" s="102"/>
      <c r="BL235" s="102"/>
      <c r="BM235" s="102"/>
      <c r="BN235" s="102"/>
      <c r="BO235" s="102"/>
      <c r="BP235" s="102"/>
      <c r="BQ235" s="102"/>
      <c r="BR235" s="102"/>
      <c r="BS235" s="102"/>
      <c r="BT235" s="102"/>
      <c r="BU235" s="102"/>
      <c r="BV235" s="102"/>
      <c r="BW235" s="102"/>
      <c r="BX235" s="102"/>
      <c r="BY235" s="102"/>
      <c r="BZ235" s="102"/>
      <c r="CA235" s="102"/>
      <c r="CB235" s="102"/>
      <c r="CC235" s="102"/>
      <c r="CD235" s="102"/>
      <c r="CE235" s="102"/>
      <c r="CF235" s="102"/>
      <c r="CG235" s="102"/>
      <c r="CH235" s="102"/>
      <c r="CI235" s="102"/>
      <c r="CJ235" s="102"/>
      <c r="CK235" s="102"/>
      <c r="CL235" s="102"/>
      <c r="CM235" s="102"/>
      <c r="CN235" s="102"/>
      <c r="CO235" s="102"/>
      <c r="CP235" s="102"/>
      <c r="CQ235" s="102"/>
      <c r="CR235" s="102"/>
      <c r="CS235" s="102"/>
      <c r="CT235" s="102"/>
      <c r="CU235" s="102"/>
      <c r="CV235" s="102"/>
      <c r="CW235" s="102"/>
      <c r="CX235" s="102"/>
      <c r="CY235" s="102"/>
      <c r="CZ235" s="102"/>
      <c r="DA235" s="102"/>
      <c r="DB235" s="102"/>
      <c r="DC235" s="102"/>
      <c r="DD235" s="102"/>
      <c r="DE235" s="102"/>
      <c r="DF235" s="102"/>
      <c r="DG235" s="102"/>
      <c r="DH235" s="102"/>
      <c r="DI235" s="102"/>
      <c r="DJ235" s="102"/>
      <c r="DK235" s="102"/>
      <c r="DL235" s="102"/>
      <c r="DM235" s="102"/>
      <c r="DN235" s="102"/>
      <c r="DO235" s="102"/>
      <c r="DP235" s="102"/>
      <c r="DQ235" s="102"/>
      <c r="DR235" s="102"/>
      <c r="DS235" s="102"/>
      <c r="DT235" s="102"/>
      <c r="DU235" s="102"/>
      <c r="DV235" s="102"/>
      <c r="DW235" s="102"/>
      <c r="DX235" s="102"/>
      <c r="DY235" s="102"/>
      <c r="DZ235" s="102"/>
    </row>
    <row r="236" spans="1:130">
      <c r="A236" s="102"/>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c r="AF236" s="102"/>
      <c r="AG236" s="102"/>
      <c r="AH236" s="102"/>
      <c r="AI236" s="102"/>
      <c r="AJ236" s="102"/>
      <c r="AK236" s="102"/>
      <c r="AL236" s="102"/>
      <c r="AM236" s="102"/>
      <c r="AN236" s="102"/>
      <c r="AO236" s="102"/>
      <c r="AP236" s="102"/>
      <c r="AQ236" s="102"/>
      <c r="AR236" s="102"/>
      <c r="AS236" s="102"/>
      <c r="AT236" s="102"/>
      <c r="AU236" s="102"/>
      <c r="AV236" s="102"/>
      <c r="AW236" s="102"/>
      <c r="AX236" s="102"/>
      <c r="AY236" s="102"/>
      <c r="AZ236" s="102"/>
      <c r="BA236" s="102"/>
      <c r="BB236" s="102"/>
      <c r="BC236" s="102"/>
      <c r="BD236" s="102"/>
      <c r="BE236" s="102"/>
      <c r="BF236" s="102"/>
      <c r="BG236" s="102"/>
      <c r="BH236" s="102"/>
      <c r="BI236" s="102"/>
      <c r="BJ236" s="102"/>
      <c r="BK236" s="102"/>
      <c r="BL236" s="102"/>
      <c r="BM236" s="102"/>
      <c r="BN236" s="102"/>
      <c r="BO236" s="102"/>
      <c r="BP236" s="102"/>
      <c r="BQ236" s="102"/>
      <c r="BR236" s="102"/>
      <c r="BS236" s="102"/>
      <c r="BT236" s="102"/>
      <c r="BU236" s="102"/>
      <c r="BV236" s="102"/>
      <c r="BW236" s="102"/>
      <c r="BX236" s="102"/>
      <c r="BY236" s="102"/>
      <c r="BZ236" s="102"/>
      <c r="CA236" s="102"/>
      <c r="CB236" s="102"/>
      <c r="CC236" s="102"/>
      <c r="CD236" s="102"/>
      <c r="CE236" s="102"/>
      <c r="CF236" s="102"/>
      <c r="CG236" s="102"/>
      <c r="CH236" s="102"/>
      <c r="CI236" s="102"/>
      <c r="CJ236" s="102"/>
      <c r="CK236" s="102"/>
      <c r="CL236" s="102"/>
      <c r="CM236" s="102"/>
      <c r="CN236" s="102"/>
      <c r="CO236" s="102"/>
      <c r="CP236" s="102"/>
      <c r="CQ236" s="102"/>
      <c r="CR236" s="102"/>
      <c r="CS236" s="102"/>
      <c r="CT236" s="102"/>
      <c r="CU236" s="102"/>
      <c r="CV236" s="102"/>
      <c r="CW236" s="102"/>
      <c r="CX236" s="102"/>
      <c r="CY236" s="102"/>
      <c r="CZ236" s="102"/>
      <c r="DA236" s="102"/>
      <c r="DB236" s="102"/>
      <c r="DC236" s="102"/>
      <c r="DD236" s="102"/>
      <c r="DE236" s="102"/>
      <c r="DF236" s="102"/>
      <c r="DG236" s="102"/>
      <c r="DH236" s="102"/>
      <c r="DI236" s="102"/>
      <c r="DJ236" s="102"/>
      <c r="DK236" s="102"/>
      <c r="DL236" s="102"/>
      <c r="DM236" s="102"/>
      <c r="DN236" s="102"/>
      <c r="DO236" s="102"/>
      <c r="DP236" s="102"/>
      <c r="DQ236" s="102"/>
      <c r="DR236" s="102"/>
      <c r="DS236" s="102"/>
      <c r="DT236" s="102"/>
      <c r="DU236" s="102"/>
      <c r="DV236" s="102"/>
      <c r="DW236" s="102"/>
      <c r="DX236" s="102"/>
      <c r="DY236" s="102"/>
      <c r="DZ236" s="102"/>
    </row>
    <row r="237" spans="1:130">
      <c r="A237" s="102"/>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2"/>
      <c r="AA237" s="102"/>
      <c r="AB237" s="102"/>
      <c r="AC237" s="102"/>
      <c r="AD237" s="102"/>
      <c r="AE237" s="102"/>
      <c r="AF237" s="102"/>
      <c r="AG237" s="102"/>
      <c r="AH237" s="102"/>
      <c r="AI237" s="102"/>
      <c r="AJ237" s="102"/>
      <c r="AK237" s="102"/>
      <c r="AL237" s="102"/>
      <c r="AM237" s="102"/>
      <c r="AN237" s="102"/>
      <c r="AO237" s="102"/>
      <c r="AP237" s="102"/>
      <c r="AQ237" s="102"/>
      <c r="AR237" s="102"/>
      <c r="AS237" s="102"/>
      <c r="AT237" s="102"/>
      <c r="AU237" s="102"/>
      <c r="AV237" s="102"/>
      <c r="AW237" s="102"/>
      <c r="AX237" s="102"/>
      <c r="AY237" s="102"/>
      <c r="AZ237" s="102"/>
      <c r="BA237" s="102"/>
      <c r="BB237" s="102"/>
      <c r="BC237" s="102"/>
      <c r="BD237" s="102"/>
      <c r="BE237" s="102"/>
      <c r="BF237" s="102"/>
      <c r="BG237" s="102"/>
      <c r="BH237" s="102"/>
      <c r="BI237" s="102"/>
      <c r="BJ237" s="102"/>
      <c r="BK237" s="102"/>
      <c r="BL237" s="102"/>
      <c r="BM237" s="102"/>
      <c r="BN237" s="102"/>
      <c r="BO237" s="102"/>
      <c r="BP237" s="102"/>
      <c r="BQ237" s="102"/>
      <c r="BR237" s="102"/>
      <c r="BS237" s="102"/>
      <c r="BT237" s="102"/>
      <c r="BU237" s="102"/>
      <c r="BV237" s="102"/>
      <c r="BW237" s="102"/>
      <c r="BX237" s="102"/>
      <c r="BY237" s="102"/>
      <c r="BZ237" s="102"/>
      <c r="CA237" s="102"/>
      <c r="CB237" s="102"/>
      <c r="CC237" s="102"/>
      <c r="CD237" s="102"/>
      <c r="CE237" s="102"/>
      <c r="CF237" s="102"/>
      <c r="CG237" s="102"/>
      <c r="CH237" s="102"/>
      <c r="CI237" s="102"/>
      <c r="CJ237" s="102"/>
      <c r="CK237" s="102"/>
      <c r="CL237" s="102"/>
      <c r="CM237" s="102"/>
      <c r="CN237" s="102"/>
      <c r="CO237" s="102"/>
      <c r="CP237" s="102"/>
      <c r="CQ237" s="102"/>
      <c r="CR237" s="102"/>
      <c r="CS237" s="102"/>
      <c r="CT237" s="102"/>
      <c r="CU237" s="102"/>
      <c r="CV237" s="102"/>
      <c r="CW237" s="102"/>
      <c r="CX237" s="102"/>
      <c r="CY237" s="102"/>
      <c r="CZ237" s="102"/>
      <c r="DA237" s="102"/>
      <c r="DB237" s="102"/>
      <c r="DC237" s="102"/>
      <c r="DD237" s="102"/>
      <c r="DE237" s="102"/>
      <c r="DF237" s="102"/>
      <c r="DG237" s="102"/>
      <c r="DH237" s="102"/>
      <c r="DI237" s="102"/>
      <c r="DJ237" s="102"/>
      <c r="DK237" s="102"/>
      <c r="DL237" s="102"/>
      <c r="DM237" s="102"/>
      <c r="DN237" s="102"/>
      <c r="DO237" s="102"/>
      <c r="DP237" s="102"/>
      <c r="DQ237" s="102"/>
      <c r="DR237" s="102"/>
      <c r="DS237" s="102"/>
      <c r="DT237" s="102"/>
      <c r="DU237" s="102"/>
      <c r="DV237" s="102"/>
      <c r="DW237" s="102"/>
      <c r="DX237" s="102"/>
      <c r="DY237" s="102"/>
      <c r="DZ237" s="102"/>
    </row>
    <row r="238" spans="1:130">
      <c r="A238" s="102"/>
      <c r="B238" s="102"/>
      <c r="C238" s="10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2"/>
      <c r="AA238" s="102"/>
      <c r="AB238" s="102"/>
      <c r="AC238" s="102"/>
      <c r="AD238" s="102"/>
      <c r="AE238" s="102"/>
      <c r="AF238" s="102"/>
      <c r="AG238" s="102"/>
      <c r="AH238" s="102"/>
      <c r="AI238" s="102"/>
      <c r="AJ238" s="102"/>
      <c r="AK238" s="102"/>
      <c r="AL238" s="102"/>
      <c r="AM238" s="102"/>
      <c r="AN238" s="102"/>
      <c r="AO238" s="102"/>
      <c r="AP238" s="102"/>
      <c r="AQ238" s="102"/>
      <c r="AR238" s="102"/>
      <c r="AS238" s="102"/>
      <c r="AT238" s="102"/>
      <c r="AU238" s="102"/>
      <c r="AV238" s="102"/>
      <c r="AW238" s="102"/>
      <c r="AX238" s="102"/>
      <c r="AY238" s="102"/>
      <c r="AZ238" s="102"/>
      <c r="BA238" s="102"/>
      <c r="BB238" s="102"/>
      <c r="BC238" s="102"/>
      <c r="BD238" s="102"/>
      <c r="BE238" s="102"/>
      <c r="BF238" s="102"/>
      <c r="BG238" s="102"/>
      <c r="BH238" s="102"/>
      <c r="BI238" s="102"/>
      <c r="BJ238" s="102"/>
      <c r="BK238" s="102"/>
      <c r="BL238" s="102"/>
      <c r="BM238" s="102"/>
      <c r="BN238" s="102"/>
      <c r="BO238" s="102"/>
      <c r="BP238" s="102"/>
      <c r="BQ238" s="102"/>
      <c r="BR238" s="102"/>
      <c r="BS238" s="102"/>
      <c r="BT238" s="102"/>
      <c r="BU238" s="102"/>
      <c r="BV238" s="102"/>
      <c r="BW238" s="102"/>
      <c r="BX238" s="102"/>
      <c r="BY238" s="102"/>
      <c r="BZ238" s="102"/>
      <c r="CA238" s="102"/>
      <c r="CB238" s="102"/>
      <c r="CC238" s="102"/>
      <c r="CD238" s="102"/>
      <c r="CE238" s="102"/>
      <c r="CF238" s="102"/>
      <c r="CG238" s="102"/>
      <c r="CH238" s="102"/>
      <c r="CI238" s="102"/>
      <c r="CJ238" s="102"/>
      <c r="CK238" s="102"/>
      <c r="CL238" s="102"/>
      <c r="CM238" s="102"/>
      <c r="CN238" s="102"/>
      <c r="CO238" s="102"/>
      <c r="CP238" s="102"/>
      <c r="CQ238" s="102"/>
      <c r="CR238" s="102"/>
      <c r="CS238" s="102"/>
      <c r="CT238" s="102"/>
      <c r="CU238" s="102"/>
      <c r="CV238" s="102"/>
      <c r="CW238" s="102"/>
      <c r="CX238" s="102"/>
      <c r="CY238" s="102"/>
      <c r="CZ238" s="102"/>
      <c r="DA238" s="102"/>
      <c r="DB238" s="102"/>
      <c r="DC238" s="102"/>
      <c r="DD238" s="102"/>
      <c r="DE238" s="102"/>
      <c r="DF238" s="102"/>
      <c r="DG238" s="102"/>
      <c r="DH238" s="102"/>
      <c r="DI238" s="102"/>
      <c r="DJ238" s="102"/>
      <c r="DK238" s="102"/>
      <c r="DL238" s="102"/>
      <c r="DM238" s="102"/>
      <c r="DN238" s="102"/>
      <c r="DO238" s="102"/>
      <c r="DP238" s="102"/>
      <c r="DQ238" s="102"/>
      <c r="DR238" s="102"/>
      <c r="DS238" s="102"/>
      <c r="DT238" s="102"/>
      <c r="DU238" s="102"/>
      <c r="DV238" s="102"/>
      <c r="DW238" s="102"/>
      <c r="DX238" s="102"/>
      <c r="DY238" s="102"/>
      <c r="DZ238" s="102"/>
    </row>
    <row r="239" spans="1:130">
      <c r="A239" s="102"/>
      <c r="B239" s="102"/>
      <c r="C239" s="102"/>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102"/>
      <c r="AA239" s="102"/>
      <c r="AB239" s="102"/>
      <c r="AC239" s="102"/>
      <c r="AD239" s="102"/>
      <c r="AE239" s="102"/>
      <c r="AF239" s="102"/>
      <c r="AG239" s="102"/>
      <c r="AH239" s="102"/>
      <c r="AI239" s="102"/>
      <c r="AJ239" s="102"/>
      <c r="AK239" s="102"/>
      <c r="AL239" s="102"/>
      <c r="AM239" s="102"/>
      <c r="AN239" s="102"/>
      <c r="AO239" s="102"/>
      <c r="AP239" s="102"/>
      <c r="AQ239" s="102"/>
      <c r="AR239" s="102"/>
      <c r="AS239" s="102"/>
      <c r="AT239" s="102"/>
      <c r="AU239" s="102"/>
      <c r="AV239" s="102"/>
      <c r="AW239" s="102"/>
      <c r="AX239" s="102"/>
      <c r="AY239" s="102"/>
      <c r="AZ239" s="102"/>
      <c r="BA239" s="102"/>
      <c r="BB239" s="102"/>
      <c r="BC239" s="102"/>
      <c r="BD239" s="102"/>
      <c r="BE239" s="102"/>
      <c r="BF239" s="102"/>
      <c r="BG239" s="102"/>
      <c r="BH239" s="102"/>
      <c r="BI239" s="102"/>
      <c r="BJ239" s="102"/>
      <c r="BK239" s="102"/>
      <c r="BL239" s="102"/>
      <c r="BM239" s="102"/>
      <c r="BN239" s="102"/>
      <c r="BO239" s="102"/>
      <c r="BP239" s="102"/>
      <c r="BQ239" s="102"/>
      <c r="BR239" s="102"/>
      <c r="BS239" s="102"/>
      <c r="BT239" s="102"/>
      <c r="BU239" s="102"/>
      <c r="BV239" s="102"/>
      <c r="BW239" s="102"/>
      <c r="BX239" s="102"/>
      <c r="BY239" s="102"/>
      <c r="BZ239" s="102"/>
      <c r="CA239" s="102"/>
      <c r="CB239" s="102"/>
      <c r="CC239" s="102"/>
      <c r="CD239" s="102"/>
      <c r="CE239" s="102"/>
      <c r="CF239" s="102"/>
      <c r="CG239" s="102"/>
      <c r="CH239" s="102"/>
      <c r="CI239" s="102"/>
      <c r="CJ239" s="102"/>
      <c r="CK239" s="102"/>
      <c r="CL239" s="102"/>
      <c r="CM239" s="102"/>
      <c r="CN239" s="102"/>
      <c r="CO239" s="102"/>
      <c r="CP239" s="102"/>
      <c r="CQ239" s="102"/>
      <c r="CR239" s="102"/>
      <c r="CS239" s="102"/>
      <c r="CT239" s="102"/>
      <c r="CU239" s="102"/>
      <c r="CV239" s="102"/>
      <c r="CW239" s="102"/>
      <c r="CX239" s="102"/>
      <c r="CY239" s="102"/>
      <c r="CZ239" s="102"/>
      <c r="DA239" s="102"/>
      <c r="DB239" s="102"/>
      <c r="DC239" s="102"/>
      <c r="DD239" s="102"/>
      <c r="DE239" s="102"/>
      <c r="DF239" s="102"/>
      <c r="DG239" s="102"/>
      <c r="DH239" s="102"/>
      <c r="DI239" s="102"/>
      <c r="DJ239" s="102"/>
      <c r="DK239" s="102"/>
      <c r="DL239" s="102"/>
      <c r="DM239" s="102"/>
      <c r="DN239" s="102"/>
      <c r="DO239" s="102"/>
      <c r="DP239" s="102"/>
      <c r="DQ239" s="102"/>
      <c r="DR239" s="102"/>
      <c r="DS239" s="102"/>
      <c r="DT239" s="102"/>
      <c r="DU239" s="102"/>
      <c r="DV239" s="102"/>
      <c r="DW239" s="102"/>
      <c r="DX239" s="102"/>
      <c r="DY239" s="102"/>
      <c r="DZ239" s="102"/>
    </row>
    <row r="240" spans="1:130">
      <c r="A240" s="102"/>
      <c r="B240" s="102"/>
      <c r="C240" s="102"/>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102"/>
      <c r="AA240" s="102"/>
      <c r="AB240" s="102"/>
      <c r="AC240" s="102"/>
      <c r="AD240" s="102"/>
      <c r="AE240" s="102"/>
      <c r="AF240" s="102"/>
      <c r="AG240" s="102"/>
      <c r="AH240" s="102"/>
      <c r="AI240" s="102"/>
      <c r="AJ240" s="102"/>
      <c r="AK240" s="102"/>
      <c r="AL240" s="102"/>
      <c r="AM240" s="102"/>
      <c r="AN240" s="102"/>
      <c r="AO240" s="102"/>
      <c r="AP240" s="102"/>
      <c r="AQ240" s="102"/>
      <c r="AR240" s="102"/>
      <c r="AS240" s="102"/>
      <c r="AT240" s="102"/>
      <c r="AU240" s="102"/>
      <c r="AV240" s="102"/>
      <c r="AW240" s="102"/>
      <c r="AX240" s="102"/>
      <c r="AY240" s="102"/>
      <c r="AZ240" s="102"/>
      <c r="BA240" s="102"/>
      <c r="BB240" s="102"/>
      <c r="BC240" s="102"/>
      <c r="BD240" s="102"/>
      <c r="BE240" s="102"/>
      <c r="BF240" s="102"/>
      <c r="BG240" s="102"/>
      <c r="BH240" s="102"/>
      <c r="BI240" s="102"/>
      <c r="BJ240" s="102"/>
      <c r="BK240" s="102"/>
      <c r="BL240" s="102"/>
      <c r="BM240" s="102"/>
      <c r="BN240" s="102"/>
      <c r="BO240" s="102"/>
      <c r="BP240" s="102"/>
      <c r="BQ240" s="102"/>
      <c r="BR240" s="102"/>
      <c r="BS240" s="102"/>
      <c r="BT240" s="102"/>
      <c r="BU240" s="102"/>
      <c r="BV240" s="102"/>
      <c r="BW240" s="102"/>
      <c r="BX240" s="102"/>
      <c r="BY240" s="102"/>
      <c r="BZ240" s="102"/>
      <c r="CA240" s="102"/>
      <c r="CB240" s="102"/>
      <c r="CC240" s="102"/>
      <c r="CD240" s="102"/>
      <c r="CE240" s="102"/>
      <c r="CF240" s="102"/>
      <c r="CG240" s="102"/>
      <c r="CH240" s="102"/>
      <c r="CI240" s="102"/>
      <c r="CJ240" s="102"/>
      <c r="CK240" s="102"/>
      <c r="CL240" s="102"/>
      <c r="CM240" s="102"/>
      <c r="CN240" s="102"/>
      <c r="CO240" s="102"/>
      <c r="CP240" s="102"/>
      <c r="CQ240" s="102"/>
      <c r="CR240" s="102"/>
      <c r="CS240" s="102"/>
      <c r="CT240" s="102"/>
      <c r="CU240" s="102"/>
      <c r="CV240" s="102"/>
      <c r="CW240" s="102"/>
      <c r="CX240" s="102"/>
      <c r="CY240" s="102"/>
      <c r="CZ240" s="102"/>
      <c r="DA240" s="102"/>
      <c r="DB240" s="102"/>
      <c r="DC240" s="102"/>
      <c r="DD240" s="102"/>
      <c r="DE240" s="102"/>
      <c r="DF240" s="102"/>
      <c r="DG240" s="102"/>
      <c r="DH240" s="102"/>
      <c r="DI240" s="102"/>
      <c r="DJ240" s="102"/>
      <c r="DK240" s="102"/>
      <c r="DL240" s="102"/>
      <c r="DM240" s="102"/>
      <c r="DN240" s="102"/>
      <c r="DO240" s="102"/>
      <c r="DP240" s="102"/>
      <c r="DQ240" s="102"/>
      <c r="DR240" s="102"/>
      <c r="DS240" s="102"/>
      <c r="DT240" s="102"/>
      <c r="DU240" s="102"/>
      <c r="DV240" s="102"/>
      <c r="DW240" s="102"/>
      <c r="DX240" s="102"/>
      <c r="DY240" s="102"/>
      <c r="DZ240" s="102"/>
    </row>
    <row r="241" spans="1:130">
      <c r="A241" s="102"/>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2"/>
      <c r="AA241" s="102"/>
      <c r="AB241" s="102"/>
      <c r="AC241" s="102"/>
      <c r="AD241" s="102"/>
      <c r="AE241" s="102"/>
      <c r="AF241" s="102"/>
      <c r="AG241" s="102"/>
      <c r="AH241" s="102"/>
      <c r="AI241" s="102"/>
      <c r="AJ241" s="102"/>
      <c r="AK241" s="102"/>
      <c r="AL241" s="102"/>
      <c r="AM241" s="102"/>
      <c r="AN241" s="102"/>
      <c r="AO241" s="102"/>
      <c r="AP241" s="102"/>
      <c r="AQ241" s="102"/>
      <c r="AR241" s="102"/>
      <c r="AS241" s="102"/>
      <c r="AT241" s="102"/>
      <c r="AU241" s="102"/>
      <c r="AV241" s="102"/>
      <c r="AW241" s="102"/>
      <c r="AX241" s="102"/>
      <c r="AY241" s="102"/>
      <c r="AZ241" s="102"/>
      <c r="BA241" s="102"/>
      <c r="BB241" s="102"/>
      <c r="BC241" s="102"/>
      <c r="BD241" s="102"/>
      <c r="BE241" s="102"/>
      <c r="BF241" s="102"/>
      <c r="BG241" s="102"/>
      <c r="BH241" s="102"/>
      <c r="BI241" s="102"/>
      <c r="BJ241" s="102"/>
      <c r="BK241" s="102"/>
      <c r="BL241" s="102"/>
      <c r="BM241" s="102"/>
      <c r="BN241" s="102"/>
      <c r="BO241" s="102"/>
      <c r="BP241" s="102"/>
      <c r="BQ241" s="102"/>
      <c r="BR241" s="102"/>
      <c r="BS241" s="102"/>
      <c r="BT241" s="102"/>
      <c r="BU241" s="102"/>
      <c r="BV241" s="102"/>
      <c r="BW241" s="102"/>
      <c r="BX241" s="102"/>
      <c r="BY241" s="102"/>
      <c r="BZ241" s="102"/>
      <c r="CA241" s="102"/>
      <c r="CB241" s="102"/>
      <c r="CC241" s="102"/>
      <c r="CD241" s="102"/>
      <c r="CE241" s="102"/>
      <c r="CF241" s="102"/>
      <c r="CG241" s="102"/>
      <c r="CH241" s="102"/>
      <c r="CI241" s="102"/>
      <c r="CJ241" s="102"/>
      <c r="CK241" s="102"/>
      <c r="CL241" s="102"/>
      <c r="CM241" s="102"/>
      <c r="CN241" s="102"/>
      <c r="CO241" s="102"/>
      <c r="CP241" s="102"/>
      <c r="CQ241" s="102"/>
      <c r="CR241" s="102"/>
      <c r="CS241" s="102"/>
      <c r="CT241" s="102"/>
      <c r="CU241" s="102"/>
      <c r="CV241" s="102"/>
      <c r="CW241" s="102"/>
      <c r="CX241" s="102"/>
      <c r="CY241" s="102"/>
      <c r="CZ241" s="102"/>
      <c r="DA241" s="102"/>
      <c r="DB241" s="102"/>
      <c r="DC241" s="102"/>
      <c r="DD241" s="102"/>
      <c r="DE241" s="102"/>
      <c r="DF241" s="102"/>
      <c r="DG241" s="102"/>
      <c r="DH241" s="102"/>
      <c r="DI241" s="102"/>
      <c r="DJ241" s="102"/>
      <c r="DK241" s="102"/>
      <c r="DL241" s="102"/>
      <c r="DM241" s="102"/>
      <c r="DN241" s="102"/>
      <c r="DO241" s="102"/>
      <c r="DP241" s="102"/>
      <c r="DQ241" s="102"/>
      <c r="DR241" s="102"/>
      <c r="DS241" s="102"/>
      <c r="DT241" s="102"/>
      <c r="DU241" s="102"/>
      <c r="DV241" s="102"/>
      <c r="DW241" s="102"/>
      <c r="DX241" s="102"/>
      <c r="DY241" s="102"/>
      <c r="DZ241" s="102"/>
    </row>
    <row r="242" spans="1:130">
      <c r="A242" s="102"/>
      <c r="B242" s="102"/>
      <c r="C242" s="10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102"/>
      <c r="AA242" s="102"/>
      <c r="AB242" s="102"/>
      <c r="AC242" s="102"/>
      <c r="AD242" s="102"/>
      <c r="AE242" s="102"/>
      <c r="AF242" s="102"/>
      <c r="AG242" s="102"/>
      <c r="AH242" s="102"/>
      <c r="AI242" s="102"/>
      <c r="AJ242" s="102"/>
      <c r="AK242" s="102"/>
      <c r="AL242" s="102"/>
      <c r="AM242" s="102"/>
      <c r="AN242" s="102"/>
      <c r="AO242" s="102"/>
      <c r="AP242" s="102"/>
      <c r="AQ242" s="102"/>
      <c r="AR242" s="102"/>
      <c r="AS242" s="102"/>
      <c r="AT242" s="102"/>
      <c r="AU242" s="102"/>
      <c r="AV242" s="102"/>
      <c r="AW242" s="102"/>
      <c r="AX242" s="102"/>
      <c r="AY242" s="102"/>
      <c r="AZ242" s="102"/>
      <c r="BA242" s="102"/>
      <c r="BB242" s="102"/>
      <c r="BC242" s="102"/>
      <c r="BD242" s="102"/>
      <c r="BE242" s="102"/>
      <c r="BF242" s="102"/>
      <c r="BG242" s="102"/>
      <c r="BH242" s="102"/>
      <c r="BI242" s="102"/>
      <c r="BJ242" s="102"/>
      <c r="BK242" s="102"/>
      <c r="BL242" s="102"/>
      <c r="BM242" s="102"/>
      <c r="BN242" s="102"/>
      <c r="BO242" s="102"/>
      <c r="BP242" s="102"/>
      <c r="BQ242" s="102"/>
      <c r="BR242" s="102"/>
      <c r="BS242" s="102"/>
      <c r="BT242" s="102"/>
      <c r="BU242" s="102"/>
      <c r="BV242" s="102"/>
      <c r="BW242" s="102"/>
      <c r="BX242" s="102"/>
      <c r="BY242" s="102"/>
      <c r="BZ242" s="102"/>
      <c r="CA242" s="102"/>
      <c r="CB242" s="102"/>
      <c r="CC242" s="102"/>
      <c r="CD242" s="102"/>
      <c r="CE242" s="102"/>
      <c r="CF242" s="102"/>
      <c r="CG242" s="102"/>
      <c r="CH242" s="102"/>
      <c r="CI242" s="102"/>
      <c r="CJ242" s="102"/>
      <c r="CK242" s="102"/>
      <c r="CL242" s="102"/>
      <c r="CM242" s="102"/>
      <c r="CN242" s="102"/>
      <c r="CO242" s="102"/>
      <c r="CP242" s="102"/>
      <c r="CQ242" s="102"/>
      <c r="CR242" s="102"/>
      <c r="CS242" s="102"/>
      <c r="CT242" s="102"/>
      <c r="CU242" s="102"/>
      <c r="CV242" s="102"/>
      <c r="CW242" s="102"/>
      <c r="CX242" s="102"/>
      <c r="CY242" s="102"/>
      <c r="CZ242" s="102"/>
      <c r="DA242" s="102"/>
      <c r="DB242" s="102"/>
      <c r="DC242" s="102"/>
      <c r="DD242" s="102"/>
      <c r="DE242" s="102"/>
      <c r="DF242" s="102"/>
      <c r="DG242" s="102"/>
      <c r="DH242" s="102"/>
      <c r="DI242" s="102"/>
      <c r="DJ242" s="102"/>
      <c r="DK242" s="102"/>
      <c r="DL242" s="102"/>
      <c r="DM242" s="102"/>
      <c r="DN242" s="102"/>
      <c r="DO242" s="102"/>
      <c r="DP242" s="102"/>
      <c r="DQ242" s="102"/>
      <c r="DR242" s="102"/>
      <c r="DS242" s="102"/>
      <c r="DT242" s="102"/>
      <c r="DU242" s="102"/>
      <c r="DV242" s="102"/>
      <c r="DW242" s="102"/>
      <c r="DX242" s="102"/>
      <c r="DY242" s="102"/>
      <c r="DZ242" s="102"/>
    </row>
    <row r="243" spans="1:130">
      <c r="A243" s="102"/>
      <c r="B243" s="102"/>
      <c r="C243" s="102"/>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102"/>
      <c r="AA243" s="102"/>
      <c r="AB243" s="102"/>
      <c r="AC243" s="102"/>
      <c r="AD243" s="102"/>
      <c r="AE243" s="102"/>
      <c r="AF243" s="102"/>
      <c r="AG243" s="102"/>
      <c r="AH243" s="102"/>
      <c r="AI243" s="102"/>
      <c r="AJ243" s="102"/>
      <c r="AK243" s="102"/>
      <c r="AL243" s="102"/>
      <c r="AM243" s="102"/>
      <c r="AN243" s="102"/>
      <c r="AO243" s="102"/>
      <c r="AP243" s="102"/>
      <c r="AQ243" s="102"/>
      <c r="AR243" s="102"/>
      <c r="AS243" s="102"/>
      <c r="AT243" s="102"/>
      <c r="AU243" s="102"/>
      <c r="AV243" s="102"/>
      <c r="AW243" s="102"/>
      <c r="AX243" s="102"/>
      <c r="AY243" s="102"/>
      <c r="AZ243" s="102"/>
      <c r="BA243" s="102"/>
      <c r="BB243" s="102"/>
      <c r="BC243" s="102"/>
      <c r="BD243" s="102"/>
      <c r="BE243" s="102"/>
      <c r="BF243" s="102"/>
      <c r="BG243" s="102"/>
      <c r="BH243" s="102"/>
      <c r="BI243" s="102"/>
      <c r="BJ243" s="102"/>
      <c r="BK243" s="102"/>
      <c r="BL243" s="102"/>
      <c r="BM243" s="102"/>
      <c r="BN243" s="102"/>
      <c r="BO243" s="102"/>
      <c r="BP243" s="102"/>
      <c r="BQ243" s="102"/>
      <c r="BR243" s="102"/>
      <c r="BS243" s="102"/>
      <c r="BT243" s="102"/>
      <c r="BU243" s="102"/>
      <c r="BV243" s="102"/>
      <c r="BW243" s="102"/>
      <c r="BX243" s="102"/>
      <c r="BY243" s="102"/>
      <c r="BZ243" s="102"/>
      <c r="CA243" s="102"/>
      <c r="CB243" s="102"/>
      <c r="CC243" s="102"/>
      <c r="CD243" s="102"/>
      <c r="CE243" s="102"/>
      <c r="CF243" s="102"/>
      <c r="CG243" s="102"/>
      <c r="CH243" s="102"/>
      <c r="CI243" s="102"/>
      <c r="CJ243" s="102"/>
      <c r="CK243" s="102"/>
      <c r="CL243" s="102"/>
      <c r="CM243" s="102"/>
      <c r="CN243" s="102"/>
      <c r="CO243" s="102"/>
      <c r="CP243" s="102"/>
      <c r="CQ243" s="102"/>
      <c r="CR243" s="102"/>
      <c r="CS243" s="102"/>
      <c r="CT243" s="102"/>
      <c r="CU243" s="102"/>
      <c r="CV243" s="102"/>
      <c r="CW243" s="102"/>
      <c r="CX243" s="102"/>
      <c r="CY243" s="102"/>
      <c r="CZ243" s="102"/>
      <c r="DA243" s="102"/>
      <c r="DB243" s="102"/>
      <c r="DC243" s="102"/>
      <c r="DD243" s="102"/>
      <c r="DE243" s="102"/>
      <c r="DF243" s="102"/>
      <c r="DG243" s="102"/>
      <c r="DH243" s="102"/>
      <c r="DI243" s="102"/>
      <c r="DJ243" s="102"/>
      <c r="DK243" s="102"/>
      <c r="DL243" s="102"/>
      <c r="DM243" s="102"/>
      <c r="DN243" s="102"/>
      <c r="DO243" s="102"/>
      <c r="DP243" s="102"/>
      <c r="DQ243" s="102"/>
      <c r="DR243" s="102"/>
      <c r="DS243" s="102"/>
      <c r="DT243" s="102"/>
      <c r="DU243" s="102"/>
      <c r="DV243" s="102"/>
      <c r="DW243" s="102"/>
      <c r="DX243" s="102"/>
      <c r="DY243" s="102"/>
      <c r="DZ243" s="102"/>
    </row>
    <row r="244" spans="1:130">
      <c r="A244" s="102"/>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102"/>
      <c r="AA244" s="102"/>
      <c r="AB244" s="102"/>
      <c r="AC244" s="102"/>
      <c r="AD244" s="102"/>
      <c r="AE244" s="102"/>
      <c r="AF244" s="102"/>
      <c r="AG244" s="102"/>
      <c r="AH244" s="102"/>
      <c r="AI244" s="102"/>
      <c r="AJ244" s="102"/>
      <c r="AK244" s="102"/>
      <c r="AL244" s="102"/>
      <c r="AM244" s="102"/>
      <c r="AN244" s="102"/>
      <c r="AO244" s="102"/>
      <c r="AP244" s="102"/>
      <c r="AQ244" s="102"/>
      <c r="AR244" s="102"/>
      <c r="AS244" s="102"/>
      <c r="AT244" s="102"/>
      <c r="AU244" s="102"/>
      <c r="AV244" s="102"/>
      <c r="AW244" s="102"/>
      <c r="AX244" s="102"/>
      <c r="AY244" s="102"/>
      <c r="AZ244" s="102"/>
      <c r="BA244" s="102"/>
      <c r="BB244" s="102"/>
      <c r="BC244" s="102"/>
      <c r="BD244" s="102"/>
      <c r="BE244" s="102"/>
      <c r="BF244" s="102"/>
      <c r="BG244" s="102"/>
      <c r="BH244" s="102"/>
      <c r="BI244" s="102"/>
      <c r="BJ244" s="102"/>
      <c r="BK244" s="102"/>
      <c r="BL244" s="102"/>
      <c r="BM244" s="102"/>
      <c r="BN244" s="102"/>
      <c r="BO244" s="102"/>
      <c r="BP244" s="102"/>
      <c r="BQ244" s="102"/>
      <c r="BR244" s="102"/>
      <c r="BS244" s="102"/>
      <c r="BT244" s="102"/>
      <c r="BU244" s="102"/>
      <c r="BV244" s="102"/>
      <c r="BW244" s="102"/>
      <c r="BX244" s="102"/>
      <c r="BY244" s="102"/>
      <c r="BZ244" s="102"/>
      <c r="CA244" s="102"/>
      <c r="CB244" s="102"/>
      <c r="CC244" s="102"/>
      <c r="CD244" s="102"/>
      <c r="CE244" s="102"/>
      <c r="CF244" s="102"/>
      <c r="CG244" s="102"/>
      <c r="CH244" s="102"/>
      <c r="CI244" s="102"/>
      <c r="CJ244" s="102"/>
      <c r="CK244" s="102"/>
      <c r="CL244" s="102"/>
      <c r="CM244" s="102"/>
      <c r="CN244" s="102"/>
      <c r="CO244" s="102"/>
      <c r="CP244" s="102"/>
      <c r="CQ244" s="102"/>
      <c r="CR244" s="102"/>
      <c r="CS244" s="102"/>
      <c r="CT244" s="102"/>
      <c r="CU244" s="102"/>
      <c r="CV244" s="102"/>
      <c r="CW244" s="102"/>
      <c r="CX244" s="102"/>
      <c r="CY244" s="102"/>
      <c r="CZ244" s="102"/>
      <c r="DA244" s="102"/>
      <c r="DB244" s="102"/>
      <c r="DC244" s="102"/>
      <c r="DD244" s="102"/>
      <c r="DE244" s="102"/>
      <c r="DF244" s="102"/>
      <c r="DG244" s="102"/>
      <c r="DH244" s="102"/>
      <c r="DI244" s="102"/>
      <c r="DJ244" s="102"/>
      <c r="DK244" s="102"/>
      <c r="DL244" s="102"/>
      <c r="DM244" s="102"/>
      <c r="DN244" s="102"/>
      <c r="DO244" s="102"/>
      <c r="DP244" s="102"/>
      <c r="DQ244" s="102"/>
      <c r="DR244" s="102"/>
      <c r="DS244" s="102"/>
      <c r="DT244" s="102"/>
      <c r="DU244" s="102"/>
      <c r="DV244" s="102"/>
      <c r="DW244" s="102"/>
      <c r="DX244" s="102"/>
      <c r="DY244" s="102"/>
      <c r="DZ244" s="102"/>
    </row>
    <row r="245" spans="1:130">
      <c r="A245" s="102"/>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2"/>
      <c r="AA245" s="102"/>
      <c r="AB245" s="102"/>
      <c r="AC245" s="102"/>
      <c r="AD245" s="102"/>
      <c r="AE245" s="102"/>
      <c r="AF245" s="102"/>
      <c r="AG245" s="102"/>
      <c r="AH245" s="102"/>
      <c r="AI245" s="102"/>
      <c r="AJ245" s="102"/>
      <c r="AK245" s="102"/>
      <c r="AL245" s="102"/>
      <c r="AM245" s="102"/>
      <c r="AN245" s="102"/>
      <c r="AO245" s="102"/>
      <c r="AP245" s="102"/>
      <c r="AQ245" s="102"/>
      <c r="AR245" s="102"/>
      <c r="AS245" s="102"/>
      <c r="AT245" s="102"/>
      <c r="AU245" s="102"/>
      <c r="AV245" s="102"/>
      <c r="AW245" s="102"/>
      <c r="AX245" s="102"/>
      <c r="AY245" s="102"/>
      <c r="AZ245" s="102"/>
      <c r="BA245" s="102"/>
      <c r="BB245" s="102"/>
      <c r="BC245" s="102"/>
      <c r="BD245" s="102"/>
      <c r="BE245" s="102"/>
      <c r="BF245" s="102"/>
      <c r="BG245" s="102"/>
      <c r="BH245" s="102"/>
      <c r="BI245" s="102"/>
      <c r="BJ245" s="102"/>
      <c r="BK245" s="102"/>
      <c r="BL245" s="102"/>
      <c r="BM245" s="102"/>
      <c r="BN245" s="102"/>
      <c r="BO245" s="102"/>
      <c r="BP245" s="102"/>
      <c r="BQ245" s="102"/>
      <c r="BR245" s="102"/>
      <c r="BS245" s="102"/>
      <c r="BT245" s="102"/>
      <c r="BU245" s="102"/>
      <c r="BV245" s="102"/>
      <c r="BW245" s="102"/>
      <c r="BX245" s="102"/>
      <c r="BY245" s="102"/>
      <c r="BZ245" s="102"/>
      <c r="CA245" s="102"/>
      <c r="CB245" s="102"/>
      <c r="CC245" s="102"/>
      <c r="CD245" s="102"/>
      <c r="CE245" s="102"/>
      <c r="CF245" s="102"/>
      <c r="CG245" s="102"/>
      <c r="CH245" s="102"/>
      <c r="CI245" s="102"/>
      <c r="CJ245" s="102"/>
      <c r="CK245" s="102"/>
      <c r="CL245" s="102"/>
      <c r="CM245" s="102"/>
      <c r="CN245" s="102"/>
      <c r="CO245" s="102"/>
      <c r="CP245" s="102"/>
      <c r="CQ245" s="102"/>
      <c r="CR245" s="102"/>
      <c r="CS245" s="102"/>
      <c r="CT245" s="102"/>
      <c r="CU245" s="102"/>
      <c r="CV245" s="102"/>
      <c r="CW245" s="102"/>
      <c r="CX245" s="102"/>
      <c r="CY245" s="102"/>
      <c r="CZ245" s="102"/>
      <c r="DA245" s="102"/>
      <c r="DB245" s="102"/>
      <c r="DC245" s="102"/>
      <c r="DD245" s="102"/>
      <c r="DE245" s="102"/>
      <c r="DF245" s="102"/>
      <c r="DG245" s="102"/>
      <c r="DH245" s="102"/>
      <c r="DI245" s="102"/>
      <c r="DJ245" s="102"/>
      <c r="DK245" s="102"/>
      <c r="DL245" s="102"/>
      <c r="DM245" s="102"/>
      <c r="DN245" s="102"/>
      <c r="DO245" s="102"/>
      <c r="DP245" s="102"/>
      <c r="DQ245" s="102"/>
      <c r="DR245" s="102"/>
      <c r="DS245" s="102"/>
      <c r="DT245" s="102"/>
      <c r="DU245" s="102"/>
      <c r="DV245" s="102"/>
      <c r="DW245" s="102"/>
      <c r="DX245" s="102"/>
      <c r="DY245" s="102"/>
      <c r="DZ245" s="102"/>
    </row>
    <row r="246" spans="1:130">
      <c r="A246" s="102"/>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102"/>
      <c r="AA246" s="102"/>
      <c r="AB246" s="102"/>
      <c r="AC246" s="102"/>
      <c r="AD246" s="102"/>
      <c r="AE246" s="102"/>
      <c r="AF246" s="102"/>
      <c r="AG246" s="102"/>
      <c r="AH246" s="102"/>
      <c r="AI246" s="102"/>
      <c r="AJ246" s="102"/>
      <c r="AK246" s="102"/>
      <c r="AL246" s="102"/>
      <c r="AM246" s="102"/>
      <c r="AN246" s="102"/>
      <c r="AO246" s="102"/>
      <c r="AP246" s="102"/>
      <c r="AQ246" s="102"/>
      <c r="AR246" s="102"/>
      <c r="AS246" s="102"/>
      <c r="AT246" s="102"/>
      <c r="AU246" s="102"/>
      <c r="AV246" s="102"/>
      <c r="AW246" s="102"/>
      <c r="AX246" s="102"/>
      <c r="AY246" s="102"/>
      <c r="AZ246" s="102"/>
      <c r="BA246" s="102"/>
      <c r="BB246" s="102"/>
      <c r="BC246" s="102"/>
      <c r="BD246" s="102"/>
      <c r="BE246" s="102"/>
      <c r="BF246" s="102"/>
      <c r="BG246" s="102"/>
      <c r="BH246" s="102"/>
      <c r="BI246" s="102"/>
      <c r="BJ246" s="102"/>
      <c r="BK246" s="102"/>
      <c r="BL246" s="102"/>
      <c r="BM246" s="102"/>
      <c r="BN246" s="102"/>
      <c r="BO246" s="102"/>
      <c r="BP246" s="102"/>
      <c r="BQ246" s="102"/>
      <c r="BR246" s="102"/>
      <c r="BS246" s="102"/>
      <c r="BT246" s="102"/>
      <c r="BU246" s="102"/>
      <c r="BV246" s="102"/>
      <c r="BW246" s="102"/>
      <c r="BX246" s="102"/>
      <c r="BY246" s="102"/>
      <c r="BZ246" s="102"/>
      <c r="CA246" s="102"/>
      <c r="CB246" s="102"/>
      <c r="CC246" s="102"/>
      <c r="CD246" s="102"/>
      <c r="CE246" s="102"/>
      <c r="CF246" s="102"/>
      <c r="CG246" s="102"/>
      <c r="CH246" s="102"/>
      <c r="CI246" s="102"/>
      <c r="CJ246" s="102"/>
      <c r="CK246" s="102"/>
      <c r="CL246" s="102"/>
      <c r="CM246" s="102"/>
      <c r="CN246" s="102"/>
      <c r="CO246" s="102"/>
      <c r="CP246" s="102"/>
      <c r="CQ246" s="102"/>
      <c r="CR246" s="102"/>
      <c r="CS246" s="102"/>
      <c r="CT246" s="102"/>
      <c r="CU246" s="102"/>
      <c r="CV246" s="102"/>
      <c r="CW246" s="102"/>
      <c r="CX246" s="102"/>
      <c r="CY246" s="102"/>
      <c r="CZ246" s="102"/>
      <c r="DA246" s="102"/>
      <c r="DB246" s="102"/>
      <c r="DC246" s="102"/>
      <c r="DD246" s="102"/>
      <c r="DE246" s="102"/>
      <c r="DF246" s="102"/>
      <c r="DG246" s="102"/>
      <c r="DH246" s="102"/>
      <c r="DI246" s="102"/>
      <c r="DJ246" s="102"/>
      <c r="DK246" s="102"/>
      <c r="DL246" s="102"/>
      <c r="DM246" s="102"/>
      <c r="DN246" s="102"/>
      <c r="DO246" s="102"/>
      <c r="DP246" s="102"/>
      <c r="DQ246" s="102"/>
      <c r="DR246" s="102"/>
      <c r="DS246" s="102"/>
      <c r="DT246" s="102"/>
      <c r="DU246" s="102"/>
      <c r="DV246" s="102"/>
      <c r="DW246" s="102"/>
      <c r="DX246" s="102"/>
      <c r="DY246" s="102"/>
      <c r="DZ246" s="102"/>
    </row>
    <row r="247" spans="1:130">
      <c r="A247" s="102"/>
      <c r="B247" s="102"/>
      <c r="C247" s="102"/>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02"/>
      <c r="AY247" s="102"/>
      <c r="AZ247" s="102"/>
      <c r="BA247" s="102"/>
      <c r="BB247" s="102"/>
      <c r="BC247" s="102"/>
      <c r="BD247" s="102"/>
      <c r="BE247" s="102"/>
      <c r="BF247" s="102"/>
      <c r="BG247" s="102"/>
      <c r="BH247" s="102"/>
      <c r="BI247" s="102"/>
      <c r="BJ247" s="102"/>
      <c r="BK247" s="102"/>
      <c r="BL247" s="102"/>
      <c r="BM247" s="102"/>
      <c r="BN247" s="102"/>
      <c r="BO247" s="102"/>
      <c r="BP247" s="102"/>
      <c r="BQ247" s="102"/>
      <c r="BR247" s="102"/>
      <c r="BS247" s="102"/>
      <c r="BT247" s="102"/>
      <c r="BU247" s="102"/>
      <c r="BV247" s="102"/>
      <c r="BW247" s="102"/>
      <c r="BX247" s="102"/>
      <c r="BY247" s="102"/>
      <c r="BZ247" s="102"/>
      <c r="CA247" s="102"/>
      <c r="CB247" s="102"/>
      <c r="CC247" s="102"/>
      <c r="CD247" s="102"/>
      <c r="CE247" s="102"/>
      <c r="CF247" s="102"/>
      <c r="CG247" s="102"/>
      <c r="CH247" s="102"/>
      <c r="CI247" s="102"/>
      <c r="CJ247" s="102"/>
      <c r="CK247" s="102"/>
      <c r="CL247" s="102"/>
      <c r="CM247" s="102"/>
      <c r="CN247" s="102"/>
      <c r="CO247" s="102"/>
      <c r="CP247" s="102"/>
      <c r="CQ247" s="102"/>
      <c r="CR247" s="102"/>
      <c r="CS247" s="102"/>
      <c r="CT247" s="102"/>
      <c r="CU247" s="102"/>
      <c r="CV247" s="102"/>
      <c r="CW247" s="102"/>
      <c r="CX247" s="102"/>
      <c r="CY247" s="102"/>
      <c r="CZ247" s="102"/>
      <c r="DA247" s="102"/>
      <c r="DB247" s="102"/>
      <c r="DC247" s="102"/>
      <c r="DD247" s="102"/>
      <c r="DE247" s="102"/>
      <c r="DF247" s="102"/>
      <c r="DG247" s="102"/>
      <c r="DH247" s="102"/>
      <c r="DI247" s="102"/>
      <c r="DJ247" s="102"/>
      <c r="DK247" s="102"/>
      <c r="DL247" s="102"/>
      <c r="DM247" s="102"/>
      <c r="DN247" s="102"/>
      <c r="DO247" s="102"/>
      <c r="DP247" s="102"/>
      <c r="DQ247" s="102"/>
      <c r="DR247" s="102"/>
      <c r="DS247" s="102"/>
      <c r="DT247" s="102"/>
      <c r="DU247" s="102"/>
      <c r="DV247" s="102"/>
      <c r="DW247" s="102"/>
      <c r="DX247" s="102"/>
      <c r="DY247" s="102"/>
      <c r="DZ247" s="102"/>
    </row>
    <row r="248" spans="1:130">
      <c r="A248" s="102"/>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02"/>
      <c r="AY248" s="102"/>
      <c r="AZ248" s="102"/>
      <c r="BA248" s="102"/>
      <c r="BB248" s="102"/>
      <c r="BC248" s="102"/>
      <c r="BD248" s="102"/>
      <c r="BE248" s="102"/>
      <c r="BF248" s="102"/>
      <c r="BG248" s="102"/>
      <c r="BH248" s="102"/>
      <c r="BI248" s="102"/>
      <c r="BJ248" s="102"/>
      <c r="BK248" s="102"/>
      <c r="BL248" s="102"/>
      <c r="BM248" s="102"/>
      <c r="BN248" s="102"/>
      <c r="BO248" s="102"/>
      <c r="BP248" s="102"/>
      <c r="BQ248" s="102"/>
      <c r="BR248" s="102"/>
      <c r="BS248" s="102"/>
      <c r="BT248" s="102"/>
      <c r="BU248" s="102"/>
      <c r="BV248" s="102"/>
      <c r="BW248" s="102"/>
      <c r="BX248" s="102"/>
      <c r="BY248" s="102"/>
      <c r="BZ248" s="102"/>
      <c r="CA248" s="102"/>
      <c r="CB248" s="102"/>
      <c r="CC248" s="102"/>
      <c r="CD248" s="102"/>
      <c r="CE248" s="102"/>
      <c r="CF248" s="102"/>
      <c r="CG248" s="102"/>
      <c r="CH248" s="102"/>
      <c r="CI248" s="102"/>
      <c r="CJ248" s="102"/>
      <c r="CK248" s="102"/>
      <c r="CL248" s="102"/>
      <c r="CM248" s="102"/>
      <c r="CN248" s="102"/>
      <c r="CO248" s="102"/>
      <c r="CP248" s="102"/>
      <c r="CQ248" s="102"/>
      <c r="CR248" s="102"/>
      <c r="CS248" s="102"/>
      <c r="CT248" s="102"/>
      <c r="CU248" s="102"/>
      <c r="CV248" s="102"/>
      <c r="CW248" s="102"/>
      <c r="CX248" s="102"/>
      <c r="CY248" s="102"/>
      <c r="CZ248" s="102"/>
      <c r="DA248" s="102"/>
      <c r="DB248" s="102"/>
      <c r="DC248" s="102"/>
      <c r="DD248" s="102"/>
      <c r="DE248" s="102"/>
      <c r="DF248" s="102"/>
      <c r="DG248" s="102"/>
      <c r="DH248" s="102"/>
      <c r="DI248" s="102"/>
      <c r="DJ248" s="102"/>
      <c r="DK248" s="102"/>
      <c r="DL248" s="102"/>
      <c r="DM248" s="102"/>
      <c r="DN248" s="102"/>
      <c r="DO248" s="102"/>
      <c r="DP248" s="102"/>
      <c r="DQ248" s="102"/>
      <c r="DR248" s="102"/>
      <c r="DS248" s="102"/>
      <c r="DT248" s="102"/>
      <c r="DU248" s="102"/>
      <c r="DV248" s="102"/>
      <c r="DW248" s="102"/>
      <c r="DX248" s="102"/>
      <c r="DY248" s="102"/>
      <c r="DZ248" s="102"/>
    </row>
    <row r="249" spans="1:130">
      <c r="A249" s="102"/>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02"/>
      <c r="AY249" s="102"/>
      <c r="AZ249" s="102"/>
      <c r="BA249" s="102"/>
      <c r="BB249" s="102"/>
      <c r="BC249" s="102"/>
      <c r="BD249" s="102"/>
      <c r="BE249" s="102"/>
      <c r="BF249" s="102"/>
      <c r="BG249" s="102"/>
      <c r="BH249" s="102"/>
      <c r="BI249" s="102"/>
      <c r="BJ249" s="102"/>
      <c r="BK249" s="102"/>
      <c r="BL249" s="102"/>
      <c r="BM249" s="102"/>
      <c r="BN249" s="102"/>
      <c r="BO249" s="102"/>
      <c r="BP249" s="102"/>
      <c r="BQ249" s="102"/>
      <c r="BR249" s="102"/>
      <c r="BS249" s="102"/>
      <c r="BT249" s="102"/>
      <c r="BU249" s="102"/>
      <c r="BV249" s="102"/>
      <c r="BW249" s="102"/>
      <c r="BX249" s="102"/>
      <c r="BY249" s="102"/>
      <c r="BZ249" s="102"/>
      <c r="CA249" s="102"/>
      <c r="CB249" s="102"/>
      <c r="CC249" s="102"/>
      <c r="CD249" s="102"/>
      <c r="CE249" s="102"/>
      <c r="CF249" s="102"/>
      <c r="CG249" s="102"/>
      <c r="CH249" s="102"/>
      <c r="CI249" s="102"/>
      <c r="CJ249" s="102"/>
      <c r="CK249" s="102"/>
      <c r="CL249" s="102"/>
      <c r="CM249" s="102"/>
      <c r="CN249" s="102"/>
      <c r="CO249" s="102"/>
      <c r="CP249" s="102"/>
      <c r="CQ249" s="102"/>
      <c r="CR249" s="102"/>
      <c r="CS249" s="102"/>
      <c r="CT249" s="102"/>
      <c r="CU249" s="102"/>
      <c r="CV249" s="102"/>
      <c r="CW249" s="102"/>
      <c r="CX249" s="102"/>
      <c r="CY249" s="102"/>
      <c r="CZ249" s="102"/>
      <c r="DA249" s="102"/>
      <c r="DB249" s="102"/>
      <c r="DC249" s="102"/>
      <c r="DD249" s="102"/>
      <c r="DE249" s="102"/>
      <c r="DF249" s="102"/>
      <c r="DG249" s="102"/>
      <c r="DH249" s="102"/>
      <c r="DI249" s="102"/>
      <c r="DJ249" s="102"/>
      <c r="DK249" s="102"/>
      <c r="DL249" s="102"/>
      <c r="DM249" s="102"/>
      <c r="DN249" s="102"/>
      <c r="DO249" s="102"/>
      <c r="DP249" s="102"/>
      <c r="DQ249" s="102"/>
      <c r="DR249" s="102"/>
      <c r="DS249" s="102"/>
      <c r="DT249" s="102"/>
      <c r="DU249" s="102"/>
      <c r="DV249" s="102"/>
      <c r="DW249" s="102"/>
      <c r="DX249" s="102"/>
      <c r="DY249" s="102"/>
      <c r="DZ249" s="102"/>
    </row>
    <row r="250" spans="1:130">
      <c r="A250" s="102"/>
      <c r="B250" s="102"/>
      <c r="C250" s="102"/>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02"/>
      <c r="AY250" s="102"/>
      <c r="AZ250" s="102"/>
      <c r="BA250" s="102"/>
      <c r="BB250" s="102"/>
      <c r="BC250" s="102"/>
      <c r="BD250" s="102"/>
      <c r="BE250" s="102"/>
      <c r="BF250" s="102"/>
      <c r="BG250" s="102"/>
      <c r="BH250" s="102"/>
      <c r="BI250" s="102"/>
      <c r="BJ250" s="102"/>
      <c r="BK250" s="102"/>
      <c r="BL250" s="102"/>
      <c r="BM250" s="102"/>
      <c r="BN250" s="102"/>
      <c r="BO250" s="102"/>
      <c r="BP250" s="102"/>
      <c r="BQ250" s="102"/>
      <c r="BR250" s="102"/>
      <c r="BS250" s="102"/>
      <c r="BT250" s="102"/>
      <c r="BU250" s="102"/>
      <c r="BV250" s="102"/>
      <c r="BW250" s="102"/>
      <c r="BX250" s="102"/>
      <c r="BY250" s="102"/>
      <c r="BZ250" s="102"/>
      <c r="CA250" s="102"/>
      <c r="CB250" s="102"/>
      <c r="CC250" s="102"/>
      <c r="CD250" s="102"/>
      <c r="CE250" s="102"/>
      <c r="CF250" s="102"/>
      <c r="CG250" s="102"/>
      <c r="CH250" s="102"/>
      <c r="CI250" s="102"/>
      <c r="CJ250" s="102"/>
      <c r="CK250" s="102"/>
      <c r="CL250" s="102"/>
      <c r="CM250" s="102"/>
      <c r="CN250" s="102"/>
      <c r="CO250" s="102"/>
      <c r="CP250" s="102"/>
      <c r="CQ250" s="102"/>
      <c r="CR250" s="102"/>
      <c r="CS250" s="102"/>
      <c r="CT250" s="102"/>
      <c r="CU250" s="102"/>
      <c r="CV250" s="102"/>
      <c r="CW250" s="102"/>
      <c r="CX250" s="102"/>
      <c r="CY250" s="102"/>
      <c r="CZ250" s="102"/>
      <c r="DA250" s="102"/>
      <c r="DB250" s="102"/>
      <c r="DC250" s="102"/>
      <c r="DD250" s="102"/>
      <c r="DE250" s="102"/>
      <c r="DF250" s="102"/>
      <c r="DG250" s="102"/>
      <c r="DH250" s="102"/>
      <c r="DI250" s="102"/>
      <c r="DJ250" s="102"/>
      <c r="DK250" s="102"/>
      <c r="DL250" s="102"/>
      <c r="DM250" s="102"/>
      <c r="DN250" s="102"/>
      <c r="DO250" s="102"/>
      <c r="DP250" s="102"/>
      <c r="DQ250" s="102"/>
      <c r="DR250" s="102"/>
      <c r="DS250" s="102"/>
      <c r="DT250" s="102"/>
      <c r="DU250" s="102"/>
      <c r="DV250" s="102"/>
      <c r="DW250" s="102"/>
      <c r="DX250" s="102"/>
      <c r="DY250" s="102"/>
      <c r="DZ250" s="102"/>
    </row>
    <row r="251" spans="1:130">
      <c r="A251" s="102"/>
      <c r="B251" s="102"/>
      <c r="C251" s="102"/>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02"/>
      <c r="AY251" s="102"/>
      <c r="AZ251" s="102"/>
      <c r="BA251" s="102"/>
      <c r="BB251" s="102"/>
      <c r="BC251" s="102"/>
      <c r="BD251" s="102"/>
      <c r="BE251" s="102"/>
      <c r="BF251" s="102"/>
      <c r="BG251" s="102"/>
      <c r="BH251" s="102"/>
      <c r="BI251" s="102"/>
      <c r="BJ251" s="102"/>
      <c r="BK251" s="102"/>
      <c r="BL251" s="102"/>
      <c r="BM251" s="102"/>
      <c r="BN251" s="102"/>
      <c r="BO251" s="102"/>
      <c r="BP251" s="102"/>
      <c r="BQ251" s="102"/>
      <c r="BR251" s="102"/>
      <c r="BS251" s="102"/>
      <c r="BT251" s="102"/>
      <c r="BU251" s="102"/>
      <c r="BV251" s="102"/>
      <c r="BW251" s="102"/>
      <c r="BX251" s="102"/>
      <c r="BY251" s="102"/>
      <c r="BZ251" s="102"/>
      <c r="CA251" s="102"/>
      <c r="CB251" s="102"/>
      <c r="CC251" s="102"/>
      <c r="CD251" s="102"/>
      <c r="CE251" s="102"/>
      <c r="CF251" s="102"/>
      <c r="CG251" s="102"/>
      <c r="CH251" s="102"/>
      <c r="CI251" s="102"/>
      <c r="CJ251" s="102"/>
      <c r="CK251" s="102"/>
      <c r="CL251" s="102"/>
      <c r="CM251" s="102"/>
      <c r="CN251" s="102"/>
      <c r="CO251" s="102"/>
      <c r="CP251" s="102"/>
      <c r="CQ251" s="102"/>
      <c r="CR251" s="102"/>
      <c r="CS251" s="102"/>
      <c r="CT251" s="102"/>
      <c r="CU251" s="102"/>
      <c r="CV251" s="102"/>
      <c r="CW251" s="102"/>
      <c r="CX251" s="102"/>
      <c r="CY251" s="102"/>
      <c r="CZ251" s="102"/>
      <c r="DA251" s="102"/>
      <c r="DB251" s="102"/>
      <c r="DC251" s="102"/>
      <c r="DD251" s="102"/>
      <c r="DE251" s="102"/>
      <c r="DF251" s="102"/>
      <c r="DG251" s="102"/>
      <c r="DH251" s="102"/>
      <c r="DI251" s="102"/>
      <c r="DJ251" s="102"/>
      <c r="DK251" s="102"/>
      <c r="DL251" s="102"/>
      <c r="DM251" s="102"/>
      <c r="DN251" s="102"/>
      <c r="DO251" s="102"/>
      <c r="DP251" s="102"/>
      <c r="DQ251" s="102"/>
      <c r="DR251" s="102"/>
      <c r="DS251" s="102"/>
      <c r="DT251" s="102"/>
      <c r="DU251" s="102"/>
      <c r="DV251" s="102"/>
      <c r="DW251" s="102"/>
      <c r="DX251" s="102"/>
      <c r="DY251" s="102"/>
      <c r="DZ251" s="102"/>
    </row>
    <row r="252" spans="1:130">
      <c r="A252" s="102"/>
      <c r="B252" s="102"/>
      <c r="C252" s="102"/>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02"/>
      <c r="AY252" s="102"/>
      <c r="AZ252" s="102"/>
      <c r="BA252" s="102"/>
      <c r="BB252" s="102"/>
      <c r="BC252" s="102"/>
      <c r="BD252" s="102"/>
      <c r="BE252" s="102"/>
      <c r="BF252" s="102"/>
      <c r="BG252" s="102"/>
      <c r="BH252" s="102"/>
      <c r="BI252" s="102"/>
      <c r="BJ252" s="102"/>
      <c r="BK252" s="102"/>
      <c r="BL252" s="102"/>
      <c r="BM252" s="102"/>
      <c r="BN252" s="102"/>
      <c r="BO252" s="102"/>
      <c r="BP252" s="102"/>
      <c r="BQ252" s="102"/>
      <c r="BR252" s="102"/>
      <c r="BS252" s="102"/>
      <c r="BT252" s="102"/>
      <c r="BU252" s="102"/>
      <c r="BV252" s="102"/>
      <c r="BW252" s="102"/>
      <c r="BX252" s="102"/>
      <c r="BY252" s="102"/>
      <c r="BZ252" s="102"/>
      <c r="CA252" s="102"/>
      <c r="CB252" s="102"/>
      <c r="CC252" s="102"/>
      <c r="CD252" s="102"/>
      <c r="CE252" s="102"/>
      <c r="CF252" s="102"/>
      <c r="CG252" s="102"/>
      <c r="CH252" s="102"/>
      <c r="CI252" s="102"/>
      <c r="CJ252" s="102"/>
      <c r="CK252" s="102"/>
      <c r="CL252" s="102"/>
      <c r="CM252" s="102"/>
      <c r="CN252" s="102"/>
      <c r="CO252" s="102"/>
      <c r="CP252" s="102"/>
      <c r="CQ252" s="102"/>
      <c r="CR252" s="102"/>
      <c r="CS252" s="102"/>
      <c r="CT252" s="102"/>
      <c r="CU252" s="102"/>
      <c r="CV252" s="102"/>
      <c r="CW252" s="102"/>
      <c r="CX252" s="102"/>
      <c r="CY252" s="102"/>
      <c r="CZ252" s="102"/>
      <c r="DA252" s="102"/>
      <c r="DB252" s="102"/>
      <c r="DC252" s="102"/>
      <c r="DD252" s="102"/>
      <c r="DE252" s="102"/>
      <c r="DF252" s="102"/>
      <c r="DG252" s="102"/>
      <c r="DH252" s="102"/>
      <c r="DI252" s="102"/>
      <c r="DJ252" s="102"/>
      <c r="DK252" s="102"/>
      <c r="DL252" s="102"/>
      <c r="DM252" s="102"/>
      <c r="DN252" s="102"/>
      <c r="DO252" s="102"/>
      <c r="DP252" s="102"/>
      <c r="DQ252" s="102"/>
      <c r="DR252" s="102"/>
      <c r="DS252" s="102"/>
      <c r="DT252" s="102"/>
      <c r="DU252" s="102"/>
      <c r="DV252" s="102"/>
      <c r="DW252" s="102"/>
      <c r="DX252" s="102"/>
      <c r="DY252" s="102"/>
      <c r="DZ252" s="102"/>
    </row>
    <row r="253" spans="1:130">
      <c r="A253" s="102"/>
      <c r="B253" s="102"/>
      <c r="C253" s="102"/>
      <c r="D253" s="102"/>
      <c r="E253" s="102"/>
      <c r="F253" s="102"/>
      <c r="G253" s="102"/>
      <c r="H253" s="102"/>
      <c r="I253" s="102"/>
      <c r="J253" s="102"/>
      <c r="K253" s="102"/>
      <c r="L253" s="102"/>
      <c r="M253" s="102"/>
      <c r="N253" s="102"/>
      <c r="O253" s="102"/>
      <c r="P253" s="102"/>
      <c r="Q253" s="102"/>
      <c r="R253" s="102"/>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02"/>
      <c r="AY253" s="102"/>
      <c r="AZ253" s="102"/>
      <c r="BA253" s="102"/>
      <c r="BB253" s="102"/>
      <c r="BC253" s="102"/>
      <c r="BD253" s="102"/>
      <c r="BE253" s="102"/>
      <c r="BF253" s="102"/>
      <c r="BG253" s="102"/>
      <c r="BH253" s="102"/>
      <c r="BI253" s="102"/>
      <c r="BJ253" s="102"/>
      <c r="BK253" s="102"/>
      <c r="BL253" s="102"/>
      <c r="BM253" s="102"/>
      <c r="BN253" s="102"/>
      <c r="BO253" s="102"/>
      <c r="BP253" s="102"/>
      <c r="BQ253" s="102"/>
      <c r="BR253" s="102"/>
      <c r="BS253" s="102"/>
      <c r="BT253" s="102"/>
      <c r="BU253" s="102"/>
      <c r="BV253" s="102"/>
      <c r="BW253" s="102"/>
      <c r="BX253" s="102"/>
      <c r="BY253" s="102"/>
      <c r="BZ253" s="102"/>
      <c r="CA253" s="102"/>
      <c r="CB253" s="102"/>
      <c r="CC253" s="102"/>
      <c r="CD253" s="102"/>
      <c r="CE253" s="102"/>
      <c r="CF253" s="102"/>
      <c r="CG253" s="102"/>
      <c r="CH253" s="102"/>
      <c r="CI253" s="102"/>
      <c r="CJ253" s="102"/>
      <c r="CK253" s="102"/>
      <c r="CL253" s="102"/>
      <c r="CM253" s="102"/>
      <c r="CN253" s="102"/>
      <c r="CO253" s="102"/>
      <c r="CP253" s="102"/>
      <c r="CQ253" s="102"/>
      <c r="CR253" s="102"/>
      <c r="CS253" s="102"/>
      <c r="CT253" s="102"/>
      <c r="CU253" s="102"/>
      <c r="CV253" s="102"/>
      <c r="CW253" s="102"/>
      <c r="CX253" s="102"/>
      <c r="CY253" s="102"/>
      <c r="CZ253" s="102"/>
      <c r="DA253" s="102"/>
      <c r="DB253" s="102"/>
      <c r="DC253" s="102"/>
      <c r="DD253" s="102"/>
      <c r="DE253" s="102"/>
      <c r="DF253" s="102"/>
      <c r="DG253" s="102"/>
      <c r="DH253" s="102"/>
      <c r="DI253" s="102"/>
      <c r="DJ253" s="102"/>
      <c r="DK253" s="102"/>
      <c r="DL253" s="102"/>
      <c r="DM253" s="102"/>
      <c r="DN253" s="102"/>
      <c r="DO253" s="102"/>
      <c r="DP253" s="102"/>
      <c r="DQ253" s="102"/>
      <c r="DR253" s="102"/>
      <c r="DS253" s="102"/>
      <c r="DT253" s="102"/>
      <c r="DU253" s="102"/>
      <c r="DV253" s="102"/>
      <c r="DW253" s="102"/>
      <c r="DX253" s="102"/>
      <c r="DY253" s="102"/>
      <c r="DZ253" s="102"/>
    </row>
    <row r="254" spans="1:130">
      <c r="A254" s="102"/>
      <c r="B254" s="102"/>
      <c r="C254" s="102"/>
      <c r="D254" s="102"/>
      <c r="E254" s="102"/>
      <c r="F254" s="102"/>
      <c r="G254" s="102"/>
      <c r="H254" s="102"/>
      <c r="I254" s="102"/>
      <c r="J254" s="102"/>
      <c r="K254" s="102"/>
      <c r="L254" s="102"/>
      <c r="M254" s="102"/>
      <c r="N254" s="102"/>
      <c r="O254" s="102"/>
      <c r="P254" s="102"/>
      <c r="Q254" s="102"/>
      <c r="R254" s="102"/>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02"/>
      <c r="AY254" s="102"/>
      <c r="AZ254" s="102"/>
      <c r="BA254" s="102"/>
      <c r="BB254" s="102"/>
      <c r="BC254" s="102"/>
      <c r="BD254" s="102"/>
      <c r="BE254" s="102"/>
      <c r="BF254" s="102"/>
      <c r="BG254" s="102"/>
      <c r="BH254" s="102"/>
      <c r="BI254" s="102"/>
      <c r="BJ254" s="102"/>
      <c r="BK254" s="102"/>
      <c r="BL254" s="102"/>
      <c r="BM254" s="102"/>
      <c r="BN254" s="102"/>
      <c r="BO254" s="102"/>
      <c r="BP254" s="102"/>
      <c r="BQ254" s="102"/>
      <c r="BR254" s="102"/>
      <c r="BS254" s="102"/>
      <c r="BT254" s="102"/>
      <c r="BU254" s="102"/>
      <c r="BV254" s="102"/>
      <c r="BW254" s="102"/>
      <c r="BX254" s="102"/>
      <c r="BY254" s="102"/>
      <c r="BZ254" s="102"/>
      <c r="CA254" s="102"/>
      <c r="CB254" s="102"/>
      <c r="CC254" s="102"/>
      <c r="CD254" s="102"/>
      <c r="CE254" s="102"/>
      <c r="CF254" s="102"/>
      <c r="CG254" s="102"/>
      <c r="CH254" s="102"/>
      <c r="CI254" s="102"/>
      <c r="CJ254" s="102"/>
      <c r="CK254" s="102"/>
      <c r="CL254" s="102"/>
      <c r="CM254" s="102"/>
      <c r="CN254" s="102"/>
      <c r="CO254" s="102"/>
      <c r="CP254" s="102"/>
      <c r="CQ254" s="102"/>
      <c r="CR254" s="102"/>
      <c r="CS254" s="102"/>
      <c r="CT254" s="102"/>
      <c r="CU254" s="102"/>
      <c r="CV254" s="102"/>
      <c r="CW254" s="102"/>
      <c r="CX254" s="102"/>
      <c r="CY254" s="102"/>
      <c r="CZ254" s="102"/>
      <c r="DA254" s="102"/>
      <c r="DB254" s="102"/>
      <c r="DC254" s="102"/>
      <c r="DD254" s="102"/>
      <c r="DE254" s="102"/>
      <c r="DF254" s="102"/>
      <c r="DG254" s="102"/>
      <c r="DH254" s="102"/>
      <c r="DI254" s="102"/>
      <c r="DJ254" s="102"/>
      <c r="DK254" s="102"/>
      <c r="DL254" s="102"/>
      <c r="DM254" s="102"/>
      <c r="DN254" s="102"/>
      <c r="DO254" s="102"/>
      <c r="DP254" s="102"/>
      <c r="DQ254" s="102"/>
      <c r="DR254" s="102"/>
      <c r="DS254" s="102"/>
      <c r="DT254" s="102"/>
      <c r="DU254" s="102"/>
      <c r="DV254" s="102"/>
      <c r="DW254" s="102"/>
      <c r="DX254" s="102"/>
      <c r="DY254" s="102"/>
      <c r="DZ254" s="102"/>
    </row>
    <row r="255" spans="1:130">
      <c r="A255" s="102"/>
      <c r="B255" s="102"/>
      <c r="C255" s="102"/>
      <c r="D255" s="102"/>
      <c r="E255" s="102"/>
      <c r="F255" s="102"/>
      <c r="G255" s="102"/>
      <c r="H255" s="102"/>
      <c r="I255" s="102"/>
      <c r="J255" s="102"/>
      <c r="K255" s="102"/>
      <c r="L255" s="102"/>
      <c r="M255" s="102"/>
      <c r="N255" s="102"/>
      <c r="O255" s="102"/>
      <c r="P255" s="102"/>
      <c r="Q255" s="102"/>
      <c r="R255" s="102"/>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02"/>
      <c r="AY255" s="102"/>
      <c r="AZ255" s="102"/>
      <c r="BA255" s="102"/>
      <c r="BB255" s="102"/>
      <c r="BC255" s="102"/>
      <c r="BD255" s="102"/>
      <c r="BE255" s="102"/>
      <c r="BF255" s="102"/>
      <c r="BG255" s="102"/>
      <c r="BH255" s="102"/>
      <c r="BI255" s="102"/>
      <c r="BJ255" s="102"/>
      <c r="BK255" s="102"/>
      <c r="BL255" s="102"/>
      <c r="BM255" s="102"/>
      <c r="BN255" s="102"/>
      <c r="BO255" s="102"/>
      <c r="BP255" s="102"/>
      <c r="BQ255" s="102"/>
      <c r="BR255" s="102"/>
      <c r="BS255" s="102"/>
      <c r="BT255" s="102"/>
      <c r="BU255" s="102"/>
      <c r="BV255" s="102"/>
      <c r="BW255" s="102"/>
      <c r="BX255" s="102"/>
      <c r="BY255" s="102"/>
      <c r="BZ255" s="102"/>
      <c r="CA255" s="102"/>
      <c r="CB255" s="102"/>
      <c r="CC255" s="102"/>
      <c r="CD255" s="102"/>
      <c r="CE255" s="102"/>
      <c r="CF255" s="102"/>
      <c r="CG255" s="102"/>
      <c r="CH255" s="102"/>
      <c r="CI255" s="102"/>
      <c r="CJ255" s="102"/>
      <c r="CK255" s="102"/>
      <c r="CL255" s="102"/>
      <c r="CM255" s="102"/>
      <c r="CN255" s="102"/>
      <c r="CO255" s="102"/>
      <c r="CP255" s="102"/>
      <c r="CQ255" s="102"/>
      <c r="CR255" s="102"/>
      <c r="CS255" s="102"/>
      <c r="CT255" s="102"/>
      <c r="CU255" s="102"/>
      <c r="CV255" s="102"/>
      <c r="CW255" s="102"/>
      <c r="CX255" s="102"/>
      <c r="CY255" s="102"/>
      <c r="CZ255" s="102"/>
      <c r="DA255" s="102"/>
      <c r="DB255" s="102"/>
      <c r="DC255" s="102"/>
      <c r="DD255" s="102"/>
      <c r="DE255" s="102"/>
      <c r="DF255" s="102"/>
      <c r="DG255" s="102"/>
      <c r="DH255" s="102"/>
      <c r="DI255" s="102"/>
      <c r="DJ255" s="102"/>
      <c r="DK255" s="102"/>
      <c r="DL255" s="102"/>
      <c r="DM255" s="102"/>
      <c r="DN255" s="102"/>
      <c r="DO255" s="102"/>
      <c r="DP255" s="102"/>
      <c r="DQ255" s="102"/>
      <c r="DR255" s="102"/>
      <c r="DS255" s="102"/>
      <c r="DT255" s="102"/>
      <c r="DU255" s="102"/>
      <c r="DV255" s="102"/>
      <c r="DW255" s="102"/>
      <c r="DX255" s="102"/>
      <c r="DY255" s="102"/>
      <c r="DZ255" s="102"/>
    </row>
    <row r="256" spans="1:130">
      <c r="A256" s="102"/>
      <c r="B256" s="102"/>
      <c r="C256" s="102"/>
      <c r="D256" s="102"/>
      <c r="E256" s="102"/>
      <c r="F256" s="102"/>
      <c r="G256" s="102"/>
      <c r="H256" s="102"/>
      <c r="I256" s="102"/>
      <c r="J256" s="102"/>
      <c r="K256" s="102"/>
      <c r="L256" s="102"/>
      <c r="M256" s="102"/>
      <c r="N256" s="102"/>
      <c r="O256" s="102"/>
      <c r="P256" s="102"/>
      <c r="Q256" s="102"/>
      <c r="R256" s="102"/>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02"/>
      <c r="AY256" s="102"/>
      <c r="AZ256" s="102"/>
      <c r="BA256" s="102"/>
      <c r="BB256" s="102"/>
      <c r="BC256" s="102"/>
      <c r="BD256" s="102"/>
      <c r="BE256" s="102"/>
      <c r="BF256" s="102"/>
      <c r="BG256" s="102"/>
      <c r="BH256" s="102"/>
      <c r="BI256" s="102"/>
      <c r="BJ256" s="102"/>
      <c r="BK256" s="102"/>
      <c r="BL256" s="102"/>
      <c r="BM256" s="102"/>
      <c r="BN256" s="102"/>
      <c r="BO256" s="102"/>
      <c r="BP256" s="102"/>
      <c r="BQ256" s="102"/>
      <c r="BR256" s="102"/>
      <c r="BS256" s="102"/>
      <c r="BT256" s="102"/>
      <c r="BU256" s="102"/>
      <c r="BV256" s="102"/>
      <c r="BW256" s="102"/>
      <c r="BX256" s="102"/>
      <c r="BY256" s="102"/>
      <c r="BZ256" s="102"/>
      <c r="CA256" s="102"/>
      <c r="CB256" s="102"/>
      <c r="CC256" s="102"/>
      <c r="CD256" s="102"/>
      <c r="CE256" s="102"/>
      <c r="CF256" s="102"/>
      <c r="CG256" s="102"/>
      <c r="CH256" s="102"/>
      <c r="CI256" s="102"/>
      <c r="CJ256" s="102"/>
      <c r="CK256" s="102"/>
      <c r="CL256" s="102"/>
      <c r="CM256" s="102"/>
      <c r="CN256" s="102"/>
      <c r="CO256" s="102"/>
      <c r="CP256" s="102"/>
      <c r="CQ256" s="102"/>
      <c r="CR256" s="102"/>
      <c r="CS256" s="102"/>
      <c r="CT256" s="102"/>
      <c r="CU256" s="102"/>
      <c r="CV256" s="102"/>
      <c r="CW256" s="102"/>
      <c r="CX256" s="102"/>
      <c r="CY256" s="102"/>
      <c r="CZ256" s="102"/>
      <c r="DA256" s="102"/>
      <c r="DB256" s="102"/>
      <c r="DC256" s="102"/>
      <c r="DD256" s="102"/>
      <c r="DE256" s="102"/>
      <c r="DF256" s="102"/>
      <c r="DG256" s="102"/>
      <c r="DH256" s="102"/>
      <c r="DI256" s="102"/>
      <c r="DJ256" s="102"/>
      <c r="DK256" s="102"/>
      <c r="DL256" s="102"/>
      <c r="DM256" s="102"/>
      <c r="DN256" s="102"/>
      <c r="DO256" s="102"/>
      <c r="DP256" s="102"/>
      <c r="DQ256" s="102"/>
      <c r="DR256" s="102"/>
      <c r="DS256" s="102"/>
      <c r="DT256" s="102"/>
      <c r="DU256" s="102"/>
      <c r="DV256" s="102"/>
      <c r="DW256" s="102"/>
      <c r="DX256" s="102"/>
      <c r="DY256" s="102"/>
      <c r="DZ256" s="102"/>
    </row>
    <row r="257" spans="1:130">
      <c r="A257" s="102"/>
      <c r="B257" s="102"/>
      <c r="C257" s="102"/>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02"/>
      <c r="AY257" s="102"/>
      <c r="AZ257" s="102"/>
      <c r="BA257" s="102"/>
      <c r="BB257" s="102"/>
      <c r="BC257" s="102"/>
      <c r="BD257" s="102"/>
      <c r="BE257" s="102"/>
      <c r="BF257" s="102"/>
      <c r="BG257" s="102"/>
      <c r="BH257" s="102"/>
      <c r="BI257" s="102"/>
      <c r="BJ257" s="102"/>
      <c r="BK257" s="102"/>
      <c r="BL257" s="102"/>
      <c r="BM257" s="102"/>
      <c r="BN257" s="102"/>
      <c r="BO257" s="102"/>
      <c r="BP257" s="102"/>
      <c r="BQ257" s="102"/>
      <c r="BR257" s="102"/>
      <c r="BS257" s="102"/>
      <c r="BT257" s="102"/>
      <c r="BU257" s="102"/>
      <c r="BV257" s="102"/>
      <c r="BW257" s="102"/>
      <c r="BX257" s="102"/>
      <c r="BY257" s="102"/>
      <c r="BZ257" s="102"/>
      <c r="CA257" s="102"/>
      <c r="CB257" s="102"/>
      <c r="CC257" s="102"/>
      <c r="CD257" s="102"/>
      <c r="CE257" s="102"/>
      <c r="CF257" s="102"/>
      <c r="CG257" s="102"/>
      <c r="CH257" s="102"/>
      <c r="CI257" s="102"/>
      <c r="CJ257" s="102"/>
      <c r="CK257" s="102"/>
      <c r="CL257" s="102"/>
      <c r="CM257" s="102"/>
      <c r="CN257" s="102"/>
      <c r="CO257" s="102"/>
      <c r="CP257" s="102"/>
      <c r="CQ257" s="102"/>
      <c r="CR257" s="102"/>
      <c r="CS257" s="102"/>
      <c r="CT257" s="102"/>
      <c r="CU257" s="102"/>
      <c r="CV257" s="102"/>
      <c r="CW257" s="102"/>
      <c r="CX257" s="102"/>
      <c r="CY257" s="102"/>
      <c r="CZ257" s="102"/>
      <c r="DA257" s="102"/>
      <c r="DB257" s="102"/>
      <c r="DC257" s="102"/>
      <c r="DD257" s="102"/>
      <c r="DE257" s="102"/>
      <c r="DF257" s="102"/>
      <c r="DG257" s="102"/>
      <c r="DH257" s="102"/>
      <c r="DI257" s="102"/>
      <c r="DJ257" s="102"/>
      <c r="DK257" s="102"/>
      <c r="DL257" s="102"/>
      <c r="DM257" s="102"/>
      <c r="DN257" s="102"/>
      <c r="DO257" s="102"/>
      <c r="DP257" s="102"/>
      <c r="DQ257" s="102"/>
      <c r="DR257" s="102"/>
      <c r="DS257" s="102"/>
      <c r="DT257" s="102"/>
      <c r="DU257" s="102"/>
      <c r="DV257" s="102"/>
      <c r="DW257" s="102"/>
      <c r="DX257" s="102"/>
      <c r="DY257" s="102"/>
      <c r="DZ257" s="102"/>
    </row>
    <row r="258" spans="1:130">
      <c r="A258" s="102"/>
      <c r="B258" s="102"/>
      <c r="C258" s="102"/>
      <c r="D258" s="102"/>
      <c r="E258" s="102"/>
      <c r="F258" s="102"/>
      <c r="G258" s="102"/>
      <c r="H258" s="102"/>
      <c r="I258" s="102"/>
      <c r="J258" s="102"/>
      <c r="K258" s="102"/>
      <c r="L258" s="102"/>
      <c r="M258" s="102"/>
      <c r="N258" s="102"/>
      <c r="O258" s="102"/>
      <c r="P258" s="102"/>
      <c r="Q258" s="102"/>
      <c r="R258" s="102"/>
      <c r="S258" s="102"/>
      <c r="T258" s="102"/>
      <c r="U258" s="102"/>
      <c r="V258" s="102"/>
      <c r="W258" s="102"/>
      <c r="X258" s="102"/>
      <c r="Y258" s="102"/>
      <c r="Z258" s="102"/>
      <c r="AA258" s="102"/>
      <c r="AB258" s="102"/>
      <c r="AC258" s="102"/>
      <c r="AD258" s="102"/>
      <c r="AE258" s="102"/>
      <c r="AF258" s="102"/>
      <c r="AG258" s="102"/>
      <c r="AH258" s="102"/>
      <c r="AI258" s="102"/>
      <c r="AJ258" s="102"/>
      <c r="AK258" s="102"/>
      <c r="AL258" s="102"/>
      <c r="AM258" s="102"/>
      <c r="AN258" s="102"/>
      <c r="AO258" s="102"/>
      <c r="AP258" s="102"/>
      <c r="AQ258" s="102"/>
      <c r="AR258" s="102"/>
      <c r="AS258" s="102"/>
      <c r="AT258" s="102"/>
      <c r="AU258" s="102"/>
      <c r="AV258" s="102"/>
      <c r="AW258" s="102"/>
      <c r="AX258" s="102"/>
      <c r="AY258" s="102"/>
      <c r="AZ258" s="102"/>
      <c r="BA258" s="102"/>
      <c r="BB258" s="102"/>
      <c r="BC258" s="102"/>
      <c r="BD258" s="102"/>
      <c r="BE258" s="102"/>
      <c r="BF258" s="102"/>
      <c r="BG258" s="102"/>
      <c r="BH258" s="102"/>
      <c r="BI258" s="102"/>
      <c r="BJ258" s="102"/>
      <c r="BK258" s="102"/>
      <c r="BL258" s="102"/>
      <c r="BM258" s="102"/>
      <c r="BN258" s="102"/>
      <c r="BO258" s="102"/>
      <c r="BP258" s="102"/>
      <c r="BQ258" s="102"/>
      <c r="BR258" s="102"/>
      <c r="BS258" s="102"/>
      <c r="BT258" s="102"/>
      <c r="BU258" s="102"/>
      <c r="BV258" s="102"/>
      <c r="BW258" s="102"/>
      <c r="BX258" s="102"/>
      <c r="BY258" s="102"/>
      <c r="BZ258" s="102"/>
      <c r="CA258" s="102"/>
      <c r="CB258" s="102"/>
      <c r="CC258" s="102"/>
      <c r="CD258" s="102"/>
      <c r="CE258" s="102"/>
      <c r="CF258" s="102"/>
      <c r="CG258" s="102"/>
      <c r="CH258" s="102"/>
      <c r="CI258" s="102"/>
      <c r="CJ258" s="102"/>
      <c r="CK258" s="102"/>
      <c r="CL258" s="102"/>
      <c r="CM258" s="102"/>
      <c r="CN258" s="102"/>
      <c r="CO258" s="102"/>
      <c r="CP258" s="102"/>
      <c r="CQ258" s="102"/>
      <c r="CR258" s="102"/>
      <c r="CS258" s="102"/>
      <c r="CT258" s="102"/>
      <c r="CU258" s="102"/>
      <c r="CV258" s="102"/>
      <c r="CW258" s="102"/>
      <c r="CX258" s="102"/>
      <c r="CY258" s="102"/>
      <c r="CZ258" s="102"/>
      <c r="DA258" s="102"/>
      <c r="DB258" s="102"/>
      <c r="DC258" s="102"/>
      <c r="DD258" s="102"/>
      <c r="DE258" s="102"/>
      <c r="DF258" s="102"/>
      <c r="DG258" s="102"/>
      <c r="DH258" s="102"/>
      <c r="DI258" s="102"/>
      <c r="DJ258" s="102"/>
      <c r="DK258" s="102"/>
      <c r="DL258" s="102"/>
      <c r="DM258" s="102"/>
      <c r="DN258" s="102"/>
      <c r="DO258" s="102"/>
      <c r="DP258" s="102"/>
      <c r="DQ258" s="102"/>
      <c r="DR258" s="102"/>
      <c r="DS258" s="102"/>
      <c r="DT258" s="102"/>
      <c r="DU258" s="102"/>
      <c r="DV258" s="102"/>
      <c r="DW258" s="102"/>
      <c r="DX258" s="102"/>
      <c r="DY258" s="102"/>
      <c r="DZ258" s="102"/>
    </row>
    <row r="259" spans="1:130">
      <c r="A259" s="102"/>
      <c r="B259" s="102"/>
      <c r="C259" s="102"/>
      <c r="D259" s="102"/>
      <c r="E259" s="102"/>
      <c r="F259" s="102"/>
      <c r="G259" s="102"/>
      <c r="H259" s="102"/>
      <c r="I259" s="102"/>
      <c r="J259" s="102"/>
      <c r="K259" s="102"/>
      <c r="L259" s="102"/>
      <c r="M259" s="102"/>
      <c r="N259" s="102"/>
      <c r="O259" s="102"/>
      <c r="P259" s="102"/>
      <c r="Q259" s="102"/>
      <c r="R259" s="102"/>
      <c r="S259" s="102"/>
      <c r="T259" s="102"/>
      <c r="U259" s="102"/>
      <c r="V259" s="102"/>
      <c r="W259" s="102"/>
      <c r="X259" s="102"/>
      <c r="Y259" s="102"/>
      <c r="Z259" s="102"/>
      <c r="AA259" s="102"/>
      <c r="AB259" s="102"/>
      <c r="AC259" s="102"/>
      <c r="AD259" s="102"/>
      <c r="AE259" s="102"/>
      <c r="AF259" s="102"/>
      <c r="AG259" s="102"/>
      <c r="AH259" s="102"/>
      <c r="AI259" s="102"/>
      <c r="AJ259" s="102"/>
      <c r="AK259" s="102"/>
      <c r="AL259" s="102"/>
      <c r="AM259" s="102"/>
      <c r="AN259" s="102"/>
      <c r="AO259" s="102"/>
      <c r="AP259" s="102"/>
      <c r="AQ259" s="102"/>
      <c r="AR259" s="102"/>
      <c r="AS259" s="102"/>
      <c r="AT259" s="102"/>
      <c r="AU259" s="102"/>
      <c r="AV259" s="102"/>
      <c r="AW259" s="102"/>
      <c r="AX259" s="102"/>
      <c r="AY259" s="102"/>
      <c r="AZ259" s="102"/>
      <c r="BA259" s="102"/>
      <c r="BB259" s="102"/>
      <c r="BC259" s="102"/>
      <c r="BD259" s="102"/>
      <c r="BE259" s="102"/>
      <c r="BF259" s="102"/>
      <c r="BG259" s="102"/>
      <c r="BH259" s="102"/>
      <c r="BI259" s="102"/>
      <c r="BJ259" s="102"/>
      <c r="BK259" s="102"/>
      <c r="BL259" s="102"/>
      <c r="BM259" s="102"/>
      <c r="BN259" s="102"/>
      <c r="BO259" s="102"/>
      <c r="BP259" s="102"/>
      <c r="BQ259" s="102"/>
      <c r="BR259" s="102"/>
      <c r="BS259" s="102"/>
      <c r="BT259" s="102"/>
      <c r="BU259" s="102"/>
      <c r="BV259" s="102"/>
      <c r="BW259" s="102"/>
      <c r="BX259" s="102"/>
      <c r="BY259" s="102"/>
      <c r="BZ259" s="102"/>
      <c r="CA259" s="102"/>
      <c r="CB259" s="102"/>
      <c r="CC259" s="102"/>
      <c r="CD259" s="102"/>
      <c r="CE259" s="102"/>
      <c r="CF259" s="102"/>
      <c r="CG259" s="102"/>
      <c r="CH259" s="102"/>
      <c r="CI259" s="102"/>
      <c r="CJ259" s="102"/>
      <c r="CK259" s="102"/>
      <c r="CL259" s="102"/>
      <c r="CM259" s="102"/>
      <c r="CN259" s="102"/>
      <c r="CO259" s="102"/>
      <c r="CP259" s="102"/>
      <c r="CQ259" s="102"/>
      <c r="CR259" s="102"/>
      <c r="CS259" s="102"/>
      <c r="CT259" s="102"/>
      <c r="CU259" s="102"/>
      <c r="CV259" s="102"/>
      <c r="CW259" s="102"/>
      <c r="CX259" s="102"/>
      <c r="CY259" s="102"/>
      <c r="CZ259" s="102"/>
      <c r="DA259" s="102"/>
      <c r="DB259" s="102"/>
      <c r="DC259" s="102"/>
      <c r="DD259" s="102"/>
      <c r="DE259" s="102"/>
      <c r="DF259" s="102"/>
      <c r="DG259" s="102"/>
      <c r="DH259" s="102"/>
      <c r="DI259" s="102"/>
      <c r="DJ259" s="102"/>
      <c r="DK259" s="102"/>
      <c r="DL259" s="102"/>
      <c r="DM259" s="102"/>
      <c r="DN259" s="102"/>
      <c r="DO259" s="102"/>
      <c r="DP259" s="102"/>
      <c r="DQ259" s="102"/>
      <c r="DR259" s="102"/>
      <c r="DS259" s="102"/>
      <c r="DT259" s="102"/>
      <c r="DU259" s="102"/>
      <c r="DV259" s="102"/>
      <c r="DW259" s="102"/>
      <c r="DX259" s="102"/>
      <c r="DY259" s="102"/>
      <c r="DZ259" s="102"/>
    </row>
    <row r="260" spans="1:130">
      <c r="A260" s="102"/>
      <c r="B260" s="102"/>
      <c r="C260" s="102"/>
      <c r="D260" s="102"/>
      <c r="E260" s="102"/>
      <c r="F260" s="102"/>
      <c r="G260" s="102"/>
      <c r="H260" s="102"/>
      <c r="I260" s="102"/>
      <c r="J260" s="102"/>
      <c r="K260" s="102"/>
      <c r="L260" s="102"/>
      <c r="M260" s="102"/>
      <c r="N260" s="102"/>
      <c r="O260" s="102"/>
      <c r="P260" s="102"/>
      <c r="Q260" s="102"/>
      <c r="R260" s="102"/>
      <c r="S260" s="102"/>
      <c r="T260" s="102"/>
      <c r="U260" s="102"/>
      <c r="V260" s="102"/>
      <c r="W260" s="102"/>
      <c r="X260" s="102"/>
      <c r="Y260" s="102"/>
      <c r="Z260" s="102"/>
      <c r="AA260" s="102"/>
      <c r="AB260" s="102"/>
      <c r="AC260" s="102"/>
      <c r="AD260" s="102"/>
      <c r="AE260" s="102"/>
      <c r="AF260" s="102"/>
      <c r="AG260" s="102"/>
      <c r="AH260" s="102"/>
      <c r="AI260" s="102"/>
      <c r="AJ260" s="102"/>
      <c r="AK260" s="102"/>
      <c r="AL260" s="102"/>
      <c r="AM260" s="102"/>
      <c r="AN260" s="102"/>
      <c r="AO260" s="102"/>
      <c r="AP260" s="102"/>
      <c r="AQ260" s="102"/>
      <c r="AR260" s="102"/>
      <c r="AS260" s="102"/>
      <c r="AT260" s="102"/>
      <c r="AU260" s="102"/>
      <c r="AV260" s="102"/>
      <c r="AW260" s="102"/>
      <c r="AX260" s="102"/>
      <c r="AY260" s="102"/>
      <c r="AZ260" s="102"/>
      <c r="BA260" s="102"/>
      <c r="BB260" s="102"/>
      <c r="BC260" s="102"/>
      <c r="BD260" s="102"/>
      <c r="BE260" s="102"/>
      <c r="BF260" s="102"/>
      <c r="BG260" s="102"/>
      <c r="BH260" s="102"/>
      <c r="BI260" s="102"/>
      <c r="BJ260" s="102"/>
      <c r="BK260" s="102"/>
      <c r="BL260" s="102"/>
      <c r="BM260" s="102"/>
      <c r="BN260" s="102"/>
      <c r="BO260" s="102"/>
      <c r="BP260" s="102"/>
      <c r="BQ260" s="102"/>
      <c r="BR260" s="102"/>
      <c r="BS260" s="102"/>
      <c r="BT260" s="102"/>
      <c r="BU260" s="102"/>
      <c r="BV260" s="102"/>
      <c r="BW260" s="102"/>
      <c r="BX260" s="102"/>
      <c r="BY260" s="102"/>
      <c r="BZ260" s="102"/>
      <c r="CA260" s="102"/>
      <c r="CB260" s="102"/>
      <c r="CC260" s="102"/>
      <c r="CD260" s="102"/>
      <c r="CE260" s="102"/>
      <c r="CF260" s="102"/>
      <c r="CG260" s="102"/>
      <c r="CH260" s="102"/>
      <c r="CI260" s="102"/>
      <c r="CJ260" s="102"/>
      <c r="CK260" s="102"/>
      <c r="CL260" s="102"/>
      <c r="CM260" s="102"/>
      <c r="CN260" s="102"/>
      <c r="CO260" s="102"/>
      <c r="CP260" s="102"/>
      <c r="CQ260" s="102"/>
      <c r="CR260" s="102"/>
      <c r="CS260" s="102"/>
      <c r="CT260" s="102"/>
      <c r="CU260" s="102"/>
      <c r="CV260" s="102"/>
      <c r="CW260" s="102"/>
      <c r="CX260" s="102"/>
      <c r="CY260" s="102"/>
      <c r="CZ260" s="102"/>
      <c r="DA260" s="102"/>
      <c r="DB260" s="102"/>
      <c r="DC260" s="102"/>
      <c r="DD260" s="102"/>
      <c r="DE260" s="102"/>
      <c r="DF260" s="102"/>
      <c r="DG260" s="102"/>
      <c r="DH260" s="102"/>
      <c r="DI260" s="102"/>
      <c r="DJ260" s="102"/>
      <c r="DK260" s="102"/>
      <c r="DL260" s="102"/>
      <c r="DM260" s="102"/>
      <c r="DN260" s="102"/>
      <c r="DO260" s="102"/>
      <c r="DP260" s="102"/>
      <c r="DQ260" s="102"/>
      <c r="DR260" s="102"/>
      <c r="DS260" s="102"/>
      <c r="DT260" s="102"/>
      <c r="DU260" s="102"/>
      <c r="DV260" s="102"/>
      <c r="DW260" s="102"/>
      <c r="DX260" s="102"/>
      <c r="DY260" s="102"/>
      <c r="DZ260" s="102"/>
    </row>
    <row r="261" spans="1:130">
      <c r="A261" s="102"/>
      <c r="B261" s="102"/>
      <c r="C261" s="102"/>
      <c r="D261" s="102"/>
      <c r="E261" s="102"/>
      <c r="F261" s="102"/>
      <c r="G261" s="102"/>
      <c r="H261" s="102"/>
      <c r="I261" s="102"/>
      <c r="J261" s="102"/>
      <c r="K261" s="102"/>
      <c r="L261" s="102"/>
      <c r="M261" s="102"/>
      <c r="N261" s="102"/>
      <c r="O261" s="102"/>
      <c r="P261" s="102"/>
      <c r="Q261" s="102"/>
      <c r="R261" s="102"/>
      <c r="S261" s="102"/>
      <c r="T261" s="102"/>
      <c r="U261" s="102"/>
      <c r="V261" s="102"/>
      <c r="W261" s="102"/>
      <c r="X261" s="102"/>
      <c r="Y261" s="102"/>
      <c r="Z261" s="102"/>
      <c r="AA261" s="102"/>
      <c r="AB261" s="102"/>
      <c r="AC261" s="102"/>
      <c r="AD261" s="102"/>
      <c r="AE261" s="102"/>
      <c r="AF261" s="102"/>
      <c r="AG261" s="102"/>
      <c r="AH261" s="102"/>
      <c r="AI261" s="102"/>
      <c r="AJ261" s="102"/>
      <c r="AK261" s="102"/>
      <c r="AL261" s="102"/>
      <c r="AM261" s="102"/>
      <c r="AN261" s="102"/>
      <c r="AO261" s="102"/>
      <c r="AP261" s="102"/>
      <c r="AQ261" s="102"/>
      <c r="AR261" s="102"/>
      <c r="AS261" s="102"/>
      <c r="AT261" s="102"/>
      <c r="AU261" s="102"/>
      <c r="AV261" s="102"/>
      <c r="AW261" s="102"/>
      <c r="AX261" s="102"/>
      <c r="AY261" s="102"/>
      <c r="AZ261" s="102"/>
      <c r="BA261" s="102"/>
      <c r="BB261" s="102"/>
      <c r="BC261" s="102"/>
      <c r="BD261" s="102"/>
      <c r="BE261" s="102"/>
      <c r="BF261" s="102"/>
      <c r="BG261" s="102"/>
      <c r="BH261" s="102"/>
      <c r="BI261" s="102"/>
      <c r="BJ261" s="102"/>
      <c r="BK261" s="102"/>
      <c r="BL261" s="102"/>
      <c r="BM261" s="102"/>
      <c r="BN261" s="102"/>
      <c r="BO261" s="102"/>
      <c r="BP261" s="102"/>
      <c r="BQ261" s="102"/>
      <c r="BR261" s="102"/>
      <c r="BS261" s="102"/>
      <c r="BT261" s="102"/>
      <c r="BU261" s="102"/>
      <c r="BV261" s="102"/>
      <c r="BW261" s="102"/>
      <c r="BX261" s="102"/>
      <c r="BY261" s="102"/>
      <c r="BZ261" s="102"/>
      <c r="CA261" s="102"/>
      <c r="CB261" s="102"/>
      <c r="CC261" s="102"/>
      <c r="CD261" s="102"/>
      <c r="CE261" s="102"/>
      <c r="CF261" s="102"/>
      <c r="CG261" s="102"/>
      <c r="CH261" s="102"/>
      <c r="CI261" s="102"/>
      <c r="CJ261" s="102"/>
      <c r="CK261" s="102"/>
      <c r="CL261" s="102"/>
      <c r="CM261" s="102"/>
      <c r="CN261" s="102"/>
      <c r="CO261" s="102"/>
      <c r="CP261" s="102"/>
      <c r="CQ261" s="102"/>
      <c r="CR261" s="102"/>
      <c r="CS261" s="102"/>
      <c r="CT261" s="102"/>
      <c r="CU261" s="102"/>
      <c r="CV261" s="102"/>
      <c r="CW261" s="102"/>
      <c r="CX261" s="102"/>
      <c r="CY261" s="102"/>
      <c r="CZ261" s="102"/>
      <c r="DA261" s="102"/>
      <c r="DB261" s="102"/>
      <c r="DC261" s="102"/>
      <c r="DD261" s="102"/>
      <c r="DE261" s="102"/>
      <c r="DF261" s="102"/>
      <c r="DG261" s="102"/>
      <c r="DH261" s="102"/>
      <c r="DI261" s="102"/>
      <c r="DJ261" s="102"/>
      <c r="DK261" s="102"/>
      <c r="DL261" s="102"/>
      <c r="DM261" s="102"/>
      <c r="DN261" s="102"/>
      <c r="DO261" s="102"/>
      <c r="DP261" s="102"/>
      <c r="DQ261" s="102"/>
      <c r="DR261" s="102"/>
      <c r="DS261" s="102"/>
      <c r="DT261" s="102"/>
      <c r="DU261" s="102"/>
      <c r="DV261" s="102"/>
      <c r="DW261" s="102"/>
      <c r="DX261" s="102"/>
      <c r="DY261" s="102"/>
      <c r="DZ261" s="102"/>
    </row>
    <row r="262" spans="1:130">
      <c r="A262" s="102"/>
      <c r="B262" s="102"/>
      <c r="C262" s="102"/>
      <c r="D262" s="102"/>
      <c r="E262" s="102"/>
      <c r="F262" s="102"/>
      <c r="G262" s="102"/>
      <c r="H262" s="102"/>
      <c r="I262" s="102"/>
      <c r="J262" s="102"/>
      <c r="K262" s="102"/>
      <c r="L262" s="102"/>
      <c r="M262" s="102"/>
      <c r="N262" s="102"/>
      <c r="O262" s="102"/>
      <c r="P262" s="102"/>
      <c r="Q262" s="102"/>
      <c r="R262" s="102"/>
      <c r="S262" s="102"/>
      <c r="T262" s="102"/>
      <c r="U262" s="102"/>
      <c r="V262" s="102"/>
      <c r="W262" s="102"/>
      <c r="X262" s="102"/>
      <c r="Y262" s="102"/>
      <c r="Z262" s="102"/>
      <c r="AA262" s="102"/>
      <c r="AB262" s="102"/>
      <c r="AC262" s="102"/>
      <c r="AD262" s="102"/>
      <c r="AE262" s="102"/>
      <c r="AF262" s="102"/>
      <c r="AG262" s="102"/>
      <c r="AH262" s="102"/>
      <c r="AI262" s="102"/>
      <c r="AJ262" s="102"/>
      <c r="AK262" s="102"/>
      <c r="AL262" s="102"/>
      <c r="AM262" s="102"/>
      <c r="AN262" s="102"/>
      <c r="AO262" s="102"/>
      <c r="AP262" s="102"/>
      <c r="AQ262" s="102"/>
      <c r="AR262" s="102"/>
      <c r="AS262" s="102"/>
      <c r="AT262" s="102"/>
      <c r="AU262" s="102"/>
      <c r="AV262" s="102"/>
      <c r="AW262" s="102"/>
      <c r="AX262" s="102"/>
      <c r="AY262" s="102"/>
      <c r="AZ262" s="102"/>
      <c r="BA262" s="102"/>
      <c r="BB262" s="102"/>
      <c r="BC262" s="102"/>
      <c r="BD262" s="102"/>
      <c r="BE262" s="102"/>
      <c r="BF262" s="102"/>
      <c r="BG262" s="102"/>
      <c r="BH262" s="102"/>
      <c r="BI262" s="102"/>
      <c r="BJ262" s="102"/>
      <c r="BK262" s="102"/>
      <c r="BL262" s="102"/>
      <c r="BM262" s="102"/>
      <c r="BN262" s="102"/>
      <c r="BO262" s="102"/>
      <c r="BP262" s="102"/>
      <c r="BQ262" s="102"/>
      <c r="BR262" s="102"/>
      <c r="BS262" s="102"/>
      <c r="BT262" s="102"/>
      <c r="BU262" s="102"/>
      <c r="BV262" s="102"/>
      <c r="BW262" s="102"/>
      <c r="BX262" s="102"/>
      <c r="BY262" s="102"/>
      <c r="BZ262" s="102"/>
      <c r="CA262" s="102"/>
      <c r="CB262" s="102"/>
      <c r="CC262" s="102"/>
      <c r="CD262" s="102"/>
      <c r="CE262" s="102"/>
      <c r="CF262" s="102"/>
      <c r="CG262" s="102"/>
      <c r="CH262" s="102"/>
      <c r="CI262" s="102"/>
      <c r="CJ262" s="102"/>
      <c r="CK262" s="102"/>
      <c r="CL262" s="102"/>
      <c r="CM262" s="102"/>
      <c r="CN262" s="102"/>
      <c r="CO262" s="102"/>
      <c r="CP262" s="102"/>
      <c r="CQ262" s="102"/>
      <c r="CR262" s="102"/>
      <c r="CS262" s="102"/>
      <c r="CT262" s="102"/>
      <c r="CU262" s="102"/>
      <c r="CV262" s="102"/>
      <c r="CW262" s="102"/>
      <c r="CX262" s="102"/>
      <c r="CY262" s="102"/>
      <c r="CZ262" s="102"/>
      <c r="DA262" s="102"/>
      <c r="DB262" s="102"/>
      <c r="DC262" s="102"/>
      <c r="DD262" s="102"/>
      <c r="DE262" s="102"/>
      <c r="DF262" s="102"/>
      <c r="DG262" s="102"/>
      <c r="DH262" s="102"/>
      <c r="DI262" s="102"/>
      <c r="DJ262" s="102"/>
      <c r="DK262" s="102"/>
      <c r="DL262" s="102"/>
      <c r="DM262" s="102"/>
      <c r="DN262" s="102"/>
      <c r="DO262" s="102"/>
      <c r="DP262" s="102"/>
      <c r="DQ262" s="102"/>
      <c r="DR262" s="102"/>
      <c r="DS262" s="102"/>
      <c r="DT262" s="102"/>
      <c r="DU262" s="102"/>
      <c r="DV262" s="102"/>
      <c r="DW262" s="102"/>
      <c r="DX262" s="102"/>
      <c r="DY262" s="102"/>
      <c r="DZ262" s="102"/>
    </row>
    <row r="263" spans="1:130">
      <c r="A263" s="102"/>
      <c r="B263" s="102"/>
      <c r="C263" s="102"/>
      <c r="D263" s="102"/>
      <c r="E263" s="102"/>
      <c r="F263" s="102"/>
      <c r="G263" s="102"/>
      <c r="H263" s="102"/>
      <c r="I263" s="102"/>
      <c r="J263" s="102"/>
      <c r="K263" s="102"/>
      <c r="L263" s="102"/>
      <c r="M263" s="102"/>
      <c r="N263" s="102"/>
      <c r="O263" s="102"/>
      <c r="P263" s="102"/>
      <c r="Q263" s="102"/>
      <c r="R263" s="102"/>
      <c r="S263" s="102"/>
      <c r="T263" s="102"/>
      <c r="U263" s="102"/>
      <c r="V263" s="102"/>
      <c r="W263" s="102"/>
      <c r="X263" s="102"/>
      <c r="Y263" s="102"/>
      <c r="Z263" s="102"/>
      <c r="AA263" s="102"/>
      <c r="AB263" s="102"/>
      <c r="AC263" s="102"/>
      <c r="AD263" s="102"/>
      <c r="AE263" s="102"/>
      <c r="AF263" s="102"/>
      <c r="AG263" s="102"/>
      <c r="AH263" s="102"/>
      <c r="AI263" s="102"/>
      <c r="AJ263" s="102"/>
      <c r="AK263" s="102"/>
      <c r="AL263" s="102"/>
      <c r="AM263" s="102"/>
      <c r="AN263" s="102"/>
      <c r="AO263" s="102"/>
      <c r="AP263" s="102"/>
      <c r="AQ263" s="102"/>
      <c r="AR263" s="102"/>
      <c r="AS263" s="102"/>
      <c r="AT263" s="102"/>
      <c r="AU263" s="102"/>
      <c r="AV263" s="102"/>
      <c r="AW263" s="102"/>
      <c r="AX263" s="102"/>
      <c r="AY263" s="102"/>
      <c r="AZ263" s="102"/>
      <c r="BA263" s="102"/>
      <c r="BB263" s="102"/>
      <c r="BC263" s="102"/>
      <c r="BD263" s="102"/>
      <c r="BE263" s="102"/>
      <c r="BF263" s="102"/>
      <c r="BG263" s="102"/>
      <c r="BH263" s="102"/>
      <c r="BI263" s="102"/>
      <c r="BJ263" s="102"/>
      <c r="BK263" s="102"/>
      <c r="BL263" s="102"/>
      <c r="BM263" s="102"/>
      <c r="BN263" s="102"/>
      <c r="BO263" s="102"/>
      <c r="BP263" s="102"/>
      <c r="BQ263" s="102"/>
      <c r="BR263" s="102"/>
      <c r="BS263" s="102"/>
      <c r="BT263" s="102"/>
      <c r="BU263" s="102"/>
      <c r="BV263" s="102"/>
      <c r="BW263" s="102"/>
      <c r="BX263" s="102"/>
      <c r="BY263" s="102"/>
      <c r="BZ263" s="102"/>
      <c r="CA263" s="102"/>
      <c r="CB263" s="102"/>
      <c r="CC263" s="102"/>
      <c r="CD263" s="102"/>
      <c r="CE263" s="102"/>
      <c r="CF263" s="102"/>
      <c r="CG263" s="102"/>
      <c r="CH263" s="102"/>
      <c r="CI263" s="102"/>
      <c r="CJ263" s="102"/>
      <c r="CK263" s="102"/>
      <c r="CL263" s="102"/>
      <c r="CM263" s="102"/>
      <c r="CN263" s="102"/>
      <c r="CO263" s="102"/>
      <c r="CP263" s="102"/>
      <c r="CQ263" s="102"/>
      <c r="CR263" s="102"/>
      <c r="CS263" s="102"/>
      <c r="CT263" s="102"/>
      <c r="CU263" s="102"/>
      <c r="CV263" s="102"/>
      <c r="CW263" s="102"/>
      <c r="CX263" s="102"/>
      <c r="CY263" s="102"/>
      <c r="CZ263" s="102"/>
      <c r="DA263" s="102"/>
      <c r="DB263" s="102"/>
      <c r="DC263" s="102"/>
      <c r="DD263" s="102"/>
      <c r="DE263" s="102"/>
      <c r="DF263" s="102"/>
      <c r="DG263" s="102"/>
      <c r="DH263" s="102"/>
      <c r="DI263" s="102"/>
      <c r="DJ263" s="102"/>
      <c r="DK263" s="102"/>
      <c r="DL263" s="102"/>
      <c r="DM263" s="102"/>
      <c r="DN263" s="102"/>
      <c r="DO263" s="102"/>
      <c r="DP263" s="102"/>
      <c r="DQ263" s="102"/>
      <c r="DR263" s="102"/>
      <c r="DS263" s="102"/>
      <c r="DT263" s="102"/>
      <c r="DU263" s="102"/>
      <c r="DV263" s="102"/>
      <c r="DW263" s="102"/>
      <c r="DX263" s="102"/>
      <c r="DY263" s="102"/>
      <c r="DZ263" s="102"/>
    </row>
    <row r="264" spans="1:130">
      <c r="A264" s="102"/>
      <c r="B264" s="102"/>
      <c r="C264" s="102"/>
      <c r="D264" s="102"/>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102"/>
      <c r="AA264" s="102"/>
      <c r="AB264" s="102"/>
      <c r="AC264" s="102"/>
      <c r="AD264" s="102"/>
      <c r="AE264" s="102"/>
      <c r="AF264" s="102"/>
      <c r="AG264" s="102"/>
      <c r="AH264" s="102"/>
      <c r="AI264" s="102"/>
      <c r="AJ264" s="102"/>
      <c r="AK264" s="102"/>
      <c r="AL264" s="102"/>
      <c r="AM264" s="102"/>
      <c r="AN264" s="102"/>
      <c r="AO264" s="102"/>
      <c r="AP264" s="102"/>
      <c r="AQ264" s="102"/>
      <c r="AR264" s="102"/>
      <c r="AS264" s="102"/>
      <c r="AT264" s="102"/>
      <c r="AU264" s="102"/>
      <c r="AV264" s="102"/>
      <c r="AW264" s="102"/>
      <c r="AX264" s="102"/>
      <c r="AY264" s="102"/>
      <c r="AZ264" s="102"/>
      <c r="BA264" s="102"/>
      <c r="BB264" s="102"/>
      <c r="BC264" s="102"/>
      <c r="BD264" s="102"/>
      <c r="BE264" s="102"/>
      <c r="BF264" s="102"/>
      <c r="BG264" s="102"/>
      <c r="BH264" s="102"/>
      <c r="BI264" s="102"/>
      <c r="BJ264" s="102"/>
      <c r="BK264" s="102"/>
      <c r="BL264" s="102"/>
      <c r="BM264" s="102"/>
      <c r="BN264" s="102"/>
      <c r="BO264" s="102"/>
      <c r="BP264" s="102"/>
      <c r="BQ264" s="102"/>
      <c r="BR264" s="102"/>
      <c r="BS264" s="102"/>
      <c r="BT264" s="102"/>
      <c r="BU264" s="102"/>
      <c r="BV264" s="102"/>
      <c r="BW264" s="102"/>
      <c r="BX264" s="102"/>
      <c r="BY264" s="102"/>
      <c r="BZ264" s="102"/>
      <c r="CA264" s="102"/>
      <c r="CB264" s="102"/>
      <c r="CC264" s="102"/>
      <c r="CD264" s="102"/>
      <c r="CE264" s="102"/>
      <c r="CF264" s="102"/>
      <c r="CG264" s="102"/>
      <c r="CH264" s="102"/>
      <c r="CI264" s="102"/>
      <c r="CJ264" s="102"/>
      <c r="CK264" s="102"/>
      <c r="CL264" s="102"/>
      <c r="CM264" s="102"/>
      <c r="CN264" s="102"/>
      <c r="CO264" s="102"/>
      <c r="CP264" s="102"/>
      <c r="CQ264" s="102"/>
      <c r="CR264" s="102"/>
      <c r="CS264" s="102"/>
      <c r="CT264" s="102"/>
      <c r="CU264" s="102"/>
      <c r="CV264" s="102"/>
      <c r="CW264" s="102"/>
      <c r="CX264" s="102"/>
      <c r="CY264" s="102"/>
      <c r="CZ264" s="102"/>
      <c r="DA264" s="102"/>
      <c r="DB264" s="102"/>
      <c r="DC264" s="102"/>
      <c r="DD264" s="102"/>
      <c r="DE264" s="102"/>
      <c r="DF264" s="102"/>
      <c r="DG264" s="102"/>
      <c r="DH264" s="102"/>
      <c r="DI264" s="102"/>
      <c r="DJ264" s="102"/>
      <c r="DK264" s="102"/>
      <c r="DL264" s="102"/>
      <c r="DM264" s="102"/>
      <c r="DN264" s="102"/>
      <c r="DO264" s="102"/>
      <c r="DP264" s="102"/>
      <c r="DQ264" s="102"/>
      <c r="DR264" s="102"/>
      <c r="DS264" s="102"/>
      <c r="DT264" s="102"/>
      <c r="DU264" s="102"/>
      <c r="DV264" s="102"/>
      <c r="DW264" s="102"/>
      <c r="DX264" s="102"/>
      <c r="DY264" s="102"/>
      <c r="DZ264" s="102"/>
    </row>
    <row r="265" spans="1:130">
      <c r="A265" s="102"/>
      <c r="B265" s="102"/>
      <c r="C265" s="102"/>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102"/>
      <c r="AA265" s="102"/>
      <c r="AB265" s="102"/>
      <c r="AC265" s="102"/>
      <c r="AD265" s="102"/>
      <c r="AE265" s="102"/>
      <c r="AF265" s="102"/>
      <c r="AG265" s="102"/>
      <c r="AH265" s="102"/>
      <c r="AI265" s="102"/>
      <c r="AJ265" s="102"/>
      <c r="AK265" s="102"/>
      <c r="AL265" s="102"/>
      <c r="AM265" s="102"/>
      <c r="AN265" s="102"/>
      <c r="AO265" s="102"/>
      <c r="AP265" s="102"/>
      <c r="AQ265" s="102"/>
      <c r="AR265" s="102"/>
      <c r="AS265" s="102"/>
      <c r="AT265" s="102"/>
      <c r="AU265" s="102"/>
      <c r="AV265" s="102"/>
      <c r="AW265" s="102"/>
      <c r="AX265" s="102"/>
      <c r="AY265" s="102"/>
      <c r="AZ265" s="102"/>
      <c r="BA265" s="102"/>
      <c r="BB265" s="102"/>
      <c r="BC265" s="102"/>
      <c r="BD265" s="102"/>
      <c r="BE265" s="102"/>
      <c r="BF265" s="102"/>
      <c r="BG265" s="102"/>
      <c r="BH265" s="102"/>
      <c r="BI265" s="102"/>
      <c r="BJ265" s="102"/>
      <c r="BK265" s="102"/>
      <c r="BL265" s="102"/>
      <c r="BM265" s="102"/>
      <c r="BN265" s="102"/>
      <c r="BO265" s="102"/>
      <c r="BP265" s="102"/>
      <c r="BQ265" s="102"/>
      <c r="BR265" s="102"/>
      <c r="BS265" s="102"/>
      <c r="BT265" s="102"/>
      <c r="BU265" s="102"/>
      <c r="BV265" s="102"/>
      <c r="BW265" s="102"/>
      <c r="BX265" s="102"/>
      <c r="BY265" s="102"/>
      <c r="BZ265" s="102"/>
      <c r="CA265" s="102"/>
      <c r="CB265" s="102"/>
      <c r="CC265" s="102"/>
      <c r="CD265" s="102"/>
      <c r="CE265" s="102"/>
      <c r="CF265" s="102"/>
      <c r="CG265" s="102"/>
      <c r="CH265" s="102"/>
      <c r="CI265" s="102"/>
      <c r="CJ265" s="102"/>
      <c r="CK265" s="102"/>
      <c r="CL265" s="102"/>
      <c r="CM265" s="102"/>
      <c r="CN265" s="102"/>
      <c r="CO265" s="102"/>
      <c r="CP265" s="102"/>
      <c r="CQ265" s="102"/>
      <c r="CR265" s="102"/>
      <c r="CS265" s="102"/>
      <c r="CT265" s="102"/>
      <c r="CU265" s="102"/>
      <c r="CV265" s="102"/>
      <c r="CW265" s="102"/>
      <c r="CX265" s="102"/>
      <c r="CY265" s="102"/>
      <c r="CZ265" s="102"/>
      <c r="DA265" s="102"/>
      <c r="DB265" s="102"/>
      <c r="DC265" s="102"/>
      <c r="DD265" s="102"/>
      <c r="DE265" s="102"/>
      <c r="DF265" s="102"/>
      <c r="DG265" s="102"/>
      <c r="DH265" s="102"/>
      <c r="DI265" s="102"/>
      <c r="DJ265" s="102"/>
      <c r="DK265" s="102"/>
      <c r="DL265" s="102"/>
      <c r="DM265" s="102"/>
      <c r="DN265" s="102"/>
      <c r="DO265" s="102"/>
      <c r="DP265" s="102"/>
      <c r="DQ265" s="102"/>
      <c r="DR265" s="102"/>
      <c r="DS265" s="102"/>
      <c r="DT265" s="102"/>
      <c r="DU265" s="102"/>
      <c r="DV265" s="102"/>
      <c r="DW265" s="102"/>
      <c r="DX265" s="102"/>
      <c r="DY265" s="102"/>
      <c r="DZ265" s="102"/>
    </row>
    <row r="266" spans="1:130">
      <c r="A266" s="102"/>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2"/>
      <c r="AA266" s="102"/>
      <c r="AB266" s="102"/>
      <c r="AC266" s="102"/>
      <c r="AD266" s="102"/>
      <c r="AE266" s="102"/>
      <c r="AF266" s="102"/>
      <c r="AG266" s="102"/>
      <c r="AH266" s="102"/>
      <c r="AI266" s="102"/>
      <c r="AJ266" s="102"/>
      <c r="AK266" s="102"/>
      <c r="AL266" s="102"/>
      <c r="AM266" s="102"/>
      <c r="AN266" s="102"/>
      <c r="AO266" s="102"/>
      <c r="AP266" s="102"/>
      <c r="AQ266" s="102"/>
      <c r="AR266" s="102"/>
      <c r="AS266" s="102"/>
      <c r="AT266" s="102"/>
      <c r="AU266" s="102"/>
      <c r="AV266" s="102"/>
      <c r="AW266" s="102"/>
      <c r="AX266" s="102"/>
      <c r="AY266" s="102"/>
      <c r="AZ266" s="102"/>
      <c r="BA266" s="102"/>
      <c r="BB266" s="102"/>
      <c r="BC266" s="102"/>
      <c r="BD266" s="102"/>
      <c r="BE266" s="102"/>
      <c r="BF266" s="102"/>
      <c r="BG266" s="102"/>
      <c r="BH266" s="102"/>
      <c r="BI266" s="102"/>
      <c r="BJ266" s="102"/>
      <c r="BK266" s="102"/>
      <c r="BL266" s="102"/>
      <c r="BM266" s="102"/>
      <c r="BN266" s="102"/>
      <c r="BO266" s="102"/>
      <c r="BP266" s="102"/>
      <c r="BQ266" s="102"/>
      <c r="BR266" s="102"/>
      <c r="BS266" s="102"/>
      <c r="BT266" s="102"/>
      <c r="BU266" s="102"/>
      <c r="BV266" s="102"/>
      <c r="BW266" s="102"/>
      <c r="BX266" s="102"/>
      <c r="BY266" s="102"/>
      <c r="BZ266" s="102"/>
      <c r="CA266" s="102"/>
      <c r="CB266" s="102"/>
      <c r="CC266" s="102"/>
      <c r="CD266" s="102"/>
      <c r="CE266" s="102"/>
      <c r="CF266" s="102"/>
      <c r="CG266" s="102"/>
      <c r="CH266" s="102"/>
      <c r="CI266" s="102"/>
      <c r="CJ266" s="102"/>
      <c r="CK266" s="102"/>
      <c r="CL266" s="102"/>
      <c r="CM266" s="102"/>
      <c r="CN266" s="102"/>
      <c r="CO266" s="102"/>
      <c r="CP266" s="102"/>
      <c r="CQ266" s="102"/>
      <c r="CR266" s="102"/>
      <c r="CS266" s="102"/>
      <c r="CT266" s="102"/>
      <c r="CU266" s="102"/>
      <c r="CV266" s="102"/>
      <c r="CW266" s="102"/>
      <c r="CX266" s="102"/>
      <c r="CY266" s="102"/>
      <c r="CZ266" s="102"/>
      <c r="DA266" s="102"/>
      <c r="DB266" s="102"/>
      <c r="DC266" s="102"/>
      <c r="DD266" s="102"/>
      <c r="DE266" s="102"/>
      <c r="DF266" s="102"/>
      <c r="DG266" s="102"/>
      <c r="DH266" s="102"/>
      <c r="DI266" s="102"/>
      <c r="DJ266" s="102"/>
      <c r="DK266" s="102"/>
      <c r="DL266" s="102"/>
      <c r="DM266" s="102"/>
      <c r="DN266" s="102"/>
      <c r="DO266" s="102"/>
      <c r="DP266" s="102"/>
      <c r="DQ266" s="102"/>
      <c r="DR266" s="102"/>
      <c r="DS266" s="102"/>
      <c r="DT266" s="102"/>
      <c r="DU266" s="102"/>
      <c r="DV266" s="102"/>
      <c r="DW266" s="102"/>
      <c r="DX266" s="102"/>
      <c r="DY266" s="102"/>
      <c r="DZ266" s="102"/>
    </row>
    <row r="267" spans="1:130">
      <c r="A267" s="102"/>
      <c r="B267" s="102"/>
      <c r="C267" s="102"/>
      <c r="D267" s="102"/>
      <c r="E267" s="102"/>
      <c r="F267" s="102"/>
      <c r="G267" s="102"/>
      <c r="H267" s="102"/>
      <c r="I267" s="102"/>
      <c r="J267" s="102"/>
      <c r="K267" s="102"/>
      <c r="L267" s="102"/>
      <c r="M267" s="102"/>
      <c r="N267" s="102"/>
      <c r="O267" s="102"/>
      <c r="P267" s="102"/>
      <c r="Q267" s="102"/>
      <c r="R267" s="102"/>
      <c r="S267" s="102"/>
      <c r="T267" s="102"/>
      <c r="U267" s="102"/>
      <c r="V267" s="102"/>
      <c r="W267" s="102"/>
      <c r="X267" s="102"/>
      <c r="Y267" s="102"/>
      <c r="Z267" s="102"/>
      <c r="AA267" s="102"/>
      <c r="AB267" s="102"/>
      <c r="AC267" s="102"/>
      <c r="AD267" s="102"/>
      <c r="AE267" s="102"/>
      <c r="AF267" s="102"/>
      <c r="AG267" s="102"/>
      <c r="AH267" s="102"/>
      <c r="AI267" s="102"/>
      <c r="AJ267" s="102"/>
      <c r="AK267" s="102"/>
      <c r="AL267" s="102"/>
      <c r="AM267" s="102"/>
      <c r="AN267" s="102"/>
      <c r="AO267" s="102"/>
      <c r="AP267" s="102"/>
      <c r="AQ267" s="102"/>
      <c r="AR267" s="102"/>
      <c r="AS267" s="102"/>
      <c r="AT267" s="102"/>
      <c r="AU267" s="102"/>
      <c r="AV267" s="102"/>
      <c r="AW267" s="102"/>
      <c r="AX267" s="102"/>
      <c r="AY267" s="102"/>
      <c r="AZ267" s="102"/>
      <c r="BA267" s="102"/>
      <c r="BB267" s="102"/>
      <c r="BC267" s="102"/>
      <c r="BD267" s="102"/>
      <c r="BE267" s="102"/>
      <c r="BF267" s="102"/>
      <c r="BG267" s="102"/>
      <c r="BH267" s="102"/>
      <c r="BI267" s="102"/>
      <c r="BJ267" s="102"/>
      <c r="BK267" s="102"/>
      <c r="BL267" s="102"/>
      <c r="BM267" s="102"/>
      <c r="BN267" s="102"/>
      <c r="BO267" s="102"/>
      <c r="BP267" s="102"/>
      <c r="BQ267" s="102"/>
      <c r="BR267" s="102"/>
      <c r="BS267" s="102"/>
      <c r="BT267" s="102"/>
      <c r="BU267" s="102"/>
      <c r="BV267" s="102"/>
      <c r="BW267" s="102"/>
      <c r="BX267" s="102"/>
      <c r="BY267" s="102"/>
      <c r="BZ267" s="102"/>
      <c r="CA267" s="102"/>
      <c r="CB267" s="102"/>
      <c r="CC267" s="102"/>
      <c r="CD267" s="102"/>
      <c r="CE267" s="102"/>
      <c r="CF267" s="102"/>
      <c r="CG267" s="102"/>
      <c r="CH267" s="102"/>
      <c r="CI267" s="102"/>
      <c r="CJ267" s="102"/>
      <c r="CK267" s="102"/>
      <c r="CL267" s="102"/>
      <c r="CM267" s="102"/>
      <c r="CN267" s="102"/>
      <c r="CO267" s="102"/>
      <c r="CP267" s="102"/>
      <c r="CQ267" s="102"/>
      <c r="CR267" s="102"/>
      <c r="CS267" s="102"/>
      <c r="CT267" s="102"/>
      <c r="CU267" s="102"/>
      <c r="CV267" s="102"/>
      <c r="CW267" s="102"/>
      <c r="CX267" s="102"/>
      <c r="CY267" s="102"/>
      <c r="CZ267" s="102"/>
      <c r="DA267" s="102"/>
      <c r="DB267" s="102"/>
      <c r="DC267" s="102"/>
      <c r="DD267" s="102"/>
      <c r="DE267" s="102"/>
      <c r="DF267" s="102"/>
      <c r="DG267" s="102"/>
      <c r="DH267" s="102"/>
      <c r="DI267" s="102"/>
      <c r="DJ267" s="102"/>
      <c r="DK267" s="102"/>
      <c r="DL267" s="102"/>
      <c r="DM267" s="102"/>
      <c r="DN267" s="102"/>
      <c r="DO267" s="102"/>
      <c r="DP267" s="102"/>
      <c r="DQ267" s="102"/>
      <c r="DR267" s="102"/>
      <c r="DS267" s="102"/>
      <c r="DT267" s="102"/>
      <c r="DU267" s="102"/>
      <c r="DV267" s="102"/>
      <c r="DW267" s="102"/>
      <c r="DX267" s="102"/>
      <c r="DY267" s="102"/>
      <c r="DZ267" s="102"/>
    </row>
    <row r="268" spans="1:130">
      <c r="A268" s="102"/>
      <c r="B268" s="102"/>
      <c r="C268" s="102"/>
      <c r="D268" s="102"/>
      <c r="E268" s="102"/>
      <c r="F268" s="102"/>
      <c r="G268" s="102"/>
      <c r="H268" s="102"/>
      <c r="I268" s="102"/>
      <c r="J268" s="102"/>
      <c r="K268" s="102"/>
      <c r="L268" s="102"/>
      <c r="M268" s="102"/>
      <c r="N268" s="102"/>
      <c r="O268" s="102"/>
      <c r="P268" s="102"/>
      <c r="Q268" s="102"/>
      <c r="R268" s="102"/>
      <c r="S268" s="102"/>
      <c r="T268" s="102"/>
      <c r="U268" s="102"/>
      <c r="V268" s="102"/>
      <c r="W268" s="102"/>
      <c r="X268" s="102"/>
      <c r="Y268" s="102"/>
      <c r="Z268" s="102"/>
      <c r="AA268" s="102"/>
      <c r="AB268" s="102"/>
      <c r="AC268" s="102"/>
      <c r="AD268" s="102"/>
      <c r="AE268" s="102"/>
      <c r="AF268" s="102"/>
      <c r="AG268" s="102"/>
      <c r="AH268" s="102"/>
      <c r="AI268" s="102"/>
      <c r="AJ268" s="102"/>
      <c r="AK268" s="102"/>
      <c r="AL268" s="102"/>
      <c r="AM268" s="102"/>
      <c r="AN268" s="102"/>
      <c r="AO268" s="102"/>
      <c r="AP268" s="102"/>
      <c r="AQ268" s="102"/>
      <c r="AR268" s="102"/>
      <c r="AS268" s="102"/>
      <c r="AT268" s="102"/>
      <c r="AU268" s="102"/>
      <c r="AV268" s="102"/>
      <c r="AW268" s="102"/>
      <c r="AX268" s="102"/>
      <c r="AY268" s="102"/>
      <c r="AZ268" s="102"/>
      <c r="BA268" s="102"/>
      <c r="BB268" s="102"/>
      <c r="BC268" s="102"/>
      <c r="BD268" s="102"/>
      <c r="BE268" s="102"/>
      <c r="BF268" s="102"/>
      <c r="BG268" s="102"/>
      <c r="BH268" s="102"/>
      <c r="BI268" s="102"/>
      <c r="BJ268" s="102"/>
      <c r="BK268" s="102"/>
      <c r="BL268" s="102"/>
      <c r="BM268" s="102"/>
      <c r="BN268" s="102"/>
      <c r="BO268" s="102"/>
      <c r="BP268" s="102"/>
      <c r="BQ268" s="102"/>
      <c r="BR268" s="102"/>
      <c r="BS268" s="102"/>
      <c r="BT268" s="102"/>
      <c r="BU268" s="102"/>
      <c r="BV268" s="102"/>
      <c r="BW268" s="102"/>
      <c r="BX268" s="102"/>
      <c r="BY268" s="102"/>
      <c r="BZ268" s="102"/>
      <c r="CA268" s="102"/>
      <c r="CB268" s="102"/>
      <c r="CC268" s="102"/>
      <c r="CD268" s="102"/>
      <c r="CE268" s="102"/>
      <c r="CF268" s="102"/>
      <c r="CG268" s="102"/>
      <c r="CH268" s="102"/>
      <c r="CI268" s="102"/>
      <c r="CJ268" s="102"/>
      <c r="CK268" s="102"/>
      <c r="CL268" s="102"/>
      <c r="CM268" s="102"/>
      <c r="CN268" s="102"/>
      <c r="CO268" s="102"/>
      <c r="CP268" s="102"/>
      <c r="CQ268" s="102"/>
      <c r="CR268" s="102"/>
      <c r="CS268" s="102"/>
      <c r="CT268" s="102"/>
      <c r="CU268" s="102"/>
      <c r="CV268" s="102"/>
      <c r="CW268" s="102"/>
      <c r="CX268" s="102"/>
      <c r="CY268" s="102"/>
      <c r="CZ268" s="102"/>
      <c r="DA268" s="102"/>
      <c r="DB268" s="102"/>
      <c r="DC268" s="102"/>
      <c r="DD268" s="102"/>
      <c r="DE268" s="102"/>
      <c r="DF268" s="102"/>
      <c r="DG268" s="102"/>
      <c r="DH268" s="102"/>
      <c r="DI268" s="102"/>
      <c r="DJ268" s="102"/>
      <c r="DK268" s="102"/>
      <c r="DL268" s="102"/>
      <c r="DM268" s="102"/>
      <c r="DN268" s="102"/>
      <c r="DO268" s="102"/>
      <c r="DP268" s="102"/>
      <c r="DQ268" s="102"/>
      <c r="DR268" s="102"/>
      <c r="DS268" s="102"/>
      <c r="DT268" s="102"/>
      <c r="DU268" s="102"/>
      <c r="DV268" s="102"/>
      <c r="DW268" s="102"/>
      <c r="DX268" s="102"/>
      <c r="DY268" s="102"/>
      <c r="DZ268" s="102"/>
    </row>
    <row r="269" spans="1:130">
      <c r="A269" s="102"/>
      <c r="B269" s="102"/>
      <c r="C269" s="102"/>
      <c r="D269" s="102"/>
      <c r="E269" s="102"/>
      <c r="F269" s="102"/>
      <c r="G269" s="102"/>
      <c r="H269" s="102"/>
      <c r="I269" s="102"/>
      <c r="J269" s="102"/>
      <c r="K269" s="102"/>
      <c r="L269" s="102"/>
      <c r="M269" s="102"/>
      <c r="N269" s="102"/>
      <c r="O269" s="102"/>
      <c r="P269" s="102"/>
      <c r="Q269" s="102"/>
      <c r="R269" s="102"/>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02"/>
      <c r="AY269" s="102"/>
      <c r="AZ269" s="102"/>
      <c r="BA269" s="102"/>
      <c r="BB269" s="102"/>
      <c r="BC269" s="102"/>
      <c r="BD269" s="102"/>
      <c r="BE269" s="102"/>
      <c r="BF269" s="102"/>
      <c r="BG269" s="102"/>
      <c r="BH269" s="102"/>
      <c r="BI269" s="102"/>
      <c r="BJ269" s="102"/>
      <c r="BK269" s="102"/>
      <c r="BL269" s="102"/>
      <c r="BM269" s="102"/>
      <c r="BN269" s="102"/>
      <c r="BO269" s="102"/>
      <c r="BP269" s="102"/>
      <c r="BQ269" s="102"/>
      <c r="BR269" s="102"/>
      <c r="BS269" s="102"/>
      <c r="BT269" s="102"/>
      <c r="BU269" s="102"/>
      <c r="BV269" s="102"/>
      <c r="BW269" s="102"/>
      <c r="BX269" s="102"/>
      <c r="BY269" s="102"/>
      <c r="BZ269" s="102"/>
      <c r="CA269" s="102"/>
      <c r="CB269" s="102"/>
      <c r="CC269" s="102"/>
      <c r="CD269" s="102"/>
      <c r="CE269" s="102"/>
      <c r="CF269" s="102"/>
      <c r="CG269" s="102"/>
      <c r="CH269" s="102"/>
      <c r="CI269" s="102"/>
      <c r="CJ269" s="102"/>
      <c r="CK269" s="102"/>
      <c r="CL269" s="102"/>
      <c r="CM269" s="102"/>
      <c r="CN269" s="102"/>
      <c r="CO269" s="102"/>
      <c r="CP269" s="102"/>
      <c r="CQ269" s="102"/>
      <c r="CR269" s="102"/>
      <c r="CS269" s="102"/>
      <c r="CT269" s="102"/>
      <c r="CU269" s="102"/>
      <c r="CV269" s="102"/>
      <c r="CW269" s="102"/>
      <c r="CX269" s="102"/>
      <c r="CY269" s="102"/>
      <c r="CZ269" s="102"/>
      <c r="DA269" s="102"/>
      <c r="DB269" s="102"/>
      <c r="DC269" s="102"/>
      <c r="DD269" s="102"/>
      <c r="DE269" s="102"/>
      <c r="DF269" s="102"/>
      <c r="DG269" s="102"/>
      <c r="DH269" s="102"/>
      <c r="DI269" s="102"/>
      <c r="DJ269" s="102"/>
      <c r="DK269" s="102"/>
      <c r="DL269" s="102"/>
      <c r="DM269" s="102"/>
      <c r="DN269" s="102"/>
      <c r="DO269" s="102"/>
      <c r="DP269" s="102"/>
      <c r="DQ269" s="102"/>
      <c r="DR269" s="102"/>
      <c r="DS269" s="102"/>
      <c r="DT269" s="102"/>
      <c r="DU269" s="102"/>
      <c r="DV269" s="102"/>
      <c r="DW269" s="102"/>
      <c r="DX269" s="102"/>
      <c r="DY269" s="102"/>
      <c r="DZ269" s="102"/>
    </row>
    <row r="270" spans="1:130">
      <c r="A270" s="102"/>
      <c r="B270" s="102"/>
      <c r="C270" s="102"/>
      <c r="D270" s="102"/>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c r="AF270" s="102"/>
      <c r="AG270" s="102"/>
      <c r="AH270" s="102"/>
      <c r="AI270" s="102"/>
      <c r="AJ270" s="102"/>
      <c r="AK270" s="102"/>
      <c r="AL270" s="102"/>
      <c r="AM270" s="102"/>
      <c r="AN270" s="102"/>
      <c r="AO270" s="102"/>
      <c r="AP270" s="102"/>
      <c r="AQ270" s="102"/>
      <c r="AR270" s="102"/>
      <c r="AS270" s="102"/>
      <c r="AT270" s="102"/>
      <c r="AU270" s="102"/>
      <c r="AV270" s="102"/>
      <c r="AW270" s="102"/>
      <c r="AX270" s="102"/>
      <c r="AY270" s="102"/>
      <c r="AZ270" s="102"/>
      <c r="BA270" s="102"/>
      <c r="BB270" s="102"/>
      <c r="BC270" s="102"/>
      <c r="BD270" s="102"/>
      <c r="BE270" s="102"/>
      <c r="BF270" s="102"/>
      <c r="BG270" s="102"/>
      <c r="BH270" s="102"/>
      <c r="BI270" s="102"/>
      <c r="BJ270" s="102"/>
      <c r="BK270" s="102"/>
      <c r="BL270" s="102"/>
      <c r="BM270" s="102"/>
      <c r="BN270" s="102"/>
      <c r="BO270" s="102"/>
      <c r="BP270" s="102"/>
      <c r="BQ270" s="102"/>
      <c r="BR270" s="102"/>
      <c r="BS270" s="102"/>
      <c r="BT270" s="102"/>
      <c r="BU270" s="102"/>
      <c r="BV270" s="102"/>
      <c r="BW270" s="102"/>
      <c r="BX270" s="102"/>
      <c r="BY270" s="102"/>
      <c r="BZ270" s="102"/>
      <c r="CA270" s="102"/>
      <c r="CB270" s="102"/>
      <c r="CC270" s="102"/>
      <c r="CD270" s="102"/>
      <c r="CE270" s="102"/>
      <c r="CF270" s="102"/>
      <c r="CG270" s="102"/>
      <c r="CH270" s="102"/>
      <c r="CI270" s="102"/>
      <c r="CJ270" s="102"/>
      <c r="CK270" s="102"/>
      <c r="CL270" s="102"/>
      <c r="CM270" s="102"/>
      <c r="CN270" s="102"/>
      <c r="CO270" s="102"/>
      <c r="CP270" s="102"/>
      <c r="CQ270" s="102"/>
      <c r="CR270" s="102"/>
      <c r="CS270" s="102"/>
      <c r="CT270" s="102"/>
      <c r="CU270" s="102"/>
      <c r="CV270" s="102"/>
      <c r="CW270" s="102"/>
      <c r="CX270" s="102"/>
      <c r="CY270" s="102"/>
      <c r="CZ270" s="102"/>
      <c r="DA270" s="102"/>
      <c r="DB270" s="102"/>
      <c r="DC270" s="102"/>
      <c r="DD270" s="102"/>
      <c r="DE270" s="102"/>
      <c r="DF270" s="102"/>
      <c r="DG270" s="102"/>
      <c r="DH270" s="102"/>
      <c r="DI270" s="102"/>
      <c r="DJ270" s="102"/>
      <c r="DK270" s="102"/>
      <c r="DL270" s="102"/>
      <c r="DM270" s="102"/>
      <c r="DN270" s="102"/>
      <c r="DO270" s="102"/>
      <c r="DP270" s="102"/>
      <c r="DQ270" s="102"/>
      <c r="DR270" s="102"/>
      <c r="DS270" s="102"/>
      <c r="DT270" s="102"/>
      <c r="DU270" s="102"/>
      <c r="DV270" s="102"/>
      <c r="DW270" s="102"/>
      <c r="DX270" s="102"/>
      <c r="DY270" s="102"/>
      <c r="DZ270" s="102"/>
    </row>
    <row r="271" spans="1:130">
      <c r="A271" s="102"/>
      <c r="B271" s="102"/>
      <c r="C271" s="102"/>
      <c r="D271" s="102"/>
      <c r="E271" s="102"/>
      <c r="F271" s="102"/>
      <c r="G271" s="102"/>
      <c r="H271" s="102"/>
      <c r="I271" s="102"/>
      <c r="J271" s="102"/>
      <c r="K271" s="102"/>
      <c r="L271" s="102"/>
      <c r="M271" s="102"/>
      <c r="N271" s="102"/>
      <c r="O271" s="102"/>
      <c r="P271" s="102"/>
      <c r="Q271" s="102"/>
      <c r="R271" s="102"/>
      <c r="S271" s="102"/>
      <c r="T271" s="102"/>
      <c r="U271" s="102"/>
      <c r="V271" s="102"/>
      <c r="W271" s="102"/>
      <c r="X271" s="102"/>
      <c r="Y271" s="102"/>
      <c r="Z271" s="102"/>
      <c r="AA271" s="102"/>
      <c r="AB271" s="102"/>
      <c r="AC271" s="102"/>
      <c r="AD271" s="102"/>
      <c r="AE271" s="102"/>
      <c r="AF271" s="102"/>
      <c r="AG271" s="102"/>
      <c r="AH271" s="102"/>
      <c r="AI271" s="102"/>
      <c r="AJ271" s="102"/>
      <c r="AK271" s="102"/>
      <c r="AL271" s="102"/>
      <c r="AM271" s="102"/>
      <c r="AN271" s="102"/>
      <c r="AO271" s="102"/>
      <c r="AP271" s="102"/>
      <c r="AQ271" s="102"/>
      <c r="AR271" s="102"/>
      <c r="AS271" s="102"/>
      <c r="AT271" s="102"/>
      <c r="AU271" s="102"/>
      <c r="AV271" s="102"/>
      <c r="AW271" s="102"/>
      <c r="AX271" s="102"/>
      <c r="AY271" s="102"/>
      <c r="AZ271" s="102"/>
      <c r="BA271" s="102"/>
      <c r="BB271" s="102"/>
      <c r="BC271" s="102"/>
      <c r="BD271" s="102"/>
      <c r="BE271" s="102"/>
      <c r="BF271" s="102"/>
      <c r="BG271" s="102"/>
      <c r="BH271" s="102"/>
      <c r="BI271" s="102"/>
      <c r="BJ271" s="102"/>
      <c r="BK271" s="102"/>
      <c r="BL271" s="102"/>
      <c r="BM271" s="102"/>
      <c r="BN271" s="102"/>
      <c r="BO271" s="102"/>
      <c r="BP271" s="102"/>
      <c r="BQ271" s="102"/>
      <c r="BR271" s="102"/>
      <c r="BS271" s="102"/>
      <c r="BT271" s="102"/>
      <c r="BU271" s="102"/>
      <c r="BV271" s="102"/>
      <c r="BW271" s="102"/>
      <c r="BX271" s="102"/>
      <c r="BY271" s="102"/>
      <c r="BZ271" s="102"/>
      <c r="CA271" s="102"/>
      <c r="CB271" s="102"/>
      <c r="CC271" s="102"/>
      <c r="CD271" s="102"/>
      <c r="CE271" s="102"/>
      <c r="CF271" s="102"/>
      <c r="CG271" s="102"/>
      <c r="CH271" s="102"/>
      <c r="CI271" s="102"/>
      <c r="CJ271" s="102"/>
      <c r="CK271" s="102"/>
      <c r="CL271" s="102"/>
      <c r="CM271" s="102"/>
      <c r="CN271" s="102"/>
      <c r="CO271" s="102"/>
      <c r="CP271" s="102"/>
      <c r="CQ271" s="102"/>
      <c r="CR271" s="102"/>
      <c r="CS271" s="102"/>
      <c r="CT271" s="102"/>
      <c r="CU271" s="102"/>
      <c r="CV271" s="102"/>
      <c r="CW271" s="102"/>
      <c r="CX271" s="102"/>
      <c r="CY271" s="102"/>
      <c r="CZ271" s="102"/>
      <c r="DA271" s="102"/>
      <c r="DB271" s="102"/>
      <c r="DC271" s="102"/>
      <c r="DD271" s="102"/>
      <c r="DE271" s="102"/>
      <c r="DF271" s="102"/>
      <c r="DG271" s="102"/>
      <c r="DH271" s="102"/>
      <c r="DI271" s="102"/>
      <c r="DJ271" s="102"/>
      <c r="DK271" s="102"/>
      <c r="DL271" s="102"/>
      <c r="DM271" s="102"/>
      <c r="DN271" s="102"/>
      <c r="DO271" s="102"/>
      <c r="DP271" s="102"/>
      <c r="DQ271" s="102"/>
      <c r="DR271" s="102"/>
      <c r="DS271" s="102"/>
      <c r="DT271" s="102"/>
      <c r="DU271" s="102"/>
      <c r="DV271" s="102"/>
      <c r="DW271" s="102"/>
      <c r="DX271" s="102"/>
      <c r="DY271" s="102"/>
      <c r="DZ271" s="102"/>
    </row>
    <row r="272" spans="1:130">
      <c r="A272" s="102"/>
      <c r="B272" s="102"/>
      <c r="C272" s="102"/>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102"/>
      <c r="Z272" s="102"/>
      <c r="AA272" s="102"/>
      <c r="AB272" s="102"/>
      <c r="AC272" s="102"/>
      <c r="AD272" s="102"/>
      <c r="AE272" s="102"/>
      <c r="AF272" s="102"/>
      <c r="AG272" s="102"/>
      <c r="AH272" s="102"/>
      <c r="AI272" s="102"/>
      <c r="AJ272" s="102"/>
      <c r="AK272" s="102"/>
      <c r="AL272" s="102"/>
      <c r="AM272" s="102"/>
      <c r="AN272" s="102"/>
      <c r="AO272" s="102"/>
      <c r="AP272" s="102"/>
      <c r="AQ272" s="102"/>
      <c r="AR272" s="102"/>
      <c r="AS272" s="102"/>
      <c r="AT272" s="102"/>
      <c r="AU272" s="102"/>
      <c r="AV272" s="102"/>
      <c r="AW272" s="102"/>
      <c r="AX272" s="102"/>
      <c r="AY272" s="102"/>
      <c r="AZ272" s="102"/>
      <c r="BA272" s="102"/>
      <c r="BB272" s="102"/>
      <c r="BC272" s="102"/>
      <c r="BD272" s="102"/>
      <c r="BE272" s="102"/>
      <c r="BF272" s="102"/>
      <c r="BG272" s="102"/>
      <c r="BH272" s="102"/>
      <c r="BI272" s="102"/>
      <c r="BJ272" s="102"/>
      <c r="BK272" s="102"/>
      <c r="BL272" s="102"/>
      <c r="BM272" s="102"/>
      <c r="BN272" s="102"/>
      <c r="BO272" s="102"/>
      <c r="BP272" s="102"/>
      <c r="BQ272" s="102"/>
      <c r="BR272" s="102"/>
      <c r="BS272" s="102"/>
      <c r="BT272" s="102"/>
      <c r="BU272" s="102"/>
      <c r="BV272" s="102"/>
      <c r="BW272" s="102"/>
      <c r="BX272" s="102"/>
      <c r="BY272" s="102"/>
      <c r="BZ272" s="102"/>
      <c r="CA272" s="102"/>
      <c r="CB272" s="102"/>
      <c r="CC272" s="102"/>
      <c r="CD272" s="102"/>
      <c r="CE272" s="102"/>
      <c r="CF272" s="102"/>
      <c r="CG272" s="102"/>
      <c r="CH272" s="102"/>
      <c r="CI272" s="102"/>
      <c r="CJ272" s="102"/>
      <c r="CK272" s="102"/>
      <c r="CL272" s="102"/>
      <c r="CM272" s="102"/>
      <c r="CN272" s="102"/>
      <c r="CO272" s="102"/>
      <c r="CP272" s="102"/>
      <c r="CQ272" s="102"/>
      <c r="CR272" s="102"/>
      <c r="CS272" s="102"/>
      <c r="CT272" s="102"/>
      <c r="CU272" s="102"/>
      <c r="CV272" s="102"/>
      <c r="CW272" s="102"/>
      <c r="CX272" s="102"/>
      <c r="CY272" s="102"/>
      <c r="CZ272" s="102"/>
      <c r="DA272" s="102"/>
      <c r="DB272" s="102"/>
      <c r="DC272" s="102"/>
      <c r="DD272" s="102"/>
      <c r="DE272" s="102"/>
      <c r="DF272" s="102"/>
      <c r="DG272" s="102"/>
      <c r="DH272" s="102"/>
      <c r="DI272" s="102"/>
      <c r="DJ272" s="102"/>
      <c r="DK272" s="102"/>
      <c r="DL272" s="102"/>
      <c r="DM272" s="102"/>
      <c r="DN272" s="102"/>
      <c r="DO272" s="102"/>
      <c r="DP272" s="102"/>
      <c r="DQ272" s="102"/>
      <c r="DR272" s="102"/>
      <c r="DS272" s="102"/>
      <c r="DT272" s="102"/>
      <c r="DU272" s="102"/>
      <c r="DV272" s="102"/>
      <c r="DW272" s="102"/>
      <c r="DX272" s="102"/>
      <c r="DY272" s="102"/>
      <c r="DZ272" s="102"/>
    </row>
    <row r="273" spans="1:130">
      <c r="A273" s="102"/>
      <c r="B273" s="102"/>
      <c r="C273" s="102"/>
      <c r="D273" s="102"/>
      <c r="E273" s="102"/>
      <c r="F273" s="102"/>
      <c r="G273" s="102"/>
      <c r="H273" s="102"/>
      <c r="I273" s="102"/>
      <c r="J273" s="102"/>
      <c r="K273" s="102"/>
      <c r="L273" s="102"/>
      <c r="M273" s="102"/>
      <c r="N273" s="102"/>
      <c r="O273" s="102"/>
      <c r="P273" s="102"/>
      <c r="Q273" s="102"/>
      <c r="R273" s="102"/>
      <c r="S273" s="102"/>
      <c r="T273" s="102"/>
      <c r="U273" s="102"/>
      <c r="V273" s="102"/>
      <c r="W273" s="102"/>
      <c r="X273" s="102"/>
      <c r="Y273" s="102"/>
      <c r="Z273" s="102"/>
      <c r="AA273" s="102"/>
      <c r="AB273" s="102"/>
      <c r="AC273" s="102"/>
      <c r="AD273" s="102"/>
      <c r="AE273" s="102"/>
      <c r="AF273" s="102"/>
      <c r="AG273" s="102"/>
      <c r="AH273" s="102"/>
      <c r="AI273" s="102"/>
      <c r="AJ273" s="102"/>
      <c r="AK273" s="102"/>
      <c r="AL273" s="102"/>
      <c r="AM273" s="102"/>
      <c r="AN273" s="102"/>
      <c r="AO273" s="102"/>
      <c r="AP273" s="102"/>
      <c r="AQ273" s="102"/>
      <c r="AR273" s="102"/>
      <c r="AS273" s="102"/>
      <c r="AT273" s="102"/>
      <c r="AU273" s="102"/>
      <c r="AV273" s="102"/>
      <c r="AW273" s="102"/>
      <c r="AX273" s="102"/>
      <c r="AY273" s="102"/>
      <c r="AZ273" s="102"/>
      <c r="BA273" s="102"/>
      <c r="BB273" s="102"/>
      <c r="BC273" s="102"/>
      <c r="BD273" s="102"/>
      <c r="BE273" s="102"/>
      <c r="BF273" s="102"/>
      <c r="BG273" s="102"/>
      <c r="BH273" s="102"/>
      <c r="BI273" s="102"/>
      <c r="BJ273" s="102"/>
      <c r="BK273" s="102"/>
      <c r="BL273" s="102"/>
      <c r="BM273" s="102"/>
      <c r="BN273" s="102"/>
      <c r="BO273" s="102"/>
      <c r="BP273" s="102"/>
      <c r="BQ273" s="102"/>
      <c r="BR273" s="102"/>
      <c r="BS273" s="102"/>
      <c r="BT273" s="102"/>
      <c r="BU273" s="102"/>
      <c r="BV273" s="102"/>
      <c r="BW273" s="102"/>
      <c r="BX273" s="102"/>
      <c r="BY273" s="102"/>
      <c r="BZ273" s="102"/>
      <c r="CA273" s="102"/>
      <c r="CB273" s="102"/>
      <c r="CC273" s="102"/>
      <c r="CD273" s="102"/>
      <c r="CE273" s="102"/>
      <c r="CF273" s="102"/>
      <c r="CG273" s="102"/>
      <c r="CH273" s="102"/>
      <c r="CI273" s="102"/>
      <c r="CJ273" s="102"/>
      <c r="CK273" s="102"/>
      <c r="CL273" s="102"/>
      <c r="CM273" s="102"/>
      <c r="CN273" s="102"/>
      <c r="CO273" s="102"/>
      <c r="CP273" s="102"/>
      <c r="CQ273" s="102"/>
      <c r="CR273" s="102"/>
      <c r="CS273" s="102"/>
      <c r="CT273" s="102"/>
      <c r="CU273" s="102"/>
      <c r="CV273" s="102"/>
      <c r="CW273" s="102"/>
      <c r="CX273" s="102"/>
      <c r="CY273" s="102"/>
      <c r="CZ273" s="102"/>
      <c r="DA273" s="102"/>
      <c r="DB273" s="102"/>
      <c r="DC273" s="102"/>
      <c r="DD273" s="102"/>
      <c r="DE273" s="102"/>
      <c r="DF273" s="102"/>
      <c r="DG273" s="102"/>
      <c r="DH273" s="102"/>
      <c r="DI273" s="102"/>
      <c r="DJ273" s="102"/>
      <c r="DK273" s="102"/>
      <c r="DL273" s="102"/>
      <c r="DM273" s="102"/>
      <c r="DN273" s="102"/>
      <c r="DO273" s="102"/>
      <c r="DP273" s="102"/>
      <c r="DQ273" s="102"/>
      <c r="DR273" s="102"/>
      <c r="DS273" s="102"/>
      <c r="DT273" s="102"/>
      <c r="DU273" s="102"/>
      <c r="DV273" s="102"/>
      <c r="DW273" s="102"/>
      <c r="DX273" s="102"/>
      <c r="DY273" s="102"/>
      <c r="DZ273" s="102"/>
    </row>
    <row r="274" spans="1:130">
      <c r="A274" s="102"/>
      <c r="B274" s="102"/>
      <c r="C274" s="102"/>
      <c r="D274" s="102"/>
      <c r="E274" s="102"/>
      <c r="F274" s="102"/>
      <c r="G274" s="102"/>
      <c r="H274" s="102"/>
      <c r="I274" s="102"/>
      <c r="J274" s="102"/>
      <c r="K274" s="102"/>
      <c r="L274" s="102"/>
      <c r="M274" s="102"/>
      <c r="N274" s="102"/>
      <c r="O274" s="102"/>
      <c r="P274" s="102"/>
      <c r="Q274" s="102"/>
      <c r="R274" s="102"/>
      <c r="S274" s="102"/>
      <c r="T274" s="102"/>
      <c r="U274" s="102"/>
      <c r="V274" s="102"/>
      <c r="W274" s="102"/>
      <c r="X274" s="102"/>
      <c r="Y274" s="102"/>
      <c r="Z274" s="102"/>
      <c r="AA274" s="102"/>
      <c r="AB274" s="102"/>
      <c r="AC274" s="102"/>
      <c r="AD274" s="102"/>
      <c r="AE274" s="102"/>
      <c r="AF274" s="102"/>
      <c r="AG274" s="102"/>
      <c r="AH274" s="102"/>
      <c r="AI274" s="102"/>
      <c r="AJ274" s="102"/>
      <c r="AK274" s="102"/>
      <c r="AL274" s="102"/>
      <c r="AM274" s="102"/>
      <c r="AN274" s="102"/>
      <c r="AO274" s="102"/>
      <c r="AP274" s="102"/>
      <c r="AQ274" s="102"/>
      <c r="AR274" s="102"/>
      <c r="AS274" s="102"/>
      <c r="AT274" s="102"/>
      <c r="AU274" s="102"/>
      <c r="AV274" s="102"/>
      <c r="AW274" s="102"/>
      <c r="AX274" s="102"/>
      <c r="AY274" s="102"/>
      <c r="AZ274" s="102"/>
      <c r="BA274" s="102"/>
      <c r="BB274" s="102"/>
      <c r="BC274" s="102"/>
      <c r="BD274" s="102"/>
      <c r="BE274" s="102"/>
      <c r="BF274" s="102"/>
      <c r="BG274" s="102"/>
      <c r="BH274" s="102"/>
      <c r="BI274" s="102"/>
      <c r="BJ274" s="102"/>
      <c r="BK274" s="102"/>
      <c r="BL274" s="102"/>
      <c r="BM274" s="102"/>
      <c r="BN274" s="102"/>
      <c r="BO274" s="102"/>
      <c r="BP274" s="102"/>
      <c r="BQ274" s="102"/>
      <c r="BR274" s="102"/>
      <c r="BS274" s="102"/>
      <c r="BT274" s="102"/>
      <c r="BU274" s="102"/>
      <c r="BV274" s="102"/>
      <c r="BW274" s="102"/>
      <c r="BX274" s="102"/>
      <c r="BY274" s="102"/>
      <c r="BZ274" s="102"/>
      <c r="CA274" s="102"/>
      <c r="CB274" s="102"/>
      <c r="CC274" s="102"/>
      <c r="CD274" s="102"/>
      <c r="CE274" s="102"/>
      <c r="CF274" s="102"/>
      <c r="CG274" s="102"/>
      <c r="CH274" s="102"/>
      <c r="CI274" s="102"/>
      <c r="CJ274" s="102"/>
      <c r="CK274" s="102"/>
      <c r="CL274" s="102"/>
      <c r="CM274" s="102"/>
      <c r="CN274" s="102"/>
      <c r="CO274" s="102"/>
      <c r="CP274" s="102"/>
      <c r="CQ274" s="102"/>
      <c r="CR274" s="102"/>
      <c r="CS274" s="102"/>
      <c r="CT274" s="102"/>
      <c r="CU274" s="102"/>
      <c r="CV274" s="102"/>
      <c r="CW274" s="102"/>
      <c r="CX274" s="102"/>
      <c r="CY274" s="102"/>
      <c r="CZ274" s="102"/>
      <c r="DA274" s="102"/>
      <c r="DB274" s="102"/>
      <c r="DC274" s="102"/>
      <c r="DD274" s="102"/>
      <c r="DE274" s="102"/>
      <c r="DF274" s="102"/>
      <c r="DG274" s="102"/>
      <c r="DH274" s="102"/>
      <c r="DI274" s="102"/>
      <c r="DJ274" s="102"/>
      <c r="DK274" s="102"/>
      <c r="DL274" s="102"/>
      <c r="DM274" s="102"/>
      <c r="DN274" s="102"/>
      <c r="DO274" s="102"/>
      <c r="DP274" s="102"/>
      <c r="DQ274" s="102"/>
      <c r="DR274" s="102"/>
      <c r="DS274" s="102"/>
      <c r="DT274" s="102"/>
      <c r="DU274" s="102"/>
      <c r="DV274" s="102"/>
      <c r="DW274" s="102"/>
      <c r="DX274" s="102"/>
      <c r="DY274" s="102"/>
      <c r="DZ274" s="102"/>
    </row>
    <row r="275" spans="1:130">
      <c r="A275" s="102"/>
      <c r="B275" s="102"/>
      <c r="C275" s="102"/>
      <c r="D275" s="102"/>
      <c r="E275" s="102"/>
      <c r="F275" s="102"/>
      <c r="G275" s="102"/>
      <c r="H275" s="102"/>
      <c r="I275" s="102"/>
      <c r="J275" s="102"/>
      <c r="K275" s="102"/>
      <c r="L275" s="102"/>
      <c r="M275" s="102"/>
      <c r="N275" s="102"/>
      <c r="O275" s="102"/>
      <c r="P275" s="102"/>
      <c r="Q275" s="102"/>
      <c r="R275" s="102"/>
      <c r="S275" s="102"/>
      <c r="T275" s="102"/>
      <c r="U275" s="102"/>
      <c r="V275" s="102"/>
      <c r="W275" s="102"/>
      <c r="X275" s="102"/>
      <c r="Y275" s="102"/>
      <c r="Z275" s="102"/>
      <c r="AA275" s="102"/>
      <c r="AB275" s="102"/>
      <c r="AC275" s="102"/>
      <c r="AD275" s="102"/>
      <c r="AE275" s="102"/>
      <c r="AF275" s="102"/>
      <c r="AG275" s="102"/>
      <c r="AH275" s="102"/>
      <c r="AI275" s="102"/>
      <c r="AJ275" s="102"/>
      <c r="AK275" s="102"/>
      <c r="AL275" s="102"/>
      <c r="AM275" s="102"/>
      <c r="AN275" s="102"/>
      <c r="AO275" s="102"/>
      <c r="AP275" s="102"/>
      <c r="AQ275" s="102"/>
      <c r="AR275" s="102"/>
      <c r="AS275" s="102"/>
      <c r="AT275" s="102"/>
      <c r="AU275" s="102"/>
      <c r="AV275" s="102"/>
      <c r="AW275" s="102"/>
      <c r="AX275" s="102"/>
      <c r="AY275" s="102"/>
      <c r="AZ275" s="102"/>
      <c r="BA275" s="102"/>
      <c r="BB275" s="102"/>
      <c r="BC275" s="102"/>
      <c r="BD275" s="102"/>
      <c r="BE275" s="102"/>
      <c r="BF275" s="102"/>
      <c r="BG275" s="102"/>
      <c r="BH275" s="102"/>
      <c r="BI275" s="102"/>
      <c r="BJ275" s="102"/>
      <c r="BK275" s="102"/>
      <c r="BL275" s="102"/>
      <c r="BM275" s="102"/>
      <c r="BN275" s="102"/>
      <c r="BO275" s="102"/>
      <c r="BP275" s="102"/>
      <c r="BQ275" s="102"/>
      <c r="BR275" s="102"/>
      <c r="BS275" s="102"/>
      <c r="BT275" s="102"/>
      <c r="BU275" s="102"/>
      <c r="BV275" s="102"/>
      <c r="BW275" s="102"/>
      <c r="BX275" s="102"/>
      <c r="BY275" s="102"/>
      <c r="BZ275" s="102"/>
      <c r="CA275" s="102"/>
      <c r="CB275" s="102"/>
      <c r="CC275" s="102"/>
      <c r="CD275" s="102"/>
      <c r="CE275" s="102"/>
      <c r="CF275" s="102"/>
      <c r="CG275" s="102"/>
      <c r="CH275" s="102"/>
      <c r="CI275" s="102"/>
      <c r="CJ275" s="102"/>
      <c r="CK275" s="102"/>
      <c r="CL275" s="102"/>
      <c r="CM275" s="102"/>
      <c r="CN275" s="102"/>
      <c r="CO275" s="102"/>
      <c r="CP275" s="102"/>
      <c r="CQ275" s="102"/>
      <c r="CR275" s="102"/>
      <c r="CS275" s="102"/>
      <c r="CT275" s="102"/>
      <c r="CU275" s="102"/>
      <c r="CV275" s="102"/>
      <c r="CW275" s="102"/>
      <c r="CX275" s="102"/>
      <c r="CY275" s="102"/>
      <c r="CZ275" s="102"/>
      <c r="DA275" s="102"/>
      <c r="DB275" s="102"/>
      <c r="DC275" s="102"/>
      <c r="DD275" s="102"/>
      <c r="DE275" s="102"/>
      <c r="DF275" s="102"/>
      <c r="DG275" s="102"/>
      <c r="DH275" s="102"/>
      <c r="DI275" s="102"/>
      <c r="DJ275" s="102"/>
      <c r="DK275" s="102"/>
      <c r="DL275" s="102"/>
      <c r="DM275" s="102"/>
      <c r="DN275" s="102"/>
      <c r="DO275" s="102"/>
      <c r="DP275" s="102"/>
      <c r="DQ275" s="102"/>
      <c r="DR275" s="102"/>
      <c r="DS275" s="102"/>
      <c r="DT275" s="102"/>
      <c r="DU275" s="102"/>
      <c r="DV275" s="102"/>
      <c r="DW275" s="102"/>
      <c r="DX275" s="102"/>
      <c r="DY275" s="102"/>
      <c r="DZ275" s="102"/>
    </row>
    <row r="276" spans="1:130">
      <c r="A276" s="102"/>
      <c r="B276" s="102"/>
      <c r="C276" s="102"/>
      <c r="D276" s="102"/>
      <c r="E276" s="102"/>
      <c r="F276" s="102"/>
      <c r="G276" s="102"/>
      <c r="H276" s="102"/>
      <c r="I276" s="102"/>
      <c r="J276" s="102"/>
      <c r="K276" s="102"/>
      <c r="L276" s="102"/>
      <c r="M276" s="102"/>
      <c r="N276" s="102"/>
      <c r="O276" s="102"/>
      <c r="P276" s="102"/>
      <c r="Q276" s="102"/>
      <c r="R276" s="102"/>
      <c r="S276" s="102"/>
      <c r="T276" s="102"/>
      <c r="U276" s="102"/>
      <c r="V276" s="102"/>
      <c r="W276" s="102"/>
      <c r="X276" s="102"/>
      <c r="Y276" s="102"/>
      <c r="Z276" s="102"/>
      <c r="AA276" s="102"/>
      <c r="AB276" s="102"/>
      <c r="AC276" s="102"/>
      <c r="AD276" s="102"/>
      <c r="AE276" s="102"/>
      <c r="AF276" s="102"/>
      <c r="AG276" s="102"/>
      <c r="AH276" s="102"/>
      <c r="AI276" s="102"/>
      <c r="AJ276" s="102"/>
      <c r="AK276" s="102"/>
      <c r="AL276" s="102"/>
      <c r="AM276" s="102"/>
      <c r="AN276" s="102"/>
      <c r="AO276" s="102"/>
      <c r="AP276" s="102"/>
      <c r="AQ276" s="102"/>
      <c r="AR276" s="102"/>
      <c r="AS276" s="102"/>
      <c r="AT276" s="102"/>
      <c r="AU276" s="102"/>
      <c r="AV276" s="102"/>
      <c r="AW276" s="102"/>
      <c r="AX276" s="102"/>
      <c r="AY276" s="102"/>
      <c r="AZ276" s="102"/>
      <c r="BA276" s="102"/>
      <c r="BB276" s="102"/>
      <c r="BC276" s="102"/>
      <c r="BD276" s="102"/>
      <c r="BE276" s="102"/>
      <c r="BF276" s="102"/>
      <c r="BG276" s="102"/>
      <c r="BH276" s="102"/>
      <c r="BI276" s="102"/>
      <c r="BJ276" s="102"/>
      <c r="BK276" s="102"/>
      <c r="BL276" s="102"/>
      <c r="BM276" s="102"/>
      <c r="BN276" s="102"/>
      <c r="BO276" s="102"/>
      <c r="BP276" s="102"/>
      <c r="BQ276" s="102"/>
      <c r="BR276" s="102"/>
      <c r="BS276" s="102"/>
      <c r="BT276" s="102"/>
      <c r="BU276" s="102"/>
      <c r="BV276" s="102"/>
      <c r="BW276" s="102"/>
      <c r="BX276" s="102"/>
      <c r="BY276" s="102"/>
      <c r="BZ276" s="102"/>
      <c r="CA276" s="102"/>
      <c r="CB276" s="102"/>
      <c r="CC276" s="102"/>
      <c r="CD276" s="102"/>
      <c r="CE276" s="102"/>
      <c r="CF276" s="102"/>
      <c r="CG276" s="102"/>
      <c r="CH276" s="102"/>
      <c r="CI276" s="102"/>
      <c r="CJ276" s="102"/>
      <c r="CK276" s="102"/>
      <c r="CL276" s="102"/>
      <c r="CM276" s="102"/>
      <c r="CN276" s="102"/>
      <c r="CO276" s="102"/>
      <c r="CP276" s="102"/>
      <c r="CQ276" s="102"/>
      <c r="CR276" s="102"/>
      <c r="CS276" s="102"/>
      <c r="CT276" s="102"/>
      <c r="CU276" s="102"/>
      <c r="CV276" s="102"/>
      <c r="CW276" s="102"/>
      <c r="CX276" s="102"/>
      <c r="CY276" s="102"/>
      <c r="CZ276" s="102"/>
      <c r="DA276" s="102"/>
      <c r="DB276" s="102"/>
      <c r="DC276" s="102"/>
      <c r="DD276" s="102"/>
      <c r="DE276" s="102"/>
      <c r="DF276" s="102"/>
      <c r="DG276" s="102"/>
      <c r="DH276" s="102"/>
      <c r="DI276" s="102"/>
      <c r="DJ276" s="102"/>
      <c r="DK276" s="102"/>
      <c r="DL276" s="102"/>
      <c r="DM276" s="102"/>
      <c r="DN276" s="102"/>
      <c r="DO276" s="102"/>
      <c r="DP276" s="102"/>
      <c r="DQ276" s="102"/>
      <c r="DR276" s="102"/>
      <c r="DS276" s="102"/>
      <c r="DT276" s="102"/>
      <c r="DU276" s="102"/>
      <c r="DV276" s="102"/>
      <c r="DW276" s="102"/>
      <c r="DX276" s="102"/>
      <c r="DY276" s="102"/>
      <c r="DZ276" s="102"/>
    </row>
    <row r="277" spans="1:130">
      <c r="A277" s="102"/>
      <c r="B277" s="102"/>
      <c r="C277" s="102"/>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c r="AF277" s="102"/>
      <c r="AG277" s="102"/>
      <c r="AH277" s="102"/>
      <c r="AI277" s="102"/>
      <c r="AJ277" s="102"/>
      <c r="AK277" s="102"/>
      <c r="AL277" s="102"/>
      <c r="AM277" s="102"/>
      <c r="AN277" s="102"/>
      <c r="AO277" s="102"/>
      <c r="AP277" s="102"/>
      <c r="AQ277" s="102"/>
      <c r="AR277" s="102"/>
      <c r="AS277" s="102"/>
      <c r="AT277" s="102"/>
      <c r="AU277" s="102"/>
      <c r="AV277" s="102"/>
      <c r="AW277" s="102"/>
      <c r="AX277" s="102"/>
      <c r="AY277" s="102"/>
      <c r="AZ277" s="102"/>
      <c r="BA277" s="102"/>
      <c r="BB277" s="102"/>
      <c r="BC277" s="102"/>
      <c r="BD277" s="102"/>
      <c r="BE277" s="102"/>
      <c r="BF277" s="102"/>
      <c r="BG277" s="102"/>
      <c r="BH277" s="102"/>
      <c r="BI277" s="102"/>
      <c r="BJ277" s="102"/>
      <c r="BK277" s="102"/>
      <c r="BL277" s="102"/>
      <c r="BM277" s="102"/>
      <c r="BN277" s="102"/>
      <c r="BO277" s="102"/>
      <c r="BP277" s="102"/>
      <c r="BQ277" s="102"/>
      <c r="BR277" s="102"/>
      <c r="BS277" s="102"/>
      <c r="BT277" s="102"/>
      <c r="BU277" s="102"/>
      <c r="BV277" s="102"/>
      <c r="BW277" s="102"/>
      <c r="BX277" s="102"/>
      <c r="BY277" s="102"/>
      <c r="BZ277" s="102"/>
      <c r="CA277" s="102"/>
      <c r="CB277" s="102"/>
      <c r="CC277" s="102"/>
      <c r="CD277" s="102"/>
      <c r="CE277" s="102"/>
      <c r="CF277" s="102"/>
      <c r="CG277" s="102"/>
      <c r="CH277" s="102"/>
      <c r="CI277" s="102"/>
      <c r="CJ277" s="102"/>
      <c r="CK277" s="102"/>
      <c r="CL277" s="102"/>
      <c r="CM277" s="102"/>
      <c r="CN277" s="102"/>
      <c r="CO277" s="102"/>
      <c r="CP277" s="102"/>
      <c r="CQ277" s="102"/>
      <c r="CR277" s="102"/>
      <c r="CS277" s="102"/>
      <c r="CT277" s="102"/>
      <c r="CU277" s="102"/>
      <c r="CV277" s="102"/>
      <c r="CW277" s="102"/>
      <c r="CX277" s="102"/>
      <c r="CY277" s="102"/>
      <c r="CZ277" s="102"/>
      <c r="DA277" s="102"/>
      <c r="DB277" s="102"/>
      <c r="DC277" s="102"/>
      <c r="DD277" s="102"/>
      <c r="DE277" s="102"/>
      <c r="DF277" s="102"/>
      <c r="DG277" s="102"/>
      <c r="DH277" s="102"/>
      <c r="DI277" s="102"/>
      <c r="DJ277" s="102"/>
      <c r="DK277" s="102"/>
      <c r="DL277" s="102"/>
      <c r="DM277" s="102"/>
      <c r="DN277" s="102"/>
      <c r="DO277" s="102"/>
      <c r="DP277" s="102"/>
      <c r="DQ277" s="102"/>
      <c r="DR277" s="102"/>
      <c r="DS277" s="102"/>
      <c r="DT277" s="102"/>
      <c r="DU277" s="102"/>
      <c r="DV277" s="102"/>
      <c r="DW277" s="102"/>
      <c r="DX277" s="102"/>
      <c r="DY277" s="102"/>
      <c r="DZ277" s="102"/>
    </row>
    <row r="278" spans="1:130">
      <c r="A278" s="102"/>
      <c r="B278" s="102"/>
      <c r="C278" s="102"/>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2"/>
      <c r="AA278" s="102"/>
      <c r="AB278" s="102"/>
      <c r="AC278" s="102"/>
      <c r="AD278" s="102"/>
      <c r="AE278" s="102"/>
      <c r="AF278" s="102"/>
      <c r="AG278" s="102"/>
      <c r="AH278" s="102"/>
      <c r="AI278" s="102"/>
      <c r="AJ278" s="102"/>
      <c r="AK278" s="102"/>
      <c r="AL278" s="102"/>
      <c r="AM278" s="102"/>
      <c r="AN278" s="102"/>
      <c r="AO278" s="102"/>
      <c r="AP278" s="102"/>
      <c r="AQ278" s="102"/>
      <c r="AR278" s="102"/>
      <c r="AS278" s="102"/>
      <c r="AT278" s="102"/>
      <c r="AU278" s="102"/>
      <c r="AV278" s="102"/>
      <c r="AW278" s="102"/>
      <c r="AX278" s="102"/>
      <c r="AY278" s="102"/>
      <c r="AZ278" s="102"/>
      <c r="BA278" s="102"/>
      <c r="BB278" s="102"/>
      <c r="BC278" s="102"/>
      <c r="BD278" s="102"/>
      <c r="BE278" s="102"/>
      <c r="BF278" s="102"/>
      <c r="BG278" s="102"/>
      <c r="BH278" s="102"/>
      <c r="BI278" s="102"/>
      <c r="BJ278" s="102"/>
      <c r="BK278" s="102"/>
      <c r="BL278" s="102"/>
      <c r="BM278" s="102"/>
      <c r="BN278" s="102"/>
      <c r="BO278" s="102"/>
      <c r="BP278" s="102"/>
      <c r="BQ278" s="102"/>
      <c r="BR278" s="102"/>
      <c r="BS278" s="102"/>
      <c r="BT278" s="102"/>
      <c r="BU278" s="102"/>
      <c r="BV278" s="102"/>
      <c r="BW278" s="102"/>
      <c r="BX278" s="102"/>
      <c r="BY278" s="102"/>
      <c r="BZ278" s="102"/>
      <c r="CA278" s="102"/>
      <c r="CB278" s="102"/>
      <c r="CC278" s="102"/>
      <c r="CD278" s="102"/>
      <c r="CE278" s="102"/>
      <c r="CF278" s="102"/>
      <c r="CG278" s="102"/>
      <c r="CH278" s="102"/>
      <c r="CI278" s="102"/>
      <c r="CJ278" s="102"/>
      <c r="CK278" s="102"/>
      <c r="CL278" s="102"/>
      <c r="CM278" s="102"/>
      <c r="CN278" s="102"/>
      <c r="CO278" s="102"/>
      <c r="CP278" s="102"/>
      <c r="CQ278" s="102"/>
      <c r="CR278" s="102"/>
      <c r="CS278" s="102"/>
      <c r="CT278" s="102"/>
      <c r="CU278" s="102"/>
      <c r="CV278" s="102"/>
      <c r="CW278" s="102"/>
      <c r="CX278" s="102"/>
      <c r="CY278" s="102"/>
      <c r="CZ278" s="102"/>
      <c r="DA278" s="102"/>
      <c r="DB278" s="102"/>
      <c r="DC278" s="102"/>
      <c r="DD278" s="102"/>
      <c r="DE278" s="102"/>
      <c r="DF278" s="102"/>
      <c r="DG278" s="102"/>
      <c r="DH278" s="102"/>
      <c r="DI278" s="102"/>
      <c r="DJ278" s="102"/>
      <c r="DK278" s="102"/>
      <c r="DL278" s="102"/>
      <c r="DM278" s="102"/>
      <c r="DN278" s="102"/>
      <c r="DO278" s="102"/>
      <c r="DP278" s="102"/>
      <c r="DQ278" s="102"/>
      <c r="DR278" s="102"/>
      <c r="DS278" s="102"/>
      <c r="DT278" s="102"/>
      <c r="DU278" s="102"/>
      <c r="DV278" s="102"/>
      <c r="DW278" s="102"/>
      <c r="DX278" s="102"/>
      <c r="DY278" s="102"/>
      <c r="DZ278" s="102"/>
    </row>
    <row r="279" spans="1:130">
      <c r="A279" s="102"/>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c r="AA279" s="102"/>
      <c r="AB279" s="102"/>
      <c r="AC279" s="102"/>
      <c r="AD279" s="102"/>
      <c r="AE279" s="102"/>
      <c r="AF279" s="102"/>
      <c r="AG279" s="102"/>
      <c r="AH279" s="102"/>
      <c r="AI279" s="102"/>
      <c r="AJ279" s="102"/>
      <c r="AK279" s="102"/>
      <c r="AL279" s="102"/>
      <c r="AM279" s="102"/>
      <c r="AN279" s="102"/>
      <c r="AO279" s="102"/>
      <c r="AP279" s="102"/>
      <c r="AQ279" s="102"/>
      <c r="AR279" s="102"/>
      <c r="AS279" s="102"/>
      <c r="AT279" s="102"/>
      <c r="AU279" s="102"/>
      <c r="AV279" s="102"/>
      <c r="AW279" s="102"/>
      <c r="AX279" s="102"/>
      <c r="AY279" s="102"/>
      <c r="AZ279" s="102"/>
      <c r="BA279" s="102"/>
      <c r="BB279" s="102"/>
      <c r="BC279" s="102"/>
      <c r="BD279" s="102"/>
      <c r="BE279" s="102"/>
      <c r="BF279" s="102"/>
      <c r="BG279" s="102"/>
      <c r="BH279" s="102"/>
      <c r="BI279" s="102"/>
      <c r="BJ279" s="102"/>
      <c r="BK279" s="102"/>
      <c r="BL279" s="102"/>
      <c r="BM279" s="102"/>
      <c r="BN279" s="102"/>
      <c r="BO279" s="102"/>
      <c r="BP279" s="102"/>
      <c r="BQ279" s="102"/>
      <c r="BR279" s="102"/>
      <c r="BS279" s="102"/>
      <c r="BT279" s="102"/>
      <c r="BU279" s="102"/>
      <c r="BV279" s="102"/>
      <c r="BW279" s="102"/>
      <c r="BX279" s="102"/>
      <c r="BY279" s="102"/>
      <c r="BZ279" s="102"/>
      <c r="CA279" s="102"/>
      <c r="CB279" s="102"/>
      <c r="CC279" s="102"/>
      <c r="CD279" s="102"/>
      <c r="CE279" s="102"/>
      <c r="CF279" s="102"/>
      <c r="CG279" s="102"/>
      <c r="CH279" s="102"/>
      <c r="CI279" s="102"/>
      <c r="CJ279" s="102"/>
      <c r="CK279" s="102"/>
      <c r="CL279" s="102"/>
      <c r="CM279" s="102"/>
      <c r="CN279" s="102"/>
      <c r="CO279" s="102"/>
      <c r="CP279" s="102"/>
      <c r="CQ279" s="102"/>
      <c r="CR279" s="102"/>
      <c r="CS279" s="102"/>
      <c r="CT279" s="102"/>
      <c r="CU279" s="102"/>
      <c r="CV279" s="102"/>
      <c r="CW279" s="102"/>
      <c r="CX279" s="102"/>
      <c r="CY279" s="102"/>
      <c r="CZ279" s="102"/>
      <c r="DA279" s="102"/>
      <c r="DB279" s="102"/>
      <c r="DC279" s="102"/>
      <c r="DD279" s="102"/>
      <c r="DE279" s="102"/>
      <c r="DF279" s="102"/>
      <c r="DG279" s="102"/>
      <c r="DH279" s="102"/>
      <c r="DI279" s="102"/>
      <c r="DJ279" s="102"/>
      <c r="DK279" s="102"/>
      <c r="DL279" s="102"/>
      <c r="DM279" s="102"/>
      <c r="DN279" s="102"/>
      <c r="DO279" s="102"/>
      <c r="DP279" s="102"/>
      <c r="DQ279" s="102"/>
      <c r="DR279" s="102"/>
      <c r="DS279" s="102"/>
      <c r="DT279" s="102"/>
      <c r="DU279" s="102"/>
      <c r="DV279" s="102"/>
      <c r="DW279" s="102"/>
      <c r="DX279" s="102"/>
      <c r="DY279" s="102"/>
      <c r="DZ279" s="102"/>
    </row>
    <row r="280" spans="1:130">
      <c r="A280" s="102"/>
      <c r="B280" s="102"/>
      <c r="C280" s="102"/>
      <c r="D280" s="102"/>
      <c r="E280" s="102"/>
      <c r="F280" s="102"/>
      <c r="G280" s="102"/>
      <c r="H280" s="102"/>
      <c r="I280" s="102"/>
      <c r="J280" s="102"/>
      <c r="K280" s="102"/>
      <c r="L280" s="102"/>
      <c r="M280" s="102"/>
      <c r="N280" s="102"/>
      <c r="O280" s="102"/>
      <c r="P280" s="102"/>
      <c r="Q280" s="102"/>
      <c r="R280" s="102"/>
      <c r="S280" s="102"/>
      <c r="T280" s="102"/>
      <c r="U280" s="102"/>
      <c r="V280" s="102"/>
      <c r="W280" s="102"/>
      <c r="X280" s="102"/>
      <c r="Y280" s="102"/>
      <c r="Z280" s="102"/>
      <c r="AA280" s="102"/>
      <c r="AB280" s="102"/>
      <c r="AC280" s="102"/>
      <c r="AD280" s="102"/>
      <c r="AE280" s="102"/>
      <c r="AF280" s="102"/>
      <c r="AG280" s="102"/>
      <c r="AH280" s="102"/>
      <c r="AI280" s="102"/>
      <c r="AJ280" s="102"/>
      <c r="AK280" s="102"/>
      <c r="AL280" s="102"/>
      <c r="AM280" s="102"/>
      <c r="AN280" s="102"/>
      <c r="AO280" s="102"/>
      <c r="AP280" s="102"/>
      <c r="AQ280" s="102"/>
      <c r="AR280" s="102"/>
      <c r="AS280" s="102"/>
      <c r="AT280" s="102"/>
      <c r="AU280" s="102"/>
      <c r="AV280" s="102"/>
      <c r="AW280" s="102"/>
      <c r="AX280" s="102"/>
      <c r="AY280" s="102"/>
      <c r="AZ280" s="102"/>
      <c r="BA280" s="102"/>
      <c r="BB280" s="102"/>
      <c r="BC280" s="102"/>
      <c r="BD280" s="102"/>
      <c r="BE280" s="102"/>
      <c r="BF280" s="102"/>
      <c r="BG280" s="102"/>
      <c r="BH280" s="102"/>
      <c r="BI280" s="102"/>
      <c r="BJ280" s="102"/>
      <c r="BK280" s="102"/>
      <c r="BL280" s="102"/>
      <c r="BM280" s="102"/>
      <c r="BN280" s="102"/>
      <c r="BO280" s="102"/>
      <c r="BP280" s="102"/>
      <c r="BQ280" s="102"/>
      <c r="BR280" s="102"/>
      <c r="BS280" s="102"/>
      <c r="BT280" s="102"/>
      <c r="BU280" s="102"/>
      <c r="BV280" s="102"/>
      <c r="BW280" s="102"/>
      <c r="BX280" s="102"/>
      <c r="BY280" s="102"/>
      <c r="BZ280" s="102"/>
      <c r="CA280" s="102"/>
      <c r="CB280" s="102"/>
      <c r="CC280" s="102"/>
      <c r="CD280" s="102"/>
      <c r="CE280" s="102"/>
      <c r="CF280" s="102"/>
      <c r="CG280" s="102"/>
      <c r="CH280" s="102"/>
      <c r="CI280" s="102"/>
      <c r="CJ280" s="102"/>
      <c r="CK280" s="102"/>
      <c r="CL280" s="102"/>
      <c r="CM280" s="102"/>
      <c r="CN280" s="102"/>
      <c r="CO280" s="102"/>
      <c r="CP280" s="102"/>
      <c r="CQ280" s="102"/>
      <c r="CR280" s="102"/>
      <c r="CS280" s="102"/>
      <c r="CT280" s="102"/>
      <c r="CU280" s="102"/>
      <c r="CV280" s="102"/>
      <c r="CW280" s="102"/>
      <c r="CX280" s="102"/>
      <c r="CY280" s="102"/>
      <c r="CZ280" s="102"/>
      <c r="DA280" s="102"/>
      <c r="DB280" s="102"/>
      <c r="DC280" s="102"/>
      <c r="DD280" s="102"/>
      <c r="DE280" s="102"/>
      <c r="DF280" s="102"/>
      <c r="DG280" s="102"/>
      <c r="DH280" s="102"/>
      <c r="DI280" s="102"/>
      <c r="DJ280" s="102"/>
      <c r="DK280" s="102"/>
      <c r="DL280" s="102"/>
      <c r="DM280" s="102"/>
      <c r="DN280" s="102"/>
      <c r="DO280" s="102"/>
      <c r="DP280" s="102"/>
      <c r="DQ280" s="102"/>
      <c r="DR280" s="102"/>
      <c r="DS280" s="102"/>
      <c r="DT280" s="102"/>
      <c r="DU280" s="102"/>
      <c r="DV280" s="102"/>
      <c r="DW280" s="102"/>
      <c r="DX280" s="102"/>
      <c r="DY280" s="102"/>
      <c r="DZ280" s="102"/>
    </row>
    <row r="281" spans="1:130">
      <c r="A281" s="102"/>
      <c r="B281" s="102"/>
      <c r="C281" s="102"/>
      <c r="D281" s="102"/>
      <c r="E281" s="102"/>
      <c r="F281" s="102"/>
      <c r="G281" s="102"/>
      <c r="H281" s="102"/>
      <c r="I281" s="102"/>
      <c r="J281" s="102"/>
      <c r="K281" s="102"/>
      <c r="L281" s="102"/>
      <c r="M281" s="102"/>
      <c r="N281" s="102"/>
      <c r="O281" s="102"/>
      <c r="P281" s="102"/>
      <c r="Q281" s="102"/>
      <c r="R281" s="102"/>
      <c r="S281" s="102"/>
      <c r="T281" s="102"/>
      <c r="U281" s="102"/>
      <c r="V281" s="102"/>
      <c r="W281" s="102"/>
      <c r="X281" s="102"/>
      <c r="Y281" s="102"/>
      <c r="Z281" s="102"/>
      <c r="AA281" s="102"/>
      <c r="AB281" s="102"/>
      <c r="AC281" s="102"/>
      <c r="AD281" s="102"/>
      <c r="AE281" s="102"/>
      <c r="AF281" s="102"/>
      <c r="AG281" s="102"/>
      <c r="AH281" s="102"/>
      <c r="AI281" s="102"/>
      <c r="AJ281" s="102"/>
      <c r="AK281" s="102"/>
      <c r="AL281" s="102"/>
      <c r="AM281" s="102"/>
      <c r="AN281" s="102"/>
      <c r="AO281" s="102"/>
      <c r="AP281" s="102"/>
      <c r="AQ281" s="102"/>
      <c r="AR281" s="102"/>
      <c r="AS281" s="102"/>
      <c r="AT281" s="102"/>
      <c r="AU281" s="102"/>
      <c r="AV281" s="102"/>
      <c r="AW281" s="102"/>
      <c r="AX281" s="102"/>
      <c r="AY281" s="102"/>
      <c r="AZ281" s="102"/>
      <c r="BA281" s="102"/>
      <c r="BB281" s="102"/>
      <c r="BC281" s="102"/>
      <c r="BD281" s="102"/>
      <c r="BE281" s="102"/>
      <c r="BF281" s="102"/>
      <c r="BG281" s="102"/>
      <c r="BH281" s="102"/>
      <c r="BI281" s="102"/>
      <c r="BJ281" s="102"/>
      <c r="BK281" s="102"/>
      <c r="BL281" s="102"/>
      <c r="BM281" s="102"/>
      <c r="BN281" s="102"/>
      <c r="BO281" s="102"/>
      <c r="BP281" s="102"/>
      <c r="BQ281" s="102"/>
      <c r="BR281" s="102"/>
      <c r="BS281" s="102"/>
      <c r="BT281" s="102"/>
      <c r="BU281" s="102"/>
      <c r="BV281" s="102"/>
      <c r="BW281" s="102"/>
      <c r="BX281" s="102"/>
      <c r="BY281" s="102"/>
      <c r="BZ281" s="102"/>
      <c r="CA281" s="102"/>
      <c r="CB281" s="102"/>
      <c r="CC281" s="102"/>
      <c r="CD281" s="102"/>
      <c r="CE281" s="102"/>
      <c r="CF281" s="102"/>
      <c r="CG281" s="102"/>
      <c r="CH281" s="102"/>
      <c r="CI281" s="102"/>
      <c r="CJ281" s="102"/>
      <c r="CK281" s="102"/>
      <c r="CL281" s="102"/>
      <c r="CM281" s="102"/>
      <c r="CN281" s="102"/>
      <c r="CO281" s="102"/>
      <c r="CP281" s="102"/>
      <c r="CQ281" s="102"/>
      <c r="CR281" s="102"/>
      <c r="CS281" s="102"/>
      <c r="CT281" s="102"/>
      <c r="CU281" s="102"/>
      <c r="CV281" s="102"/>
      <c r="CW281" s="102"/>
      <c r="CX281" s="102"/>
      <c r="CY281" s="102"/>
      <c r="CZ281" s="102"/>
      <c r="DA281" s="102"/>
      <c r="DB281" s="102"/>
      <c r="DC281" s="102"/>
      <c r="DD281" s="102"/>
      <c r="DE281" s="102"/>
      <c r="DF281" s="102"/>
      <c r="DG281" s="102"/>
      <c r="DH281" s="102"/>
      <c r="DI281" s="102"/>
      <c r="DJ281" s="102"/>
      <c r="DK281" s="102"/>
      <c r="DL281" s="102"/>
      <c r="DM281" s="102"/>
      <c r="DN281" s="102"/>
      <c r="DO281" s="102"/>
      <c r="DP281" s="102"/>
      <c r="DQ281" s="102"/>
      <c r="DR281" s="102"/>
      <c r="DS281" s="102"/>
      <c r="DT281" s="102"/>
      <c r="DU281" s="102"/>
      <c r="DV281" s="102"/>
      <c r="DW281" s="102"/>
      <c r="DX281" s="102"/>
      <c r="DY281" s="102"/>
      <c r="DZ281" s="102"/>
    </row>
    <row r="282" spans="1:130">
      <c r="A282" s="102"/>
      <c r="B282" s="102"/>
      <c r="C282" s="102"/>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2"/>
      <c r="AA282" s="102"/>
      <c r="AB282" s="102"/>
      <c r="AC282" s="102"/>
      <c r="AD282" s="102"/>
      <c r="AE282" s="102"/>
      <c r="AF282" s="102"/>
      <c r="AG282" s="102"/>
      <c r="AH282" s="102"/>
      <c r="AI282" s="102"/>
      <c r="AJ282" s="102"/>
      <c r="AK282" s="102"/>
      <c r="AL282" s="102"/>
      <c r="AM282" s="102"/>
      <c r="AN282" s="102"/>
      <c r="AO282" s="102"/>
      <c r="AP282" s="102"/>
      <c r="AQ282" s="102"/>
      <c r="AR282" s="102"/>
      <c r="AS282" s="102"/>
      <c r="AT282" s="102"/>
      <c r="AU282" s="102"/>
      <c r="AV282" s="102"/>
      <c r="AW282" s="102"/>
      <c r="AX282" s="102"/>
      <c r="AY282" s="102"/>
      <c r="AZ282" s="102"/>
      <c r="BA282" s="102"/>
      <c r="BB282" s="102"/>
      <c r="BC282" s="102"/>
      <c r="BD282" s="102"/>
      <c r="BE282" s="102"/>
      <c r="BF282" s="102"/>
      <c r="BG282" s="102"/>
      <c r="BH282" s="102"/>
      <c r="BI282" s="102"/>
      <c r="BJ282" s="102"/>
      <c r="BK282" s="102"/>
      <c r="BL282" s="102"/>
      <c r="BM282" s="102"/>
      <c r="BN282" s="102"/>
      <c r="BO282" s="102"/>
      <c r="BP282" s="102"/>
      <c r="BQ282" s="102"/>
      <c r="BR282" s="102"/>
      <c r="BS282" s="102"/>
      <c r="BT282" s="102"/>
      <c r="BU282" s="102"/>
      <c r="BV282" s="102"/>
      <c r="BW282" s="102"/>
      <c r="BX282" s="102"/>
      <c r="BY282" s="102"/>
      <c r="BZ282" s="102"/>
      <c r="CA282" s="102"/>
      <c r="CB282" s="102"/>
      <c r="CC282" s="102"/>
      <c r="CD282" s="102"/>
      <c r="CE282" s="102"/>
      <c r="CF282" s="102"/>
      <c r="CG282" s="102"/>
      <c r="CH282" s="102"/>
      <c r="CI282" s="102"/>
      <c r="CJ282" s="102"/>
      <c r="CK282" s="102"/>
      <c r="CL282" s="102"/>
      <c r="CM282" s="102"/>
      <c r="CN282" s="102"/>
      <c r="CO282" s="102"/>
      <c r="CP282" s="102"/>
      <c r="CQ282" s="102"/>
      <c r="CR282" s="102"/>
      <c r="CS282" s="102"/>
      <c r="CT282" s="102"/>
      <c r="CU282" s="102"/>
      <c r="CV282" s="102"/>
      <c r="CW282" s="102"/>
      <c r="CX282" s="102"/>
      <c r="CY282" s="102"/>
      <c r="CZ282" s="102"/>
      <c r="DA282" s="102"/>
      <c r="DB282" s="102"/>
      <c r="DC282" s="102"/>
      <c r="DD282" s="102"/>
      <c r="DE282" s="102"/>
      <c r="DF282" s="102"/>
      <c r="DG282" s="102"/>
      <c r="DH282" s="102"/>
      <c r="DI282" s="102"/>
      <c r="DJ282" s="102"/>
      <c r="DK282" s="102"/>
      <c r="DL282" s="102"/>
      <c r="DM282" s="102"/>
      <c r="DN282" s="102"/>
      <c r="DO282" s="102"/>
      <c r="DP282" s="102"/>
      <c r="DQ282" s="102"/>
      <c r="DR282" s="102"/>
      <c r="DS282" s="102"/>
      <c r="DT282" s="102"/>
      <c r="DU282" s="102"/>
      <c r="DV282" s="102"/>
      <c r="DW282" s="102"/>
      <c r="DX282" s="102"/>
      <c r="DY282" s="102"/>
      <c r="DZ282" s="102"/>
    </row>
    <row r="283" spans="1:130">
      <c r="A283" s="102"/>
      <c r="B283" s="102"/>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2"/>
      <c r="AA283" s="102"/>
      <c r="AB283" s="102"/>
      <c r="AC283" s="102"/>
      <c r="AD283" s="102"/>
      <c r="AE283" s="102"/>
      <c r="AF283" s="102"/>
      <c r="AG283" s="102"/>
      <c r="AH283" s="102"/>
      <c r="AI283" s="102"/>
      <c r="AJ283" s="102"/>
      <c r="AK283" s="102"/>
      <c r="AL283" s="102"/>
      <c r="AM283" s="102"/>
      <c r="AN283" s="102"/>
      <c r="AO283" s="102"/>
      <c r="AP283" s="102"/>
      <c r="AQ283" s="102"/>
      <c r="AR283" s="102"/>
      <c r="AS283" s="102"/>
      <c r="AT283" s="102"/>
      <c r="AU283" s="102"/>
      <c r="AV283" s="102"/>
      <c r="AW283" s="102"/>
      <c r="AX283" s="102"/>
      <c r="AY283" s="102"/>
      <c r="AZ283" s="102"/>
      <c r="BA283" s="102"/>
      <c r="BB283" s="102"/>
      <c r="BC283" s="102"/>
      <c r="BD283" s="102"/>
      <c r="BE283" s="102"/>
      <c r="BF283" s="102"/>
      <c r="BG283" s="102"/>
      <c r="BH283" s="102"/>
      <c r="BI283" s="102"/>
      <c r="BJ283" s="102"/>
      <c r="BK283" s="102"/>
      <c r="BL283" s="102"/>
      <c r="BM283" s="102"/>
      <c r="BN283" s="102"/>
      <c r="BO283" s="102"/>
      <c r="BP283" s="102"/>
      <c r="BQ283" s="102"/>
      <c r="BR283" s="102"/>
      <c r="BS283" s="102"/>
      <c r="BT283" s="102"/>
      <c r="BU283" s="102"/>
      <c r="BV283" s="102"/>
      <c r="BW283" s="102"/>
      <c r="BX283" s="102"/>
      <c r="BY283" s="102"/>
      <c r="BZ283" s="102"/>
      <c r="CA283" s="102"/>
      <c r="CB283" s="102"/>
      <c r="CC283" s="102"/>
      <c r="CD283" s="102"/>
      <c r="CE283" s="102"/>
      <c r="CF283" s="102"/>
      <c r="CG283" s="102"/>
      <c r="CH283" s="102"/>
      <c r="CI283" s="102"/>
      <c r="CJ283" s="102"/>
      <c r="CK283" s="102"/>
      <c r="CL283" s="102"/>
      <c r="CM283" s="102"/>
      <c r="CN283" s="102"/>
      <c r="CO283" s="102"/>
      <c r="CP283" s="102"/>
      <c r="CQ283" s="102"/>
      <c r="CR283" s="102"/>
      <c r="CS283" s="102"/>
      <c r="CT283" s="102"/>
      <c r="CU283" s="102"/>
      <c r="CV283" s="102"/>
      <c r="CW283" s="102"/>
      <c r="CX283" s="102"/>
      <c r="CY283" s="102"/>
      <c r="CZ283" s="102"/>
      <c r="DA283" s="102"/>
      <c r="DB283" s="102"/>
      <c r="DC283" s="102"/>
      <c r="DD283" s="102"/>
      <c r="DE283" s="102"/>
      <c r="DF283" s="102"/>
      <c r="DG283" s="102"/>
      <c r="DH283" s="102"/>
      <c r="DI283" s="102"/>
      <c r="DJ283" s="102"/>
      <c r="DK283" s="102"/>
      <c r="DL283" s="102"/>
      <c r="DM283" s="102"/>
      <c r="DN283" s="102"/>
      <c r="DO283" s="102"/>
      <c r="DP283" s="102"/>
      <c r="DQ283" s="102"/>
      <c r="DR283" s="102"/>
      <c r="DS283" s="102"/>
      <c r="DT283" s="102"/>
      <c r="DU283" s="102"/>
      <c r="DV283" s="102"/>
      <c r="DW283" s="102"/>
      <c r="DX283" s="102"/>
      <c r="DY283" s="102"/>
      <c r="DZ283" s="102"/>
    </row>
    <row r="284" spans="1:130">
      <c r="A284" s="102"/>
      <c r="B284" s="102"/>
      <c r="C284" s="102"/>
      <c r="D284" s="102"/>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2"/>
      <c r="AA284" s="102"/>
      <c r="AB284" s="102"/>
      <c r="AC284" s="102"/>
      <c r="AD284" s="102"/>
      <c r="AE284" s="102"/>
      <c r="AF284" s="102"/>
      <c r="AG284" s="102"/>
      <c r="AH284" s="102"/>
      <c r="AI284" s="102"/>
      <c r="AJ284" s="102"/>
      <c r="AK284" s="102"/>
      <c r="AL284" s="102"/>
      <c r="AM284" s="102"/>
      <c r="AN284" s="102"/>
      <c r="AO284" s="102"/>
      <c r="AP284" s="102"/>
      <c r="AQ284" s="102"/>
      <c r="AR284" s="102"/>
      <c r="AS284" s="102"/>
      <c r="AT284" s="102"/>
      <c r="AU284" s="102"/>
      <c r="AV284" s="102"/>
      <c r="AW284" s="102"/>
      <c r="AX284" s="102"/>
      <c r="AY284" s="102"/>
      <c r="AZ284" s="102"/>
      <c r="BA284" s="102"/>
      <c r="BB284" s="102"/>
      <c r="BC284" s="102"/>
      <c r="BD284" s="102"/>
      <c r="BE284" s="102"/>
      <c r="BF284" s="102"/>
      <c r="BG284" s="102"/>
      <c r="BH284" s="102"/>
      <c r="BI284" s="102"/>
      <c r="BJ284" s="102"/>
      <c r="BK284" s="102"/>
      <c r="BL284" s="102"/>
      <c r="BM284" s="102"/>
      <c r="BN284" s="102"/>
      <c r="BO284" s="102"/>
      <c r="BP284" s="102"/>
      <c r="BQ284" s="102"/>
      <c r="BR284" s="102"/>
      <c r="BS284" s="102"/>
      <c r="BT284" s="102"/>
      <c r="BU284" s="102"/>
      <c r="BV284" s="102"/>
      <c r="BW284" s="102"/>
      <c r="BX284" s="102"/>
      <c r="BY284" s="102"/>
      <c r="BZ284" s="102"/>
      <c r="CA284" s="102"/>
      <c r="CB284" s="102"/>
      <c r="CC284" s="102"/>
      <c r="CD284" s="102"/>
      <c r="CE284" s="102"/>
      <c r="CF284" s="102"/>
      <c r="CG284" s="102"/>
      <c r="CH284" s="102"/>
      <c r="CI284" s="102"/>
      <c r="CJ284" s="102"/>
      <c r="CK284" s="102"/>
      <c r="CL284" s="102"/>
      <c r="CM284" s="102"/>
      <c r="CN284" s="102"/>
      <c r="CO284" s="102"/>
      <c r="CP284" s="102"/>
      <c r="CQ284" s="102"/>
      <c r="CR284" s="102"/>
      <c r="CS284" s="102"/>
      <c r="CT284" s="102"/>
      <c r="CU284" s="102"/>
      <c r="CV284" s="102"/>
      <c r="CW284" s="102"/>
      <c r="CX284" s="102"/>
      <c r="CY284" s="102"/>
      <c r="CZ284" s="102"/>
      <c r="DA284" s="102"/>
      <c r="DB284" s="102"/>
      <c r="DC284" s="102"/>
      <c r="DD284" s="102"/>
      <c r="DE284" s="102"/>
      <c r="DF284" s="102"/>
      <c r="DG284" s="102"/>
      <c r="DH284" s="102"/>
      <c r="DI284" s="102"/>
      <c r="DJ284" s="102"/>
      <c r="DK284" s="102"/>
      <c r="DL284" s="102"/>
      <c r="DM284" s="102"/>
      <c r="DN284" s="102"/>
      <c r="DO284" s="102"/>
      <c r="DP284" s="102"/>
      <c r="DQ284" s="102"/>
      <c r="DR284" s="102"/>
      <c r="DS284" s="102"/>
      <c r="DT284" s="102"/>
      <c r="DU284" s="102"/>
      <c r="DV284" s="102"/>
      <c r="DW284" s="102"/>
      <c r="DX284" s="102"/>
      <c r="DY284" s="102"/>
      <c r="DZ284" s="102"/>
    </row>
    <row r="285" spans="1:130">
      <c r="A285" s="102"/>
      <c r="B285" s="102"/>
      <c r="C285" s="102"/>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2"/>
      <c r="AA285" s="102"/>
      <c r="AB285" s="102"/>
      <c r="AC285" s="102"/>
      <c r="AD285" s="102"/>
      <c r="AE285" s="102"/>
      <c r="AF285" s="102"/>
      <c r="AG285" s="102"/>
      <c r="AH285" s="102"/>
      <c r="AI285" s="102"/>
      <c r="AJ285" s="102"/>
      <c r="AK285" s="102"/>
      <c r="AL285" s="102"/>
      <c r="AM285" s="102"/>
      <c r="AN285" s="102"/>
      <c r="AO285" s="102"/>
      <c r="AP285" s="102"/>
      <c r="AQ285" s="102"/>
      <c r="AR285" s="102"/>
      <c r="AS285" s="102"/>
      <c r="AT285" s="102"/>
      <c r="AU285" s="102"/>
      <c r="AV285" s="102"/>
      <c r="AW285" s="102"/>
      <c r="AX285" s="102"/>
      <c r="AY285" s="102"/>
      <c r="AZ285" s="102"/>
      <c r="BA285" s="102"/>
      <c r="BB285" s="102"/>
      <c r="BC285" s="102"/>
      <c r="BD285" s="102"/>
      <c r="BE285" s="102"/>
      <c r="BF285" s="102"/>
      <c r="BG285" s="102"/>
      <c r="BH285" s="102"/>
      <c r="BI285" s="102"/>
      <c r="BJ285" s="102"/>
      <c r="BK285" s="102"/>
      <c r="BL285" s="102"/>
      <c r="BM285" s="102"/>
      <c r="BN285" s="102"/>
      <c r="BO285" s="102"/>
      <c r="BP285" s="102"/>
      <c r="BQ285" s="102"/>
      <c r="BR285" s="102"/>
      <c r="BS285" s="102"/>
      <c r="BT285" s="102"/>
      <c r="BU285" s="102"/>
      <c r="BV285" s="102"/>
      <c r="BW285" s="102"/>
      <c r="BX285" s="102"/>
      <c r="BY285" s="102"/>
      <c r="BZ285" s="102"/>
      <c r="CA285" s="102"/>
      <c r="CB285" s="102"/>
      <c r="CC285" s="102"/>
      <c r="CD285" s="102"/>
      <c r="CE285" s="102"/>
      <c r="CF285" s="102"/>
      <c r="CG285" s="102"/>
      <c r="CH285" s="102"/>
      <c r="CI285" s="102"/>
      <c r="CJ285" s="102"/>
      <c r="CK285" s="102"/>
      <c r="CL285" s="102"/>
      <c r="CM285" s="102"/>
      <c r="CN285" s="102"/>
      <c r="CO285" s="102"/>
      <c r="CP285" s="102"/>
      <c r="CQ285" s="102"/>
      <c r="CR285" s="102"/>
      <c r="CS285" s="102"/>
      <c r="CT285" s="102"/>
      <c r="CU285" s="102"/>
      <c r="CV285" s="102"/>
      <c r="CW285" s="102"/>
      <c r="CX285" s="102"/>
      <c r="CY285" s="102"/>
      <c r="CZ285" s="102"/>
      <c r="DA285" s="102"/>
      <c r="DB285" s="102"/>
      <c r="DC285" s="102"/>
      <c r="DD285" s="102"/>
      <c r="DE285" s="102"/>
      <c r="DF285" s="102"/>
      <c r="DG285" s="102"/>
      <c r="DH285" s="102"/>
      <c r="DI285" s="102"/>
      <c r="DJ285" s="102"/>
      <c r="DK285" s="102"/>
      <c r="DL285" s="102"/>
      <c r="DM285" s="102"/>
      <c r="DN285" s="102"/>
      <c r="DO285" s="102"/>
      <c r="DP285" s="102"/>
      <c r="DQ285" s="102"/>
      <c r="DR285" s="102"/>
      <c r="DS285" s="102"/>
      <c r="DT285" s="102"/>
      <c r="DU285" s="102"/>
      <c r="DV285" s="102"/>
      <c r="DW285" s="102"/>
      <c r="DX285" s="102"/>
      <c r="DY285" s="102"/>
      <c r="DZ285" s="102"/>
    </row>
    <row r="286" spans="1:130">
      <c r="A286" s="102"/>
      <c r="B286" s="1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2"/>
      <c r="AA286" s="102"/>
      <c r="AB286" s="102"/>
      <c r="AC286" s="102"/>
      <c r="AD286" s="102"/>
      <c r="AE286" s="102"/>
      <c r="AF286" s="102"/>
      <c r="AG286" s="102"/>
      <c r="AH286" s="102"/>
      <c r="AI286" s="102"/>
      <c r="AJ286" s="102"/>
      <c r="AK286" s="102"/>
      <c r="AL286" s="102"/>
      <c r="AM286" s="102"/>
      <c r="AN286" s="102"/>
      <c r="AO286" s="102"/>
      <c r="AP286" s="102"/>
      <c r="AQ286" s="102"/>
      <c r="AR286" s="102"/>
      <c r="AS286" s="102"/>
      <c r="AT286" s="102"/>
      <c r="AU286" s="102"/>
      <c r="AV286" s="102"/>
      <c r="AW286" s="102"/>
      <c r="AX286" s="102"/>
      <c r="AY286" s="102"/>
      <c r="AZ286" s="102"/>
      <c r="BA286" s="102"/>
      <c r="BB286" s="102"/>
      <c r="BC286" s="102"/>
      <c r="BD286" s="102"/>
      <c r="BE286" s="102"/>
      <c r="BF286" s="102"/>
      <c r="BG286" s="102"/>
      <c r="BH286" s="102"/>
      <c r="BI286" s="102"/>
      <c r="BJ286" s="102"/>
      <c r="BK286" s="102"/>
      <c r="BL286" s="102"/>
      <c r="BM286" s="102"/>
      <c r="BN286" s="102"/>
      <c r="BO286" s="102"/>
      <c r="BP286" s="102"/>
      <c r="BQ286" s="102"/>
      <c r="BR286" s="102"/>
      <c r="BS286" s="102"/>
      <c r="BT286" s="102"/>
      <c r="BU286" s="102"/>
      <c r="BV286" s="102"/>
      <c r="BW286" s="102"/>
      <c r="BX286" s="102"/>
      <c r="BY286" s="102"/>
      <c r="BZ286" s="102"/>
      <c r="CA286" s="102"/>
      <c r="CB286" s="102"/>
      <c r="CC286" s="102"/>
      <c r="CD286" s="102"/>
      <c r="CE286" s="102"/>
      <c r="CF286" s="102"/>
      <c r="CG286" s="102"/>
      <c r="CH286" s="102"/>
      <c r="CI286" s="102"/>
      <c r="CJ286" s="102"/>
      <c r="CK286" s="102"/>
      <c r="CL286" s="102"/>
      <c r="CM286" s="102"/>
      <c r="CN286" s="102"/>
      <c r="CO286" s="102"/>
      <c r="CP286" s="102"/>
      <c r="CQ286" s="102"/>
      <c r="CR286" s="102"/>
      <c r="CS286" s="102"/>
      <c r="CT286" s="102"/>
      <c r="CU286" s="102"/>
      <c r="CV286" s="102"/>
      <c r="CW286" s="102"/>
      <c r="CX286" s="102"/>
      <c r="CY286" s="102"/>
      <c r="CZ286" s="102"/>
      <c r="DA286" s="102"/>
      <c r="DB286" s="102"/>
      <c r="DC286" s="102"/>
      <c r="DD286" s="102"/>
      <c r="DE286" s="102"/>
      <c r="DF286" s="102"/>
      <c r="DG286" s="102"/>
      <c r="DH286" s="102"/>
      <c r="DI286" s="102"/>
      <c r="DJ286" s="102"/>
      <c r="DK286" s="102"/>
      <c r="DL286" s="102"/>
      <c r="DM286" s="102"/>
      <c r="DN286" s="102"/>
      <c r="DO286" s="102"/>
      <c r="DP286" s="102"/>
      <c r="DQ286" s="102"/>
      <c r="DR286" s="102"/>
      <c r="DS286" s="102"/>
      <c r="DT286" s="102"/>
      <c r="DU286" s="102"/>
      <c r="DV286" s="102"/>
      <c r="DW286" s="102"/>
      <c r="DX286" s="102"/>
      <c r="DY286" s="102"/>
      <c r="DZ286" s="102"/>
    </row>
    <row r="287" spans="1:130">
      <c r="A287" s="102"/>
      <c r="B287" s="102"/>
      <c r="C287" s="102"/>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2"/>
      <c r="AA287" s="102"/>
      <c r="AB287" s="102"/>
      <c r="AC287" s="102"/>
      <c r="AD287" s="102"/>
      <c r="AE287" s="102"/>
      <c r="AF287" s="102"/>
      <c r="AG287" s="102"/>
      <c r="AH287" s="102"/>
      <c r="AI287" s="102"/>
      <c r="AJ287" s="102"/>
      <c r="AK287" s="102"/>
      <c r="AL287" s="102"/>
      <c r="AM287" s="102"/>
      <c r="AN287" s="102"/>
      <c r="AO287" s="102"/>
      <c r="AP287" s="102"/>
      <c r="AQ287" s="102"/>
      <c r="AR287" s="102"/>
      <c r="AS287" s="102"/>
      <c r="AT287" s="102"/>
      <c r="AU287" s="102"/>
      <c r="AV287" s="102"/>
      <c r="AW287" s="102"/>
      <c r="AX287" s="102"/>
      <c r="AY287" s="102"/>
      <c r="AZ287" s="102"/>
      <c r="BA287" s="102"/>
      <c r="BB287" s="102"/>
      <c r="BC287" s="102"/>
      <c r="BD287" s="102"/>
      <c r="BE287" s="102"/>
      <c r="BF287" s="102"/>
      <c r="BG287" s="102"/>
      <c r="BH287" s="102"/>
      <c r="BI287" s="102"/>
      <c r="BJ287" s="102"/>
      <c r="BK287" s="102"/>
      <c r="BL287" s="102"/>
      <c r="BM287" s="102"/>
      <c r="BN287" s="102"/>
      <c r="BO287" s="102"/>
      <c r="BP287" s="102"/>
      <c r="BQ287" s="102"/>
      <c r="BR287" s="102"/>
      <c r="BS287" s="102"/>
      <c r="BT287" s="102"/>
      <c r="BU287" s="102"/>
      <c r="BV287" s="102"/>
      <c r="BW287" s="102"/>
      <c r="BX287" s="102"/>
      <c r="BY287" s="102"/>
      <c r="BZ287" s="102"/>
      <c r="CA287" s="102"/>
      <c r="CB287" s="102"/>
      <c r="CC287" s="102"/>
      <c r="CD287" s="102"/>
      <c r="CE287" s="102"/>
      <c r="CF287" s="102"/>
      <c r="CG287" s="102"/>
      <c r="CH287" s="102"/>
      <c r="CI287" s="102"/>
      <c r="CJ287" s="102"/>
      <c r="CK287" s="102"/>
      <c r="CL287" s="102"/>
      <c r="CM287" s="102"/>
      <c r="CN287" s="102"/>
      <c r="CO287" s="102"/>
      <c r="CP287" s="102"/>
      <c r="CQ287" s="102"/>
      <c r="CR287" s="102"/>
      <c r="CS287" s="102"/>
      <c r="CT287" s="102"/>
      <c r="CU287" s="102"/>
      <c r="CV287" s="102"/>
      <c r="CW287" s="102"/>
      <c r="CX287" s="102"/>
      <c r="CY287" s="102"/>
      <c r="CZ287" s="102"/>
      <c r="DA287" s="102"/>
      <c r="DB287" s="102"/>
      <c r="DC287" s="102"/>
      <c r="DD287" s="102"/>
      <c r="DE287" s="102"/>
      <c r="DF287" s="102"/>
      <c r="DG287" s="102"/>
      <c r="DH287" s="102"/>
      <c r="DI287" s="102"/>
      <c r="DJ287" s="102"/>
      <c r="DK287" s="102"/>
      <c r="DL287" s="102"/>
      <c r="DM287" s="102"/>
      <c r="DN287" s="102"/>
      <c r="DO287" s="102"/>
      <c r="DP287" s="102"/>
      <c r="DQ287" s="102"/>
      <c r="DR287" s="102"/>
      <c r="DS287" s="102"/>
      <c r="DT287" s="102"/>
      <c r="DU287" s="102"/>
      <c r="DV287" s="102"/>
      <c r="DW287" s="102"/>
      <c r="DX287" s="102"/>
      <c r="DY287" s="102"/>
      <c r="DZ287" s="102"/>
    </row>
    <row r="288" spans="1:130">
      <c r="A288" s="102"/>
      <c r="B288" s="1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c r="AG288" s="102"/>
      <c r="AH288" s="102"/>
      <c r="AI288" s="102"/>
      <c r="AJ288" s="102"/>
      <c r="AK288" s="102"/>
      <c r="AL288" s="102"/>
      <c r="AM288" s="102"/>
      <c r="AN288" s="102"/>
      <c r="AO288" s="102"/>
      <c r="AP288" s="102"/>
      <c r="AQ288" s="102"/>
      <c r="AR288" s="102"/>
      <c r="AS288" s="102"/>
      <c r="AT288" s="102"/>
      <c r="AU288" s="102"/>
      <c r="AV288" s="102"/>
      <c r="AW288" s="102"/>
      <c r="AX288" s="102"/>
      <c r="AY288" s="102"/>
      <c r="AZ288" s="102"/>
      <c r="BA288" s="102"/>
      <c r="BB288" s="102"/>
      <c r="BC288" s="102"/>
      <c r="BD288" s="102"/>
      <c r="BE288" s="102"/>
      <c r="BF288" s="102"/>
      <c r="BG288" s="102"/>
      <c r="BH288" s="102"/>
      <c r="BI288" s="102"/>
      <c r="BJ288" s="102"/>
      <c r="BK288" s="102"/>
      <c r="BL288" s="102"/>
      <c r="BM288" s="102"/>
      <c r="BN288" s="102"/>
      <c r="BO288" s="102"/>
      <c r="BP288" s="102"/>
      <c r="BQ288" s="102"/>
      <c r="BR288" s="102"/>
      <c r="BS288" s="102"/>
      <c r="BT288" s="102"/>
      <c r="BU288" s="102"/>
      <c r="BV288" s="102"/>
      <c r="BW288" s="102"/>
      <c r="BX288" s="102"/>
      <c r="BY288" s="102"/>
      <c r="BZ288" s="102"/>
      <c r="CA288" s="102"/>
      <c r="CB288" s="102"/>
      <c r="CC288" s="102"/>
      <c r="CD288" s="102"/>
      <c r="CE288" s="102"/>
      <c r="CF288" s="102"/>
      <c r="CG288" s="102"/>
      <c r="CH288" s="102"/>
      <c r="CI288" s="102"/>
      <c r="CJ288" s="102"/>
      <c r="CK288" s="102"/>
      <c r="CL288" s="102"/>
      <c r="CM288" s="102"/>
      <c r="CN288" s="102"/>
      <c r="CO288" s="102"/>
      <c r="CP288" s="102"/>
      <c r="CQ288" s="102"/>
      <c r="CR288" s="102"/>
      <c r="CS288" s="102"/>
      <c r="CT288" s="102"/>
      <c r="CU288" s="102"/>
      <c r="CV288" s="102"/>
      <c r="CW288" s="102"/>
      <c r="CX288" s="102"/>
      <c r="CY288" s="102"/>
      <c r="CZ288" s="102"/>
      <c r="DA288" s="102"/>
      <c r="DB288" s="102"/>
      <c r="DC288" s="102"/>
      <c r="DD288" s="102"/>
      <c r="DE288" s="102"/>
      <c r="DF288" s="102"/>
      <c r="DG288" s="102"/>
      <c r="DH288" s="102"/>
      <c r="DI288" s="102"/>
      <c r="DJ288" s="102"/>
      <c r="DK288" s="102"/>
      <c r="DL288" s="102"/>
      <c r="DM288" s="102"/>
      <c r="DN288" s="102"/>
      <c r="DO288" s="102"/>
      <c r="DP288" s="102"/>
      <c r="DQ288" s="102"/>
      <c r="DR288" s="102"/>
      <c r="DS288" s="102"/>
      <c r="DT288" s="102"/>
      <c r="DU288" s="102"/>
      <c r="DV288" s="102"/>
      <c r="DW288" s="102"/>
      <c r="DX288" s="102"/>
      <c r="DY288" s="102"/>
      <c r="DZ288" s="102"/>
    </row>
    <row r="289" spans="1:130">
      <c r="A289" s="102"/>
      <c r="B289" s="102"/>
      <c r="C289" s="102"/>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2"/>
      <c r="AA289" s="102"/>
      <c r="AB289" s="102"/>
      <c r="AC289" s="102"/>
      <c r="AD289" s="102"/>
      <c r="AE289" s="102"/>
      <c r="AF289" s="102"/>
      <c r="AG289" s="102"/>
      <c r="AH289" s="102"/>
      <c r="AI289" s="102"/>
      <c r="AJ289" s="102"/>
      <c r="AK289" s="102"/>
      <c r="AL289" s="102"/>
      <c r="AM289" s="102"/>
      <c r="AN289" s="102"/>
      <c r="AO289" s="102"/>
      <c r="AP289" s="102"/>
      <c r="AQ289" s="102"/>
      <c r="AR289" s="102"/>
      <c r="AS289" s="102"/>
      <c r="AT289" s="102"/>
      <c r="AU289" s="102"/>
      <c r="AV289" s="102"/>
      <c r="AW289" s="102"/>
      <c r="AX289" s="102"/>
      <c r="AY289" s="102"/>
      <c r="AZ289" s="102"/>
      <c r="BA289" s="102"/>
      <c r="BB289" s="102"/>
      <c r="BC289" s="102"/>
      <c r="BD289" s="102"/>
      <c r="BE289" s="102"/>
      <c r="BF289" s="102"/>
      <c r="BG289" s="102"/>
      <c r="BH289" s="102"/>
      <c r="BI289" s="102"/>
      <c r="BJ289" s="102"/>
      <c r="BK289" s="102"/>
      <c r="BL289" s="102"/>
      <c r="BM289" s="102"/>
      <c r="BN289" s="102"/>
      <c r="BO289" s="102"/>
      <c r="BP289" s="102"/>
      <c r="BQ289" s="102"/>
      <c r="BR289" s="102"/>
      <c r="BS289" s="102"/>
      <c r="BT289" s="102"/>
      <c r="BU289" s="102"/>
      <c r="BV289" s="102"/>
      <c r="BW289" s="102"/>
      <c r="BX289" s="102"/>
      <c r="BY289" s="102"/>
      <c r="BZ289" s="102"/>
      <c r="CA289" s="102"/>
      <c r="CB289" s="102"/>
      <c r="CC289" s="102"/>
      <c r="CD289" s="102"/>
      <c r="CE289" s="102"/>
      <c r="CF289" s="102"/>
      <c r="CG289" s="102"/>
      <c r="CH289" s="102"/>
      <c r="CI289" s="102"/>
      <c r="CJ289" s="102"/>
      <c r="CK289" s="102"/>
      <c r="CL289" s="102"/>
      <c r="CM289" s="102"/>
      <c r="CN289" s="102"/>
      <c r="CO289" s="102"/>
      <c r="CP289" s="102"/>
      <c r="CQ289" s="102"/>
      <c r="CR289" s="102"/>
      <c r="CS289" s="102"/>
      <c r="CT289" s="102"/>
      <c r="CU289" s="102"/>
      <c r="CV289" s="102"/>
      <c r="CW289" s="102"/>
      <c r="CX289" s="102"/>
      <c r="CY289" s="102"/>
      <c r="CZ289" s="102"/>
      <c r="DA289" s="102"/>
      <c r="DB289" s="102"/>
      <c r="DC289" s="102"/>
      <c r="DD289" s="102"/>
      <c r="DE289" s="102"/>
      <c r="DF289" s="102"/>
      <c r="DG289" s="102"/>
      <c r="DH289" s="102"/>
      <c r="DI289" s="102"/>
      <c r="DJ289" s="102"/>
      <c r="DK289" s="102"/>
      <c r="DL289" s="102"/>
      <c r="DM289" s="102"/>
      <c r="DN289" s="102"/>
      <c r="DO289" s="102"/>
      <c r="DP289" s="102"/>
      <c r="DQ289" s="102"/>
      <c r="DR289" s="102"/>
      <c r="DS289" s="102"/>
      <c r="DT289" s="102"/>
      <c r="DU289" s="102"/>
      <c r="DV289" s="102"/>
      <c r="DW289" s="102"/>
      <c r="DX289" s="102"/>
      <c r="DY289" s="102"/>
      <c r="DZ289" s="102"/>
    </row>
    <row r="290" spans="1:130">
      <c r="A290" s="102"/>
      <c r="B290" s="1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2"/>
      <c r="AA290" s="102"/>
      <c r="AB290" s="102"/>
      <c r="AC290" s="102"/>
      <c r="AD290" s="102"/>
      <c r="AE290" s="102"/>
      <c r="AF290" s="102"/>
      <c r="AG290" s="102"/>
      <c r="AH290" s="102"/>
      <c r="AI290" s="102"/>
      <c r="AJ290" s="102"/>
      <c r="AK290" s="102"/>
      <c r="AL290" s="102"/>
      <c r="AM290" s="102"/>
      <c r="AN290" s="102"/>
      <c r="AO290" s="102"/>
      <c r="AP290" s="102"/>
      <c r="AQ290" s="102"/>
      <c r="AR290" s="102"/>
      <c r="AS290" s="102"/>
      <c r="AT290" s="102"/>
      <c r="AU290" s="102"/>
      <c r="AV290" s="102"/>
      <c r="AW290" s="102"/>
      <c r="AX290" s="102"/>
      <c r="AY290" s="102"/>
      <c r="AZ290" s="102"/>
      <c r="BA290" s="102"/>
      <c r="BB290" s="102"/>
      <c r="BC290" s="102"/>
      <c r="BD290" s="102"/>
      <c r="BE290" s="102"/>
      <c r="BF290" s="102"/>
      <c r="BG290" s="102"/>
      <c r="BH290" s="102"/>
      <c r="BI290" s="102"/>
      <c r="BJ290" s="102"/>
      <c r="BK290" s="102"/>
      <c r="BL290" s="102"/>
      <c r="BM290" s="102"/>
      <c r="BN290" s="102"/>
      <c r="BO290" s="102"/>
      <c r="BP290" s="102"/>
      <c r="BQ290" s="102"/>
      <c r="BR290" s="102"/>
      <c r="BS290" s="102"/>
      <c r="BT290" s="102"/>
      <c r="BU290" s="102"/>
      <c r="BV290" s="102"/>
      <c r="BW290" s="102"/>
      <c r="BX290" s="102"/>
      <c r="BY290" s="102"/>
      <c r="BZ290" s="102"/>
      <c r="CA290" s="102"/>
      <c r="CB290" s="102"/>
      <c r="CC290" s="102"/>
      <c r="CD290" s="102"/>
      <c r="CE290" s="102"/>
      <c r="CF290" s="102"/>
      <c r="CG290" s="102"/>
      <c r="CH290" s="102"/>
      <c r="CI290" s="102"/>
      <c r="CJ290" s="102"/>
      <c r="CK290" s="102"/>
      <c r="CL290" s="102"/>
      <c r="CM290" s="102"/>
      <c r="CN290" s="102"/>
      <c r="CO290" s="102"/>
      <c r="CP290" s="102"/>
      <c r="CQ290" s="102"/>
      <c r="CR290" s="102"/>
      <c r="CS290" s="102"/>
      <c r="CT290" s="102"/>
      <c r="CU290" s="102"/>
      <c r="CV290" s="102"/>
      <c r="CW290" s="102"/>
      <c r="CX290" s="102"/>
      <c r="CY290" s="102"/>
      <c r="CZ290" s="102"/>
      <c r="DA290" s="102"/>
      <c r="DB290" s="102"/>
      <c r="DC290" s="102"/>
      <c r="DD290" s="102"/>
      <c r="DE290" s="102"/>
      <c r="DF290" s="102"/>
      <c r="DG290" s="102"/>
      <c r="DH290" s="102"/>
      <c r="DI290" s="102"/>
      <c r="DJ290" s="102"/>
      <c r="DK290" s="102"/>
      <c r="DL290" s="102"/>
      <c r="DM290" s="102"/>
      <c r="DN290" s="102"/>
      <c r="DO290" s="102"/>
      <c r="DP290" s="102"/>
      <c r="DQ290" s="102"/>
      <c r="DR290" s="102"/>
      <c r="DS290" s="102"/>
      <c r="DT290" s="102"/>
      <c r="DU290" s="102"/>
      <c r="DV290" s="102"/>
      <c r="DW290" s="102"/>
      <c r="DX290" s="102"/>
      <c r="DY290" s="102"/>
      <c r="DZ290" s="102"/>
    </row>
    <row r="291" spans="1:130">
      <c r="A291" s="102"/>
      <c r="B291" s="102"/>
      <c r="C291" s="102"/>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2"/>
      <c r="AA291" s="102"/>
      <c r="AB291" s="102"/>
      <c r="AC291" s="102"/>
      <c r="AD291" s="102"/>
      <c r="AE291" s="102"/>
      <c r="AF291" s="102"/>
      <c r="AG291" s="102"/>
      <c r="AH291" s="102"/>
      <c r="AI291" s="102"/>
      <c r="AJ291" s="102"/>
      <c r="AK291" s="102"/>
      <c r="AL291" s="102"/>
      <c r="AM291" s="102"/>
      <c r="AN291" s="102"/>
      <c r="AO291" s="102"/>
      <c r="AP291" s="102"/>
      <c r="AQ291" s="102"/>
      <c r="AR291" s="102"/>
      <c r="AS291" s="102"/>
      <c r="AT291" s="102"/>
      <c r="AU291" s="102"/>
      <c r="AV291" s="102"/>
      <c r="AW291" s="102"/>
      <c r="AX291" s="102"/>
      <c r="AY291" s="102"/>
      <c r="AZ291" s="102"/>
      <c r="BA291" s="102"/>
      <c r="BB291" s="102"/>
      <c r="BC291" s="102"/>
      <c r="BD291" s="102"/>
      <c r="BE291" s="102"/>
      <c r="BF291" s="102"/>
      <c r="BG291" s="102"/>
      <c r="BH291" s="102"/>
      <c r="BI291" s="102"/>
      <c r="BJ291" s="102"/>
      <c r="BK291" s="102"/>
      <c r="BL291" s="102"/>
      <c r="BM291" s="102"/>
      <c r="BN291" s="102"/>
      <c r="BO291" s="102"/>
      <c r="BP291" s="102"/>
      <c r="BQ291" s="102"/>
      <c r="BR291" s="102"/>
      <c r="BS291" s="102"/>
      <c r="BT291" s="102"/>
      <c r="BU291" s="102"/>
      <c r="BV291" s="102"/>
      <c r="BW291" s="102"/>
      <c r="BX291" s="102"/>
      <c r="BY291" s="102"/>
      <c r="BZ291" s="102"/>
      <c r="CA291" s="102"/>
      <c r="CB291" s="102"/>
      <c r="CC291" s="102"/>
      <c r="CD291" s="102"/>
      <c r="CE291" s="102"/>
      <c r="CF291" s="102"/>
      <c r="CG291" s="102"/>
      <c r="CH291" s="102"/>
      <c r="CI291" s="102"/>
      <c r="CJ291" s="102"/>
      <c r="CK291" s="102"/>
      <c r="CL291" s="102"/>
      <c r="CM291" s="102"/>
      <c r="CN291" s="102"/>
      <c r="CO291" s="102"/>
      <c r="CP291" s="102"/>
      <c r="CQ291" s="102"/>
      <c r="CR291" s="102"/>
      <c r="CS291" s="102"/>
      <c r="CT291" s="102"/>
      <c r="CU291" s="102"/>
      <c r="CV291" s="102"/>
      <c r="CW291" s="102"/>
      <c r="CX291" s="102"/>
      <c r="CY291" s="102"/>
      <c r="CZ291" s="102"/>
      <c r="DA291" s="102"/>
      <c r="DB291" s="102"/>
      <c r="DC291" s="102"/>
      <c r="DD291" s="102"/>
      <c r="DE291" s="102"/>
      <c r="DF291" s="102"/>
      <c r="DG291" s="102"/>
      <c r="DH291" s="102"/>
      <c r="DI291" s="102"/>
      <c r="DJ291" s="102"/>
      <c r="DK291" s="102"/>
      <c r="DL291" s="102"/>
      <c r="DM291" s="102"/>
      <c r="DN291" s="102"/>
      <c r="DO291" s="102"/>
      <c r="DP291" s="102"/>
      <c r="DQ291" s="102"/>
      <c r="DR291" s="102"/>
      <c r="DS291" s="102"/>
      <c r="DT291" s="102"/>
      <c r="DU291" s="102"/>
      <c r="DV291" s="102"/>
      <c r="DW291" s="102"/>
      <c r="DX291" s="102"/>
      <c r="DY291" s="102"/>
      <c r="DZ291" s="102"/>
    </row>
    <row r="292" spans="1:130">
      <c r="A292" s="102"/>
      <c r="B292" s="1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c r="AA292" s="102"/>
      <c r="AB292" s="102"/>
      <c r="AC292" s="102"/>
      <c r="AD292" s="102"/>
      <c r="AE292" s="102"/>
      <c r="AF292" s="102"/>
      <c r="AG292" s="102"/>
      <c r="AH292" s="102"/>
      <c r="AI292" s="102"/>
      <c r="AJ292" s="102"/>
      <c r="AK292" s="102"/>
      <c r="AL292" s="102"/>
      <c r="AM292" s="102"/>
      <c r="AN292" s="102"/>
      <c r="AO292" s="102"/>
      <c r="AP292" s="102"/>
      <c r="AQ292" s="102"/>
      <c r="AR292" s="102"/>
      <c r="AS292" s="102"/>
      <c r="AT292" s="102"/>
      <c r="AU292" s="102"/>
      <c r="AV292" s="102"/>
      <c r="AW292" s="102"/>
      <c r="AX292" s="102"/>
      <c r="AY292" s="102"/>
      <c r="AZ292" s="102"/>
      <c r="BA292" s="102"/>
      <c r="BB292" s="102"/>
      <c r="BC292" s="102"/>
      <c r="BD292" s="102"/>
      <c r="BE292" s="102"/>
      <c r="BF292" s="102"/>
      <c r="BG292" s="102"/>
      <c r="BH292" s="102"/>
      <c r="BI292" s="102"/>
      <c r="BJ292" s="102"/>
      <c r="BK292" s="102"/>
      <c r="BL292" s="102"/>
      <c r="BM292" s="102"/>
      <c r="BN292" s="102"/>
      <c r="BO292" s="102"/>
      <c r="BP292" s="102"/>
      <c r="BQ292" s="102"/>
      <c r="BR292" s="102"/>
      <c r="BS292" s="102"/>
      <c r="BT292" s="102"/>
      <c r="BU292" s="102"/>
      <c r="BV292" s="102"/>
      <c r="BW292" s="102"/>
      <c r="BX292" s="102"/>
      <c r="BY292" s="102"/>
      <c r="BZ292" s="102"/>
      <c r="CA292" s="102"/>
      <c r="CB292" s="102"/>
      <c r="CC292" s="102"/>
      <c r="CD292" s="102"/>
      <c r="CE292" s="102"/>
      <c r="CF292" s="102"/>
      <c r="CG292" s="102"/>
      <c r="CH292" s="102"/>
      <c r="CI292" s="102"/>
      <c r="CJ292" s="102"/>
      <c r="CK292" s="102"/>
      <c r="CL292" s="102"/>
      <c r="CM292" s="102"/>
      <c r="CN292" s="102"/>
      <c r="CO292" s="102"/>
      <c r="CP292" s="102"/>
      <c r="CQ292" s="102"/>
      <c r="CR292" s="102"/>
      <c r="CS292" s="102"/>
      <c r="CT292" s="102"/>
      <c r="CU292" s="102"/>
      <c r="CV292" s="102"/>
      <c r="CW292" s="102"/>
      <c r="CX292" s="102"/>
      <c r="CY292" s="102"/>
      <c r="CZ292" s="102"/>
      <c r="DA292" s="102"/>
      <c r="DB292" s="102"/>
      <c r="DC292" s="102"/>
      <c r="DD292" s="102"/>
      <c r="DE292" s="102"/>
      <c r="DF292" s="102"/>
      <c r="DG292" s="102"/>
      <c r="DH292" s="102"/>
      <c r="DI292" s="102"/>
      <c r="DJ292" s="102"/>
      <c r="DK292" s="102"/>
      <c r="DL292" s="102"/>
      <c r="DM292" s="102"/>
      <c r="DN292" s="102"/>
      <c r="DO292" s="102"/>
      <c r="DP292" s="102"/>
      <c r="DQ292" s="102"/>
      <c r="DR292" s="102"/>
      <c r="DS292" s="102"/>
      <c r="DT292" s="102"/>
      <c r="DU292" s="102"/>
      <c r="DV292" s="102"/>
      <c r="DW292" s="102"/>
      <c r="DX292" s="102"/>
      <c r="DY292" s="102"/>
      <c r="DZ292" s="102"/>
    </row>
    <row r="293" spans="1:130">
      <c r="A293" s="102"/>
      <c r="B293" s="1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2"/>
      <c r="AA293" s="102"/>
      <c r="AB293" s="102"/>
      <c r="AC293" s="102"/>
      <c r="AD293" s="102"/>
      <c r="AE293" s="102"/>
      <c r="AF293" s="102"/>
      <c r="AG293" s="102"/>
      <c r="AH293" s="102"/>
      <c r="AI293" s="102"/>
      <c r="AJ293" s="102"/>
      <c r="AK293" s="102"/>
      <c r="AL293" s="102"/>
      <c r="AM293" s="102"/>
      <c r="AN293" s="102"/>
      <c r="AO293" s="102"/>
      <c r="AP293" s="102"/>
      <c r="AQ293" s="102"/>
      <c r="AR293" s="102"/>
      <c r="AS293" s="102"/>
      <c r="AT293" s="102"/>
      <c r="AU293" s="102"/>
      <c r="AV293" s="102"/>
      <c r="AW293" s="102"/>
      <c r="AX293" s="102"/>
      <c r="AY293" s="102"/>
      <c r="AZ293" s="102"/>
      <c r="BA293" s="102"/>
      <c r="BB293" s="102"/>
      <c r="BC293" s="102"/>
      <c r="BD293" s="102"/>
      <c r="BE293" s="102"/>
      <c r="BF293" s="102"/>
      <c r="BG293" s="102"/>
      <c r="BH293" s="102"/>
      <c r="BI293" s="102"/>
      <c r="BJ293" s="102"/>
      <c r="BK293" s="102"/>
      <c r="BL293" s="102"/>
      <c r="BM293" s="102"/>
      <c r="BN293" s="102"/>
      <c r="BO293" s="102"/>
      <c r="BP293" s="102"/>
      <c r="BQ293" s="102"/>
      <c r="BR293" s="102"/>
      <c r="BS293" s="102"/>
      <c r="BT293" s="102"/>
      <c r="BU293" s="102"/>
      <c r="BV293" s="102"/>
      <c r="BW293" s="102"/>
      <c r="BX293" s="102"/>
      <c r="BY293" s="102"/>
      <c r="BZ293" s="102"/>
      <c r="CA293" s="102"/>
      <c r="CB293" s="102"/>
      <c r="CC293" s="102"/>
      <c r="CD293" s="102"/>
      <c r="CE293" s="102"/>
      <c r="CF293" s="102"/>
      <c r="CG293" s="102"/>
      <c r="CH293" s="102"/>
      <c r="CI293" s="102"/>
      <c r="CJ293" s="102"/>
      <c r="CK293" s="102"/>
      <c r="CL293" s="102"/>
      <c r="CM293" s="102"/>
      <c r="CN293" s="102"/>
      <c r="CO293" s="102"/>
      <c r="CP293" s="102"/>
      <c r="CQ293" s="102"/>
      <c r="CR293" s="102"/>
      <c r="CS293" s="102"/>
      <c r="CT293" s="102"/>
      <c r="CU293" s="102"/>
      <c r="CV293" s="102"/>
      <c r="CW293" s="102"/>
      <c r="CX293" s="102"/>
      <c r="CY293" s="102"/>
      <c r="CZ293" s="102"/>
      <c r="DA293" s="102"/>
      <c r="DB293" s="102"/>
      <c r="DC293" s="102"/>
      <c r="DD293" s="102"/>
      <c r="DE293" s="102"/>
      <c r="DF293" s="102"/>
      <c r="DG293" s="102"/>
      <c r="DH293" s="102"/>
      <c r="DI293" s="102"/>
      <c r="DJ293" s="102"/>
      <c r="DK293" s="102"/>
      <c r="DL293" s="102"/>
      <c r="DM293" s="102"/>
      <c r="DN293" s="102"/>
      <c r="DO293" s="102"/>
      <c r="DP293" s="102"/>
      <c r="DQ293" s="102"/>
      <c r="DR293" s="102"/>
      <c r="DS293" s="102"/>
      <c r="DT293" s="102"/>
      <c r="DU293" s="102"/>
      <c r="DV293" s="102"/>
      <c r="DW293" s="102"/>
      <c r="DX293" s="102"/>
      <c r="DY293" s="102"/>
      <c r="DZ293" s="102"/>
    </row>
    <row r="294" spans="1:130">
      <c r="A294" s="102"/>
      <c r="B294" s="1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c r="AA294" s="102"/>
      <c r="AB294" s="102"/>
      <c r="AC294" s="102"/>
      <c r="AD294" s="102"/>
      <c r="AE294" s="102"/>
      <c r="AF294" s="102"/>
      <c r="AG294" s="102"/>
      <c r="AH294" s="102"/>
      <c r="AI294" s="102"/>
      <c r="AJ294" s="102"/>
      <c r="AK294" s="102"/>
      <c r="AL294" s="102"/>
      <c r="AM294" s="102"/>
      <c r="AN294" s="102"/>
      <c r="AO294" s="102"/>
      <c r="AP294" s="102"/>
      <c r="AQ294" s="102"/>
      <c r="AR294" s="102"/>
      <c r="AS294" s="102"/>
      <c r="AT294" s="102"/>
      <c r="AU294" s="102"/>
      <c r="AV294" s="102"/>
      <c r="AW294" s="102"/>
      <c r="AX294" s="102"/>
      <c r="AY294" s="102"/>
      <c r="AZ294" s="102"/>
      <c r="BA294" s="102"/>
      <c r="BB294" s="102"/>
      <c r="BC294" s="102"/>
      <c r="BD294" s="102"/>
      <c r="BE294" s="102"/>
      <c r="BF294" s="102"/>
      <c r="BG294" s="102"/>
      <c r="BH294" s="102"/>
      <c r="BI294" s="102"/>
      <c r="BJ294" s="102"/>
      <c r="BK294" s="102"/>
      <c r="BL294" s="102"/>
      <c r="BM294" s="102"/>
      <c r="BN294" s="102"/>
      <c r="BO294" s="102"/>
      <c r="BP294" s="102"/>
      <c r="BQ294" s="102"/>
      <c r="BR294" s="102"/>
      <c r="BS294" s="102"/>
      <c r="BT294" s="102"/>
      <c r="BU294" s="102"/>
      <c r="BV294" s="102"/>
      <c r="BW294" s="102"/>
      <c r="BX294" s="102"/>
      <c r="BY294" s="102"/>
      <c r="BZ294" s="102"/>
      <c r="CA294" s="102"/>
      <c r="CB294" s="102"/>
      <c r="CC294" s="102"/>
      <c r="CD294" s="102"/>
      <c r="CE294" s="102"/>
      <c r="CF294" s="102"/>
      <c r="CG294" s="102"/>
      <c r="CH294" s="102"/>
      <c r="CI294" s="102"/>
      <c r="CJ294" s="102"/>
      <c r="CK294" s="102"/>
      <c r="CL294" s="102"/>
      <c r="CM294" s="102"/>
      <c r="CN294" s="102"/>
      <c r="CO294" s="102"/>
      <c r="CP294" s="102"/>
      <c r="CQ294" s="102"/>
      <c r="CR294" s="102"/>
      <c r="CS294" s="102"/>
      <c r="CT294" s="102"/>
      <c r="CU294" s="102"/>
      <c r="CV294" s="102"/>
      <c r="CW294" s="102"/>
      <c r="CX294" s="102"/>
      <c r="CY294" s="102"/>
      <c r="CZ294" s="102"/>
      <c r="DA294" s="102"/>
      <c r="DB294" s="102"/>
      <c r="DC294" s="102"/>
      <c r="DD294" s="102"/>
      <c r="DE294" s="102"/>
      <c r="DF294" s="102"/>
      <c r="DG294" s="102"/>
      <c r="DH294" s="102"/>
      <c r="DI294" s="102"/>
      <c r="DJ294" s="102"/>
      <c r="DK294" s="102"/>
      <c r="DL294" s="102"/>
      <c r="DM294" s="102"/>
      <c r="DN294" s="102"/>
      <c r="DO294" s="102"/>
      <c r="DP294" s="102"/>
      <c r="DQ294" s="102"/>
      <c r="DR294" s="102"/>
      <c r="DS294" s="102"/>
      <c r="DT294" s="102"/>
      <c r="DU294" s="102"/>
      <c r="DV294" s="102"/>
      <c r="DW294" s="102"/>
      <c r="DX294" s="102"/>
      <c r="DY294" s="102"/>
      <c r="DZ294" s="102"/>
    </row>
    <row r="295" spans="1:130">
      <c r="A295" s="102"/>
      <c r="B295" s="1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c r="AA295" s="102"/>
      <c r="AB295" s="102"/>
      <c r="AC295" s="102"/>
      <c r="AD295" s="102"/>
      <c r="AE295" s="102"/>
      <c r="AF295" s="102"/>
      <c r="AG295" s="102"/>
      <c r="AH295" s="102"/>
      <c r="AI295" s="102"/>
      <c r="AJ295" s="102"/>
      <c r="AK295" s="102"/>
      <c r="AL295" s="102"/>
      <c r="AM295" s="102"/>
      <c r="AN295" s="102"/>
      <c r="AO295" s="102"/>
      <c r="AP295" s="102"/>
      <c r="AQ295" s="102"/>
      <c r="AR295" s="102"/>
      <c r="AS295" s="102"/>
      <c r="AT295" s="102"/>
      <c r="AU295" s="102"/>
      <c r="AV295" s="102"/>
      <c r="AW295" s="102"/>
      <c r="AX295" s="102"/>
      <c r="AY295" s="102"/>
      <c r="AZ295" s="102"/>
      <c r="BA295" s="102"/>
      <c r="BB295" s="102"/>
      <c r="BC295" s="102"/>
      <c r="BD295" s="102"/>
      <c r="BE295" s="102"/>
      <c r="BF295" s="102"/>
      <c r="BG295" s="102"/>
      <c r="BH295" s="102"/>
      <c r="BI295" s="102"/>
      <c r="BJ295" s="102"/>
      <c r="BK295" s="102"/>
      <c r="BL295" s="102"/>
      <c r="BM295" s="102"/>
      <c r="BN295" s="102"/>
      <c r="BO295" s="102"/>
      <c r="BP295" s="102"/>
      <c r="BQ295" s="102"/>
      <c r="BR295" s="102"/>
      <c r="BS295" s="102"/>
      <c r="BT295" s="102"/>
      <c r="BU295" s="102"/>
      <c r="BV295" s="102"/>
      <c r="BW295" s="102"/>
      <c r="BX295" s="102"/>
      <c r="BY295" s="102"/>
      <c r="BZ295" s="102"/>
      <c r="CA295" s="102"/>
      <c r="CB295" s="102"/>
      <c r="CC295" s="102"/>
      <c r="CD295" s="102"/>
      <c r="CE295" s="102"/>
      <c r="CF295" s="102"/>
      <c r="CG295" s="102"/>
      <c r="CH295" s="102"/>
      <c r="CI295" s="102"/>
      <c r="CJ295" s="102"/>
      <c r="CK295" s="102"/>
      <c r="CL295" s="102"/>
      <c r="CM295" s="102"/>
      <c r="CN295" s="102"/>
      <c r="CO295" s="102"/>
      <c r="CP295" s="102"/>
      <c r="CQ295" s="102"/>
      <c r="CR295" s="102"/>
      <c r="CS295" s="102"/>
      <c r="CT295" s="102"/>
      <c r="CU295" s="102"/>
      <c r="CV295" s="102"/>
      <c r="CW295" s="102"/>
      <c r="CX295" s="102"/>
      <c r="CY295" s="102"/>
      <c r="CZ295" s="102"/>
      <c r="DA295" s="102"/>
      <c r="DB295" s="102"/>
      <c r="DC295" s="102"/>
      <c r="DD295" s="102"/>
      <c r="DE295" s="102"/>
      <c r="DF295" s="102"/>
      <c r="DG295" s="102"/>
      <c r="DH295" s="102"/>
      <c r="DI295" s="102"/>
      <c r="DJ295" s="102"/>
      <c r="DK295" s="102"/>
      <c r="DL295" s="102"/>
      <c r="DM295" s="102"/>
      <c r="DN295" s="102"/>
      <c r="DO295" s="102"/>
      <c r="DP295" s="102"/>
      <c r="DQ295" s="102"/>
      <c r="DR295" s="102"/>
      <c r="DS295" s="102"/>
      <c r="DT295" s="102"/>
      <c r="DU295" s="102"/>
      <c r="DV295" s="102"/>
      <c r="DW295" s="102"/>
      <c r="DX295" s="102"/>
      <c r="DY295" s="102"/>
      <c r="DZ295" s="102"/>
    </row>
    <row r="296" spans="1:130">
      <c r="A296" s="102"/>
      <c r="B296" s="1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c r="AA296" s="102"/>
      <c r="AB296" s="102"/>
      <c r="AC296" s="102"/>
      <c r="AD296" s="102"/>
      <c r="AE296" s="102"/>
      <c r="AF296" s="102"/>
      <c r="AG296" s="102"/>
      <c r="AH296" s="102"/>
      <c r="AI296" s="102"/>
      <c r="AJ296" s="102"/>
      <c r="AK296" s="102"/>
      <c r="AL296" s="102"/>
      <c r="AM296" s="102"/>
      <c r="AN296" s="102"/>
      <c r="AO296" s="102"/>
      <c r="AP296" s="102"/>
      <c r="AQ296" s="102"/>
      <c r="AR296" s="102"/>
      <c r="AS296" s="102"/>
      <c r="AT296" s="102"/>
      <c r="AU296" s="102"/>
      <c r="AV296" s="102"/>
      <c r="AW296" s="102"/>
      <c r="AX296" s="102"/>
      <c r="AY296" s="102"/>
      <c r="AZ296" s="102"/>
      <c r="BA296" s="102"/>
      <c r="BB296" s="102"/>
      <c r="BC296" s="102"/>
      <c r="BD296" s="102"/>
      <c r="BE296" s="102"/>
      <c r="BF296" s="102"/>
      <c r="BG296" s="102"/>
      <c r="BH296" s="102"/>
      <c r="BI296" s="102"/>
      <c r="BJ296" s="102"/>
      <c r="BK296" s="102"/>
      <c r="BL296" s="102"/>
      <c r="BM296" s="102"/>
      <c r="BN296" s="102"/>
      <c r="BO296" s="102"/>
      <c r="BP296" s="102"/>
      <c r="BQ296" s="102"/>
      <c r="BR296" s="102"/>
      <c r="BS296" s="102"/>
      <c r="BT296" s="102"/>
      <c r="BU296" s="102"/>
      <c r="BV296" s="102"/>
      <c r="BW296" s="102"/>
      <c r="BX296" s="102"/>
      <c r="BY296" s="102"/>
      <c r="BZ296" s="102"/>
      <c r="CA296" s="102"/>
      <c r="CB296" s="102"/>
      <c r="CC296" s="102"/>
      <c r="CD296" s="102"/>
      <c r="CE296" s="102"/>
      <c r="CF296" s="102"/>
      <c r="CG296" s="102"/>
      <c r="CH296" s="102"/>
      <c r="CI296" s="102"/>
      <c r="CJ296" s="102"/>
      <c r="CK296" s="102"/>
      <c r="CL296" s="102"/>
      <c r="CM296" s="102"/>
      <c r="CN296" s="102"/>
      <c r="CO296" s="102"/>
      <c r="CP296" s="102"/>
      <c r="CQ296" s="102"/>
      <c r="CR296" s="102"/>
      <c r="CS296" s="102"/>
      <c r="CT296" s="102"/>
      <c r="CU296" s="102"/>
      <c r="CV296" s="102"/>
      <c r="CW296" s="102"/>
      <c r="CX296" s="102"/>
      <c r="CY296" s="102"/>
      <c r="CZ296" s="102"/>
      <c r="DA296" s="102"/>
      <c r="DB296" s="102"/>
      <c r="DC296" s="102"/>
      <c r="DD296" s="102"/>
      <c r="DE296" s="102"/>
      <c r="DF296" s="102"/>
      <c r="DG296" s="102"/>
      <c r="DH296" s="102"/>
      <c r="DI296" s="102"/>
      <c r="DJ296" s="102"/>
      <c r="DK296" s="102"/>
      <c r="DL296" s="102"/>
      <c r="DM296" s="102"/>
      <c r="DN296" s="102"/>
      <c r="DO296" s="102"/>
      <c r="DP296" s="102"/>
      <c r="DQ296" s="102"/>
      <c r="DR296" s="102"/>
      <c r="DS296" s="102"/>
      <c r="DT296" s="102"/>
      <c r="DU296" s="102"/>
      <c r="DV296" s="102"/>
      <c r="DW296" s="102"/>
      <c r="DX296" s="102"/>
      <c r="DY296" s="102"/>
      <c r="DZ296" s="102"/>
    </row>
    <row r="297" spans="1:130">
      <c r="A297" s="102"/>
      <c r="B297" s="102"/>
      <c r="C297" s="102"/>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2"/>
      <c r="AA297" s="102"/>
      <c r="AB297" s="102"/>
      <c r="AC297" s="102"/>
      <c r="AD297" s="102"/>
      <c r="AE297" s="102"/>
      <c r="AF297" s="102"/>
      <c r="AG297" s="102"/>
      <c r="AH297" s="102"/>
      <c r="AI297" s="102"/>
      <c r="AJ297" s="102"/>
      <c r="AK297" s="102"/>
      <c r="AL297" s="102"/>
      <c r="AM297" s="102"/>
      <c r="AN297" s="102"/>
      <c r="AO297" s="102"/>
      <c r="AP297" s="102"/>
      <c r="AQ297" s="102"/>
      <c r="AR297" s="102"/>
      <c r="AS297" s="102"/>
      <c r="AT297" s="102"/>
      <c r="AU297" s="102"/>
      <c r="AV297" s="102"/>
      <c r="AW297" s="102"/>
      <c r="AX297" s="102"/>
      <c r="AY297" s="102"/>
      <c r="AZ297" s="102"/>
      <c r="BA297" s="102"/>
      <c r="BB297" s="102"/>
      <c r="BC297" s="102"/>
      <c r="BD297" s="102"/>
      <c r="BE297" s="102"/>
      <c r="BF297" s="102"/>
      <c r="BG297" s="102"/>
      <c r="BH297" s="102"/>
      <c r="BI297" s="102"/>
      <c r="BJ297" s="102"/>
      <c r="BK297" s="102"/>
      <c r="BL297" s="102"/>
      <c r="BM297" s="102"/>
      <c r="BN297" s="102"/>
      <c r="BO297" s="102"/>
      <c r="BP297" s="102"/>
      <c r="BQ297" s="102"/>
      <c r="BR297" s="102"/>
      <c r="BS297" s="102"/>
      <c r="BT297" s="102"/>
      <c r="BU297" s="102"/>
      <c r="BV297" s="102"/>
      <c r="BW297" s="102"/>
      <c r="BX297" s="102"/>
      <c r="BY297" s="102"/>
      <c r="BZ297" s="102"/>
      <c r="CA297" s="102"/>
      <c r="CB297" s="102"/>
      <c r="CC297" s="102"/>
      <c r="CD297" s="102"/>
      <c r="CE297" s="102"/>
      <c r="CF297" s="102"/>
      <c r="CG297" s="102"/>
      <c r="CH297" s="102"/>
      <c r="CI297" s="102"/>
      <c r="CJ297" s="102"/>
      <c r="CK297" s="102"/>
      <c r="CL297" s="102"/>
      <c r="CM297" s="102"/>
      <c r="CN297" s="102"/>
      <c r="CO297" s="102"/>
      <c r="CP297" s="102"/>
      <c r="CQ297" s="102"/>
      <c r="CR297" s="102"/>
      <c r="CS297" s="102"/>
      <c r="CT297" s="102"/>
      <c r="CU297" s="102"/>
      <c r="CV297" s="102"/>
      <c r="CW297" s="102"/>
      <c r="CX297" s="102"/>
      <c r="CY297" s="102"/>
      <c r="CZ297" s="102"/>
      <c r="DA297" s="102"/>
      <c r="DB297" s="102"/>
      <c r="DC297" s="102"/>
      <c r="DD297" s="102"/>
      <c r="DE297" s="102"/>
      <c r="DF297" s="102"/>
      <c r="DG297" s="102"/>
      <c r="DH297" s="102"/>
      <c r="DI297" s="102"/>
      <c r="DJ297" s="102"/>
      <c r="DK297" s="102"/>
      <c r="DL297" s="102"/>
      <c r="DM297" s="102"/>
      <c r="DN297" s="102"/>
      <c r="DO297" s="102"/>
      <c r="DP297" s="102"/>
      <c r="DQ297" s="102"/>
      <c r="DR297" s="102"/>
      <c r="DS297" s="102"/>
      <c r="DT297" s="102"/>
      <c r="DU297" s="102"/>
      <c r="DV297" s="102"/>
      <c r="DW297" s="102"/>
      <c r="DX297" s="102"/>
      <c r="DY297" s="102"/>
      <c r="DZ297" s="102"/>
    </row>
    <row r="298" spans="1:130">
      <c r="A298" s="102"/>
      <c r="B298" s="1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c r="AA298" s="102"/>
      <c r="AB298" s="102"/>
      <c r="AC298" s="102"/>
      <c r="AD298" s="102"/>
      <c r="AE298" s="102"/>
      <c r="AF298" s="102"/>
      <c r="AG298" s="102"/>
      <c r="AH298" s="102"/>
      <c r="AI298" s="102"/>
      <c r="AJ298" s="102"/>
      <c r="AK298" s="102"/>
      <c r="AL298" s="102"/>
      <c r="AM298" s="102"/>
      <c r="AN298" s="102"/>
      <c r="AO298" s="102"/>
      <c r="AP298" s="102"/>
      <c r="AQ298" s="102"/>
      <c r="AR298" s="102"/>
      <c r="AS298" s="102"/>
      <c r="AT298" s="102"/>
      <c r="AU298" s="102"/>
      <c r="AV298" s="102"/>
      <c r="AW298" s="102"/>
      <c r="AX298" s="102"/>
      <c r="AY298" s="102"/>
      <c r="AZ298" s="102"/>
      <c r="BA298" s="102"/>
      <c r="BB298" s="102"/>
      <c r="BC298" s="102"/>
      <c r="BD298" s="102"/>
      <c r="BE298" s="102"/>
      <c r="BF298" s="102"/>
      <c r="BG298" s="102"/>
      <c r="BH298" s="102"/>
      <c r="BI298" s="102"/>
      <c r="BJ298" s="102"/>
      <c r="BK298" s="102"/>
      <c r="BL298" s="102"/>
      <c r="BM298" s="102"/>
      <c r="BN298" s="102"/>
      <c r="BO298" s="102"/>
      <c r="BP298" s="102"/>
      <c r="BQ298" s="102"/>
      <c r="BR298" s="102"/>
      <c r="BS298" s="102"/>
      <c r="BT298" s="102"/>
      <c r="BU298" s="102"/>
      <c r="BV298" s="102"/>
      <c r="BW298" s="102"/>
      <c r="BX298" s="102"/>
      <c r="BY298" s="102"/>
      <c r="BZ298" s="102"/>
      <c r="CA298" s="102"/>
      <c r="CB298" s="102"/>
      <c r="CC298" s="102"/>
      <c r="CD298" s="102"/>
      <c r="CE298" s="102"/>
      <c r="CF298" s="102"/>
      <c r="CG298" s="102"/>
      <c r="CH298" s="102"/>
      <c r="CI298" s="102"/>
      <c r="CJ298" s="102"/>
      <c r="CK298" s="102"/>
      <c r="CL298" s="102"/>
      <c r="CM298" s="102"/>
      <c r="CN298" s="102"/>
      <c r="CO298" s="102"/>
      <c r="CP298" s="102"/>
      <c r="CQ298" s="102"/>
      <c r="CR298" s="102"/>
      <c r="CS298" s="102"/>
      <c r="CT298" s="102"/>
      <c r="CU298" s="102"/>
      <c r="CV298" s="102"/>
      <c r="CW298" s="102"/>
      <c r="CX298" s="102"/>
      <c r="CY298" s="102"/>
      <c r="CZ298" s="102"/>
      <c r="DA298" s="102"/>
      <c r="DB298" s="102"/>
      <c r="DC298" s="102"/>
      <c r="DD298" s="102"/>
      <c r="DE298" s="102"/>
      <c r="DF298" s="102"/>
      <c r="DG298" s="102"/>
      <c r="DH298" s="102"/>
      <c r="DI298" s="102"/>
      <c r="DJ298" s="102"/>
      <c r="DK298" s="102"/>
      <c r="DL298" s="102"/>
      <c r="DM298" s="102"/>
      <c r="DN298" s="102"/>
      <c r="DO298" s="102"/>
      <c r="DP298" s="102"/>
      <c r="DQ298" s="102"/>
      <c r="DR298" s="102"/>
      <c r="DS298" s="102"/>
      <c r="DT298" s="102"/>
      <c r="DU298" s="102"/>
      <c r="DV298" s="102"/>
      <c r="DW298" s="102"/>
      <c r="DX298" s="102"/>
      <c r="DY298" s="102"/>
      <c r="DZ298" s="102"/>
    </row>
    <row r="299" spans="1:130">
      <c r="A299" s="102"/>
      <c r="B299" s="102"/>
      <c r="C299" s="102"/>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2"/>
      <c r="AA299" s="102"/>
      <c r="AB299" s="102"/>
      <c r="AC299" s="102"/>
      <c r="AD299" s="102"/>
      <c r="AE299" s="102"/>
      <c r="AF299" s="102"/>
      <c r="AG299" s="102"/>
      <c r="AH299" s="102"/>
      <c r="AI299" s="102"/>
      <c r="AJ299" s="102"/>
      <c r="AK299" s="102"/>
      <c r="AL299" s="102"/>
      <c r="AM299" s="102"/>
      <c r="AN299" s="102"/>
      <c r="AO299" s="102"/>
      <c r="AP299" s="102"/>
      <c r="AQ299" s="102"/>
      <c r="AR299" s="102"/>
      <c r="AS299" s="102"/>
      <c r="AT299" s="102"/>
      <c r="AU299" s="102"/>
      <c r="AV299" s="102"/>
      <c r="AW299" s="102"/>
      <c r="AX299" s="102"/>
      <c r="AY299" s="102"/>
      <c r="AZ299" s="102"/>
      <c r="BA299" s="102"/>
      <c r="BB299" s="102"/>
      <c r="BC299" s="102"/>
      <c r="BD299" s="102"/>
      <c r="BE299" s="102"/>
      <c r="BF299" s="102"/>
      <c r="BG299" s="102"/>
      <c r="BH299" s="102"/>
      <c r="BI299" s="102"/>
      <c r="BJ299" s="102"/>
      <c r="BK299" s="102"/>
      <c r="BL299" s="102"/>
      <c r="BM299" s="102"/>
      <c r="BN299" s="102"/>
      <c r="BO299" s="102"/>
      <c r="BP299" s="102"/>
      <c r="BQ299" s="102"/>
      <c r="BR299" s="102"/>
      <c r="BS299" s="102"/>
      <c r="BT299" s="102"/>
      <c r="BU299" s="102"/>
      <c r="BV299" s="102"/>
      <c r="BW299" s="102"/>
      <c r="BX299" s="102"/>
      <c r="BY299" s="102"/>
      <c r="BZ299" s="102"/>
      <c r="CA299" s="102"/>
      <c r="CB299" s="102"/>
      <c r="CC299" s="102"/>
      <c r="CD299" s="102"/>
      <c r="CE299" s="102"/>
      <c r="CF299" s="102"/>
      <c r="CG299" s="102"/>
      <c r="CH299" s="102"/>
      <c r="CI299" s="102"/>
      <c r="CJ299" s="102"/>
      <c r="CK299" s="102"/>
      <c r="CL299" s="102"/>
      <c r="CM299" s="102"/>
      <c r="CN299" s="102"/>
      <c r="CO299" s="102"/>
      <c r="CP299" s="102"/>
      <c r="CQ299" s="102"/>
      <c r="CR299" s="102"/>
      <c r="CS299" s="102"/>
      <c r="CT299" s="102"/>
      <c r="CU299" s="102"/>
      <c r="CV299" s="102"/>
      <c r="CW299" s="102"/>
      <c r="CX299" s="102"/>
      <c r="CY299" s="102"/>
      <c r="CZ299" s="102"/>
      <c r="DA299" s="102"/>
      <c r="DB299" s="102"/>
      <c r="DC299" s="102"/>
      <c r="DD299" s="102"/>
      <c r="DE299" s="102"/>
      <c r="DF299" s="102"/>
      <c r="DG299" s="102"/>
      <c r="DH299" s="102"/>
      <c r="DI299" s="102"/>
      <c r="DJ299" s="102"/>
      <c r="DK299" s="102"/>
      <c r="DL299" s="102"/>
      <c r="DM299" s="102"/>
      <c r="DN299" s="102"/>
      <c r="DO299" s="102"/>
      <c r="DP299" s="102"/>
      <c r="DQ299" s="102"/>
      <c r="DR299" s="102"/>
      <c r="DS299" s="102"/>
      <c r="DT299" s="102"/>
      <c r="DU299" s="102"/>
      <c r="DV299" s="102"/>
      <c r="DW299" s="102"/>
      <c r="DX299" s="102"/>
      <c r="DY299" s="102"/>
      <c r="DZ299" s="102"/>
    </row>
    <row r="300" spans="1:130">
      <c r="A300" s="102"/>
      <c r="B300" s="102"/>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2"/>
      <c r="AA300" s="102"/>
      <c r="AB300" s="102"/>
      <c r="AC300" s="102"/>
      <c r="AD300" s="102"/>
      <c r="AE300" s="102"/>
      <c r="AF300" s="102"/>
      <c r="AG300" s="102"/>
      <c r="AH300" s="102"/>
      <c r="AI300" s="102"/>
      <c r="AJ300" s="102"/>
      <c r="AK300" s="102"/>
      <c r="AL300" s="102"/>
      <c r="AM300" s="102"/>
      <c r="AN300" s="102"/>
      <c r="AO300" s="102"/>
      <c r="AP300" s="102"/>
      <c r="AQ300" s="102"/>
      <c r="AR300" s="102"/>
      <c r="AS300" s="102"/>
      <c r="AT300" s="102"/>
      <c r="AU300" s="102"/>
      <c r="AV300" s="102"/>
      <c r="AW300" s="102"/>
      <c r="AX300" s="102"/>
      <c r="AY300" s="102"/>
      <c r="AZ300" s="102"/>
      <c r="BA300" s="102"/>
      <c r="BB300" s="102"/>
      <c r="BC300" s="102"/>
      <c r="BD300" s="102"/>
      <c r="BE300" s="102"/>
      <c r="BF300" s="102"/>
      <c r="BG300" s="102"/>
      <c r="BH300" s="102"/>
      <c r="BI300" s="102"/>
      <c r="BJ300" s="102"/>
      <c r="BK300" s="102"/>
      <c r="BL300" s="102"/>
      <c r="BM300" s="102"/>
      <c r="BN300" s="102"/>
      <c r="BO300" s="102"/>
      <c r="BP300" s="102"/>
      <c r="BQ300" s="102"/>
      <c r="BR300" s="102"/>
      <c r="BS300" s="102"/>
      <c r="BT300" s="102"/>
      <c r="BU300" s="102"/>
      <c r="BV300" s="102"/>
      <c r="BW300" s="102"/>
      <c r="BX300" s="102"/>
      <c r="BY300" s="102"/>
      <c r="BZ300" s="102"/>
      <c r="CA300" s="102"/>
      <c r="CB300" s="102"/>
      <c r="CC300" s="102"/>
      <c r="CD300" s="102"/>
      <c r="CE300" s="102"/>
      <c r="CF300" s="102"/>
      <c r="CG300" s="102"/>
      <c r="CH300" s="102"/>
      <c r="CI300" s="102"/>
      <c r="CJ300" s="102"/>
      <c r="CK300" s="102"/>
      <c r="CL300" s="102"/>
      <c r="CM300" s="102"/>
      <c r="CN300" s="102"/>
      <c r="CO300" s="102"/>
      <c r="CP300" s="102"/>
      <c r="CQ300" s="102"/>
      <c r="CR300" s="102"/>
      <c r="CS300" s="102"/>
      <c r="CT300" s="102"/>
      <c r="CU300" s="102"/>
      <c r="CV300" s="102"/>
      <c r="CW300" s="102"/>
      <c r="CX300" s="102"/>
      <c r="CY300" s="102"/>
      <c r="CZ300" s="102"/>
      <c r="DA300" s="102"/>
      <c r="DB300" s="102"/>
      <c r="DC300" s="102"/>
      <c r="DD300" s="102"/>
      <c r="DE300" s="102"/>
      <c r="DF300" s="102"/>
      <c r="DG300" s="102"/>
      <c r="DH300" s="102"/>
      <c r="DI300" s="102"/>
      <c r="DJ300" s="102"/>
      <c r="DK300" s="102"/>
      <c r="DL300" s="102"/>
      <c r="DM300" s="102"/>
      <c r="DN300" s="102"/>
      <c r="DO300" s="102"/>
      <c r="DP300" s="102"/>
      <c r="DQ300" s="102"/>
      <c r="DR300" s="102"/>
      <c r="DS300" s="102"/>
      <c r="DT300" s="102"/>
      <c r="DU300" s="102"/>
      <c r="DV300" s="102"/>
      <c r="DW300" s="102"/>
      <c r="DX300" s="102"/>
      <c r="DY300" s="102"/>
      <c r="DZ300" s="102"/>
    </row>
    <row r="301" spans="1:130">
      <c r="A301" s="102"/>
      <c r="B301" s="102"/>
      <c r="C301" s="102"/>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2"/>
      <c r="AA301" s="102"/>
      <c r="AB301" s="102"/>
      <c r="AC301" s="102"/>
      <c r="AD301" s="102"/>
      <c r="AE301" s="102"/>
      <c r="AF301" s="102"/>
      <c r="AG301" s="102"/>
      <c r="AH301" s="102"/>
      <c r="AI301" s="102"/>
      <c r="AJ301" s="102"/>
      <c r="AK301" s="102"/>
      <c r="AL301" s="102"/>
      <c r="AM301" s="102"/>
      <c r="AN301" s="102"/>
      <c r="AO301" s="102"/>
      <c r="AP301" s="102"/>
      <c r="AQ301" s="102"/>
      <c r="AR301" s="102"/>
      <c r="AS301" s="102"/>
      <c r="AT301" s="102"/>
      <c r="AU301" s="102"/>
      <c r="AV301" s="102"/>
      <c r="AW301" s="102"/>
      <c r="AX301" s="102"/>
      <c r="AY301" s="102"/>
      <c r="AZ301" s="102"/>
      <c r="BA301" s="102"/>
      <c r="BB301" s="102"/>
      <c r="BC301" s="102"/>
      <c r="BD301" s="102"/>
      <c r="BE301" s="102"/>
      <c r="BF301" s="102"/>
      <c r="BG301" s="102"/>
      <c r="BH301" s="102"/>
      <c r="BI301" s="102"/>
      <c r="BJ301" s="102"/>
      <c r="BK301" s="102"/>
      <c r="BL301" s="102"/>
      <c r="BM301" s="102"/>
      <c r="BN301" s="102"/>
      <c r="BO301" s="102"/>
      <c r="BP301" s="102"/>
      <c r="BQ301" s="102"/>
      <c r="BR301" s="102"/>
      <c r="BS301" s="102"/>
      <c r="BT301" s="102"/>
      <c r="BU301" s="102"/>
      <c r="BV301" s="102"/>
      <c r="BW301" s="102"/>
      <c r="BX301" s="102"/>
      <c r="BY301" s="102"/>
      <c r="BZ301" s="102"/>
      <c r="CA301" s="102"/>
      <c r="CB301" s="102"/>
      <c r="CC301" s="102"/>
      <c r="CD301" s="102"/>
      <c r="CE301" s="102"/>
      <c r="CF301" s="102"/>
      <c r="CG301" s="102"/>
      <c r="CH301" s="102"/>
      <c r="CI301" s="102"/>
      <c r="CJ301" s="102"/>
      <c r="CK301" s="102"/>
      <c r="CL301" s="102"/>
      <c r="CM301" s="102"/>
      <c r="CN301" s="102"/>
      <c r="CO301" s="102"/>
      <c r="CP301" s="102"/>
      <c r="CQ301" s="102"/>
      <c r="CR301" s="102"/>
      <c r="CS301" s="102"/>
      <c r="CT301" s="102"/>
      <c r="CU301" s="102"/>
      <c r="CV301" s="102"/>
      <c r="CW301" s="102"/>
      <c r="CX301" s="102"/>
      <c r="CY301" s="102"/>
      <c r="CZ301" s="102"/>
      <c r="DA301" s="102"/>
      <c r="DB301" s="102"/>
      <c r="DC301" s="102"/>
      <c r="DD301" s="102"/>
      <c r="DE301" s="102"/>
      <c r="DF301" s="102"/>
      <c r="DG301" s="102"/>
      <c r="DH301" s="102"/>
      <c r="DI301" s="102"/>
      <c r="DJ301" s="102"/>
      <c r="DK301" s="102"/>
      <c r="DL301" s="102"/>
      <c r="DM301" s="102"/>
      <c r="DN301" s="102"/>
      <c r="DO301" s="102"/>
      <c r="DP301" s="102"/>
      <c r="DQ301" s="102"/>
      <c r="DR301" s="102"/>
      <c r="DS301" s="102"/>
      <c r="DT301" s="102"/>
      <c r="DU301" s="102"/>
      <c r="DV301" s="102"/>
      <c r="DW301" s="102"/>
      <c r="DX301" s="102"/>
      <c r="DY301" s="102"/>
      <c r="DZ301" s="102"/>
    </row>
    <row r="302" spans="1:130">
      <c r="A302" s="102"/>
      <c r="B302" s="1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c r="AA302" s="102"/>
      <c r="AB302" s="102"/>
      <c r="AC302" s="102"/>
      <c r="AD302" s="102"/>
      <c r="AE302" s="102"/>
      <c r="AF302" s="102"/>
      <c r="AG302" s="102"/>
      <c r="AH302" s="102"/>
      <c r="AI302" s="102"/>
      <c r="AJ302" s="102"/>
      <c r="AK302" s="102"/>
      <c r="AL302" s="102"/>
      <c r="AM302" s="102"/>
      <c r="AN302" s="102"/>
      <c r="AO302" s="102"/>
      <c r="AP302" s="102"/>
      <c r="AQ302" s="102"/>
      <c r="AR302" s="102"/>
      <c r="AS302" s="102"/>
      <c r="AT302" s="102"/>
      <c r="AU302" s="102"/>
      <c r="AV302" s="102"/>
      <c r="AW302" s="102"/>
      <c r="AX302" s="102"/>
      <c r="AY302" s="102"/>
      <c r="AZ302" s="102"/>
      <c r="BA302" s="102"/>
      <c r="BB302" s="102"/>
      <c r="BC302" s="102"/>
      <c r="BD302" s="102"/>
      <c r="BE302" s="102"/>
      <c r="BF302" s="102"/>
      <c r="BG302" s="102"/>
      <c r="BH302" s="102"/>
      <c r="BI302" s="102"/>
      <c r="BJ302" s="102"/>
      <c r="BK302" s="102"/>
      <c r="BL302" s="102"/>
      <c r="BM302" s="102"/>
      <c r="BN302" s="102"/>
      <c r="BO302" s="102"/>
      <c r="BP302" s="102"/>
      <c r="BQ302" s="102"/>
      <c r="BR302" s="102"/>
      <c r="BS302" s="102"/>
      <c r="BT302" s="102"/>
      <c r="BU302" s="102"/>
      <c r="BV302" s="102"/>
      <c r="BW302" s="102"/>
      <c r="BX302" s="102"/>
      <c r="BY302" s="102"/>
      <c r="BZ302" s="102"/>
      <c r="CA302" s="102"/>
      <c r="CB302" s="102"/>
      <c r="CC302" s="102"/>
      <c r="CD302" s="102"/>
      <c r="CE302" s="102"/>
      <c r="CF302" s="102"/>
      <c r="CG302" s="102"/>
      <c r="CH302" s="102"/>
      <c r="CI302" s="102"/>
      <c r="CJ302" s="102"/>
      <c r="CK302" s="102"/>
      <c r="CL302" s="102"/>
      <c r="CM302" s="102"/>
      <c r="CN302" s="102"/>
      <c r="CO302" s="102"/>
      <c r="CP302" s="102"/>
      <c r="CQ302" s="102"/>
      <c r="CR302" s="102"/>
      <c r="CS302" s="102"/>
      <c r="CT302" s="102"/>
      <c r="CU302" s="102"/>
      <c r="CV302" s="102"/>
      <c r="CW302" s="102"/>
      <c r="CX302" s="102"/>
      <c r="CY302" s="102"/>
      <c r="CZ302" s="102"/>
      <c r="DA302" s="102"/>
      <c r="DB302" s="102"/>
      <c r="DC302" s="102"/>
      <c r="DD302" s="102"/>
      <c r="DE302" s="102"/>
      <c r="DF302" s="102"/>
      <c r="DG302" s="102"/>
      <c r="DH302" s="102"/>
      <c r="DI302" s="102"/>
      <c r="DJ302" s="102"/>
      <c r="DK302" s="102"/>
      <c r="DL302" s="102"/>
      <c r="DM302" s="102"/>
      <c r="DN302" s="102"/>
      <c r="DO302" s="102"/>
      <c r="DP302" s="102"/>
      <c r="DQ302" s="102"/>
      <c r="DR302" s="102"/>
      <c r="DS302" s="102"/>
      <c r="DT302" s="102"/>
      <c r="DU302" s="102"/>
      <c r="DV302" s="102"/>
      <c r="DW302" s="102"/>
      <c r="DX302" s="102"/>
      <c r="DY302" s="102"/>
      <c r="DZ302" s="102"/>
    </row>
    <row r="303" spans="1:130">
      <c r="A303" s="102"/>
      <c r="B303" s="102"/>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2"/>
      <c r="AA303" s="102"/>
      <c r="AB303" s="102"/>
      <c r="AC303" s="102"/>
      <c r="AD303" s="102"/>
      <c r="AE303" s="102"/>
      <c r="AF303" s="102"/>
      <c r="AG303" s="102"/>
      <c r="AH303" s="102"/>
      <c r="AI303" s="102"/>
      <c r="AJ303" s="102"/>
      <c r="AK303" s="102"/>
      <c r="AL303" s="102"/>
      <c r="AM303" s="102"/>
      <c r="AN303" s="102"/>
      <c r="AO303" s="102"/>
      <c r="AP303" s="102"/>
      <c r="AQ303" s="102"/>
      <c r="AR303" s="102"/>
      <c r="AS303" s="102"/>
      <c r="AT303" s="102"/>
      <c r="AU303" s="102"/>
      <c r="AV303" s="102"/>
      <c r="AW303" s="102"/>
      <c r="AX303" s="102"/>
      <c r="AY303" s="102"/>
      <c r="AZ303" s="102"/>
      <c r="BA303" s="102"/>
      <c r="BB303" s="102"/>
      <c r="BC303" s="102"/>
      <c r="BD303" s="102"/>
      <c r="BE303" s="102"/>
      <c r="BF303" s="102"/>
      <c r="BG303" s="102"/>
      <c r="BH303" s="102"/>
      <c r="BI303" s="102"/>
      <c r="BJ303" s="102"/>
      <c r="BK303" s="102"/>
      <c r="BL303" s="102"/>
      <c r="BM303" s="102"/>
      <c r="BN303" s="102"/>
      <c r="BO303" s="102"/>
      <c r="BP303" s="102"/>
      <c r="BQ303" s="102"/>
      <c r="BR303" s="102"/>
      <c r="BS303" s="102"/>
      <c r="BT303" s="102"/>
      <c r="BU303" s="102"/>
      <c r="BV303" s="102"/>
      <c r="BW303" s="102"/>
      <c r="BX303" s="102"/>
      <c r="BY303" s="102"/>
      <c r="BZ303" s="102"/>
      <c r="CA303" s="102"/>
      <c r="CB303" s="102"/>
      <c r="CC303" s="102"/>
      <c r="CD303" s="102"/>
      <c r="CE303" s="102"/>
      <c r="CF303" s="102"/>
      <c r="CG303" s="102"/>
      <c r="CH303" s="102"/>
      <c r="CI303" s="102"/>
      <c r="CJ303" s="102"/>
      <c r="CK303" s="102"/>
      <c r="CL303" s="102"/>
      <c r="CM303" s="102"/>
      <c r="CN303" s="102"/>
      <c r="CO303" s="102"/>
      <c r="CP303" s="102"/>
      <c r="CQ303" s="102"/>
      <c r="CR303" s="102"/>
      <c r="CS303" s="102"/>
      <c r="CT303" s="102"/>
      <c r="CU303" s="102"/>
      <c r="CV303" s="102"/>
      <c r="CW303" s="102"/>
      <c r="CX303" s="102"/>
      <c r="CY303" s="102"/>
      <c r="CZ303" s="102"/>
      <c r="DA303" s="102"/>
      <c r="DB303" s="102"/>
      <c r="DC303" s="102"/>
      <c r="DD303" s="102"/>
      <c r="DE303" s="102"/>
      <c r="DF303" s="102"/>
      <c r="DG303" s="102"/>
      <c r="DH303" s="102"/>
      <c r="DI303" s="102"/>
      <c r="DJ303" s="102"/>
      <c r="DK303" s="102"/>
      <c r="DL303" s="102"/>
      <c r="DM303" s="102"/>
      <c r="DN303" s="102"/>
      <c r="DO303" s="102"/>
      <c r="DP303" s="102"/>
      <c r="DQ303" s="102"/>
      <c r="DR303" s="102"/>
      <c r="DS303" s="102"/>
      <c r="DT303" s="102"/>
      <c r="DU303" s="102"/>
      <c r="DV303" s="102"/>
      <c r="DW303" s="102"/>
      <c r="DX303" s="102"/>
      <c r="DY303" s="102"/>
      <c r="DZ303" s="102"/>
    </row>
    <row r="304" spans="1:130">
      <c r="A304" s="102"/>
      <c r="B304" s="102"/>
      <c r="C304" s="102"/>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02"/>
      <c r="AY304" s="102"/>
      <c r="AZ304" s="102"/>
      <c r="BA304" s="102"/>
      <c r="BB304" s="102"/>
      <c r="BC304" s="102"/>
      <c r="BD304" s="102"/>
      <c r="BE304" s="102"/>
      <c r="BF304" s="102"/>
      <c r="BG304" s="102"/>
      <c r="BH304" s="102"/>
      <c r="BI304" s="102"/>
      <c r="BJ304" s="102"/>
      <c r="BK304" s="102"/>
      <c r="BL304" s="102"/>
      <c r="BM304" s="102"/>
      <c r="BN304" s="102"/>
      <c r="BO304" s="102"/>
      <c r="BP304" s="102"/>
      <c r="BQ304" s="102"/>
      <c r="BR304" s="102"/>
      <c r="BS304" s="102"/>
      <c r="BT304" s="102"/>
      <c r="BU304" s="102"/>
      <c r="BV304" s="102"/>
      <c r="BW304" s="102"/>
      <c r="BX304" s="102"/>
      <c r="BY304" s="102"/>
      <c r="BZ304" s="102"/>
      <c r="CA304" s="102"/>
      <c r="CB304" s="102"/>
      <c r="CC304" s="102"/>
      <c r="CD304" s="102"/>
      <c r="CE304" s="102"/>
      <c r="CF304" s="102"/>
      <c r="CG304" s="102"/>
      <c r="CH304" s="102"/>
      <c r="CI304" s="102"/>
      <c r="CJ304" s="102"/>
      <c r="CK304" s="102"/>
      <c r="CL304" s="102"/>
      <c r="CM304" s="102"/>
      <c r="CN304" s="102"/>
      <c r="CO304" s="102"/>
      <c r="CP304" s="102"/>
      <c r="CQ304" s="102"/>
      <c r="CR304" s="102"/>
      <c r="CS304" s="102"/>
      <c r="CT304" s="102"/>
      <c r="CU304" s="102"/>
      <c r="CV304" s="102"/>
      <c r="CW304" s="102"/>
      <c r="CX304" s="102"/>
      <c r="CY304" s="102"/>
      <c r="CZ304" s="102"/>
      <c r="DA304" s="102"/>
      <c r="DB304" s="102"/>
      <c r="DC304" s="102"/>
      <c r="DD304" s="102"/>
      <c r="DE304" s="102"/>
      <c r="DF304" s="102"/>
      <c r="DG304" s="102"/>
      <c r="DH304" s="102"/>
      <c r="DI304" s="102"/>
      <c r="DJ304" s="102"/>
      <c r="DK304" s="102"/>
      <c r="DL304" s="102"/>
      <c r="DM304" s="102"/>
      <c r="DN304" s="102"/>
      <c r="DO304" s="102"/>
      <c r="DP304" s="102"/>
      <c r="DQ304" s="102"/>
      <c r="DR304" s="102"/>
      <c r="DS304" s="102"/>
      <c r="DT304" s="102"/>
      <c r="DU304" s="102"/>
      <c r="DV304" s="102"/>
      <c r="DW304" s="102"/>
      <c r="DX304" s="102"/>
      <c r="DY304" s="102"/>
      <c r="DZ304" s="102"/>
    </row>
    <row r="305" spans="1:130">
      <c r="A305" s="102"/>
      <c r="B305" s="102"/>
      <c r="C305" s="102"/>
      <c r="D305" s="102"/>
      <c r="E305" s="102"/>
      <c r="F305" s="102"/>
      <c r="G305" s="102"/>
      <c r="H305" s="102"/>
      <c r="I305" s="102"/>
      <c r="J305" s="102"/>
      <c r="K305" s="102"/>
      <c r="L305" s="102"/>
      <c r="M305" s="102"/>
      <c r="N305" s="102"/>
      <c r="O305" s="102"/>
      <c r="P305" s="102"/>
      <c r="Q305" s="102"/>
      <c r="R305" s="102"/>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02"/>
      <c r="AY305" s="102"/>
      <c r="AZ305" s="102"/>
      <c r="BA305" s="102"/>
      <c r="BB305" s="102"/>
      <c r="BC305" s="102"/>
      <c r="BD305" s="102"/>
      <c r="BE305" s="102"/>
      <c r="BF305" s="102"/>
      <c r="BG305" s="102"/>
      <c r="BH305" s="102"/>
      <c r="BI305" s="102"/>
      <c r="BJ305" s="102"/>
      <c r="BK305" s="102"/>
      <c r="BL305" s="102"/>
      <c r="BM305" s="102"/>
      <c r="BN305" s="102"/>
      <c r="BO305" s="102"/>
      <c r="BP305" s="102"/>
      <c r="BQ305" s="102"/>
      <c r="BR305" s="102"/>
      <c r="BS305" s="102"/>
      <c r="BT305" s="102"/>
      <c r="BU305" s="102"/>
      <c r="BV305" s="102"/>
      <c r="BW305" s="102"/>
      <c r="BX305" s="102"/>
      <c r="BY305" s="102"/>
      <c r="BZ305" s="102"/>
      <c r="CA305" s="102"/>
      <c r="CB305" s="102"/>
      <c r="CC305" s="102"/>
      <c r="CD305" s="102"/>
      <c r="CE305" s="102"/>
      <c r="CF305" s="102"/>
      <c r="CG305" s="102"/>
      <c r="CH305" s="102"/>
      <c r="CI305" s="102"/>
      <c r="CJ305" s="102"/>
      <c r="CK305" s="102"/>
      <c r="CL305" s="102"/>
      <c r="CM305" s="102"/>
      <c r="CN305" s="102"/>
      <c r="CO305" s="102"/>
      <c r="CP305" s="102"/>
      <c r="CQ305" s="102"/>
      <c r="CR305" s="102"/>
      <c r="CS305" s="102"/>
      <c r="CT305" s="102"/>
      <c r="CU305" s="102"/>
      <c r="CV305" s="102"/>
      <c r="CW305" s="102"/>
      <c r="CX305" s="102"/>
      <c r="CY305" s="102"/>
      <c r="CZ305" s="102"/>
      <c r="DA305" s="102"/>
      <c r="DB305" s="102"/>
      <c r="DC305" s="102"/>
      <c r="DD305" s="102"/>
      <c r="DE305" s="102"/>
      <c r="DF305" s="102"/>
      <c r="DG305" s="102"/>
      <c r="DH305" s="102"/>
      <c r="DI305" s="102"/>
      <c r="DJ305" s="102"/>
      <c r="DK305" s="102"/>
      <c r="DL305" s="102"/>
      <c r="DM305" s="102"/>
      <c r="DN305" s="102"/>
      <c r="DO305" s="102"/>
      <c r="DP305" s="102"/>
      <c r="DQ305" s="102"/>
      <c r="DR305" s="102"/>
      <c r="DS305" s="102"/>
      <c r="DT305" s="102"/>
      <c r="DU305" s="102"/>
      <c r="DV305" s="102"/>
      <c r="DW305" s="102"/>
      <c r="DX305" s="102"/>
      <c r="DY305" s="102"/>
      <c r="DZ305" s="102"/>
    </row>
    <row r="306" spans="1:130">
      <c r="A306" s="102"/>
      <c r="B306" s="102"/>
      <c r="C306" s="102"/>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02"/>
      <c r="AY306" s="102"/>
      <c r="AZ306" s="102"/>
      <c r="BA306" s="102"/>
      <c r="BB306" s="102"/>
      <c r="BC306" s="102"/>
      <c r="BD306" s="102"/>
      <c r="BE306" s="102"/>
      <c r="BF306" s="102"/>
      <c r="BG306" s="102"/>
      <c r="BH306" s="102"/>
      <c r="BI306" s="102"/>
      <c r="BJ306" s="102"/>
      <c r="BK306" s="102"/>
      <c r="BL306" s="102"/>
      <c r="BM306" s="102"/>
      <c r="BN306" s="102"/>
      <c r="BO306" s="102"/>
      <c r="BP306" s="102"/>
      <c r="BQ306" s="102"/>
      <c r="BR306" s="102"/>
      <c r="BS306" s="102"/>
      <c r="BT306" s="102"/>
      <c r="BU306" s="102"/>
      <c r="BV306" s="102"/>
      <c r="BW306" s="102"/>
      <c r="BX306" s="102"/>
      <c r="BY306" s="102"/>
      <c r="BZ306" s="102"/>
      <c r="CA306" s="102"/>
      <c r="CB306" s="102"/>
      <c r="CC306" s="102"/>
      <c r="CD306" s="102"/>
      <c r="CE306" s="102"/>
      <c r="CF306" s="102"/>
      <c r="CG306" s="102"/>
      <c r="CH306" s="102"/>
      <c r="CI306" s="102"/>
      <c r="CJ306" s="102"/>
      <c r="CK306" s="102"/>
      <c r="CL306" s="102"/>
      <c r="CM306" s="102"/>
      <c r="CN306" s="102"/>
      <c r="CO306" s="102"/>
      <c r="CP306" s="102"/>
      <c r="CQ306" s="102"/>
      <c r="CR306" s="102"/>
      <c r="CS306" s="102"/>
      <c r="CT306" s="102"/>
      <c r="CU306" s="102"/>
      <c r="CV306" s="102"/>
      <c r="CW306" s="102"/>
      <c r="CX306" s="102"/>
      <c r="CY306" s="102"/>
      <c r="CZ306" s="102"/>
      <c r="DA306" s="102"/>
      <c r="DB306" s="102"/>
      <c r="DC306" s="102"/>
      <c r="DD306" s="102"/>
      <c r="DE306" s="102"/>
      <c r="DF306" s="102"/>
      <c r="DG306" s="102"/>
      <c r="DH306" s="102"/>
      <c r="DI306" s="102"/>
      <c r="DJ306" s="102"/>
      <c r="DK306" s="102"/>
      <c r="DL306" s="102"/>
      <c r="DM306" s="102"/>
      <c r="DN306" s="102"/>
      <c r="DO306" s="102"/>
      <c r="DP306" s="102"/>
      <c r="DQ306" s="102"/>
      <c r="DR306" s="102"/>
      <c r="DS306" s="102"/>
      <c r="DT306" s="102"/>
      <c r="DU306" s="102"/>
      <c r="DV306" s="102"/>
      <c r="DW306" s="102"/>
      <c r="DX306" s="102"/>
      <c r="DY306" s="102"/>
      <c r="DZ306" s="102"/>
    </row>
    <row r="307" spans="1:130">
      <c r="A307" s="102"/>
      <c r="B307" s="102"/>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02"/>
      <c r="AY307" s="102"/>
      <c r="AZ307" s="102"/>
      <c r="BA307" s="102"/>
      <c r="BB307" s="102"/>
      <c r="BC307" s="102"/>
      <c r="BD307" s="102"/>
      <c r="BE307" s="102"/>
      <c r="BF307" s="102"/>
      <c r="BG307" s="102"/>
      <c r="BH307" s="102"/>
      <c r="BI307" s="102"/>
      <c r="BJ307" s="102"/>
      <c r="BK307" s="102"/>
      <c r="BL307" s="102"/>
      <c r="BM307" s="102"/>
      <c r="BN307" s="102"/>
      <c r="BO307" s="102"/>
      <c r="BP307" s="102"/>
      <c r="BQ307" s="102"/>
      <c r="BR307" s="102"/>
      <c r="BS307" s="102"/>
      <c r="BT307" s="102"/>
      <c r="BU307" s="102"/>
      <c r="BV307" s="102"/>
      <c r="BW307" s="102"/>
      <c r="BX307" s="102"/>
      <c r="BY307" s="102"/>
      <c r="BZ307" s="102"/>
      <c r="CA307" s="102"/>
      <c r="CB307" s="102"/>
      <c r="CC307" s="102"/>
      <c r="CD307" s="102"/>
      <c r="CE307" s="102"/>
      <c r="CF307" s="102"/>
      <c r="CG307" s="102"/>
      <c r="CH307" s="102"/>
      <c r="CI307" s="102"/>
      <c r="CJ307" s="102"/>
      <c r="CK307" s="102"/>
      <c r="CL307" s="102"/>
      <c r="CM307" s="102"/>
      <c r="CN307" s="102"/>
      <c r="CO307" s="102"/>
      <c r="CP307" s="102"/>
      <c r="CQ307" s="102"/>
      <c r="CR307" s="102"/>
      <c r="CS307" s="102"/>
      <c r="CT307" s="102"/>
      <c r="CU307" s="102"/>
      <c r="CV307" s="102"/>
      <c r="CW307" s="102"/>
      <c r="CX307" s="102"/>
      <c r="CY307" s="102"/>
      <c r="CZ307" s="102"/>
      <c r="DA307" s="102"/>
      <c r="DB307" s="102"/>
      <c r="DC307" s="102"/>
      <c r="DD307" s="102"/>
      <c r="DE307" s="102"/>
      <c r="DF307" s="102"/>
      <c r="DG307" s="102"/>
      <c r="DH307" s="102"/>
      <c r="DI307" s="102"/>
      <c r="DJ307" s="102"/>
      <c r="DK307" s="102"/>
      <c r="DL307" s="102"/>
      <c r="DM307" s="102"/>
      <c r="DN307" s="102"/>
      <c r="DO307" s="102"/>
      <c r="DP307" s="102"/>
      <c r="DQ307" s="102"/>
      <c r="DR307" s="102"/>
      <c r="DS307" s="102"/>
      <c r="DT307" s="102"/>
      <c r="DU307" s="102"/>
      <c r="DV307" s="102"/>
      <c r="DW307" s="102"/>
      <c r="DX307" s="102"/>
      <c r="DY307" s="102"/>
      <c r="DZ307" s="102"/>
    </row>
    <row r="308" spans="1:130">
      <c r="A308" s="102"/>
      <c r="B308" s="1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02"/>
      <c r="AY308" s="102"/>
      <c r="AZ308" s="102"/>
      <c r="BA308" s="102"/>
      <c r="BB308" s="102"/>
      <c r="BC308" s="102"/>
      <c r="BD308" s="102"/>
      <c r="BE308" s="102"/>
      <c r="BF308" s="102"/>
      <c r="BG308" s="102"/>
      <c r="BH308" s="102"/>
      <c r="BI308" s="102"/>
      <c r="BJ308" s="102"/>
      <c r="BK308" s="102"/>
      <c r="BL308" s="102"/>
      <c r="BM308" s="102"/>
      <c r="BN308" s="102"/>
      <c r="BO308" s="102"/>
      <c r="BP308" s="102"/>
      <c r="BQ308" s="102"/>
      <c r="BR308" s="102"/>
      <c r="BS308" s="102"/>
      <c r="BT308" s="102"/>
      <c r="BU308" s="102"/>
      <c r="BV308" s="102"/>
      <c r="BW308" s="102"/>
      <c r="BX308" s="102"/>
      <c r="BY308" s="102"/>
      <c r="BZ308" s="102"/>
      <c r="CA308" s="102"/>
      <c r="CB308" s="102"/>
      <c r="CC308" s="102"/>
      <c r="CD308" s="102"/>
      <c r="CE308" s="102"/>
      <c r="CF308" s="102"/>
      <c r="CG308" s="102"/>
      <c r="CH308" s="102"/>
      <c r="CI308" s="102"/>
      <c r="CJ308" s="102"/>
      <c r="CK308" s="102"/>
      <c r="CL308" s="102"/>
      <c r="CM308" s="102"/>
      <c r="CN308" s="102"/>
      <c r="CO308" s="102"/>
      <c r="CP308" s="102"/>
      <c r="CQ308" s="102"/>
      <c r="CR308" s="102"/>
      <c r="CS308" s="102"/>
      <c r="CT308" s="102"/>
      <c r="CU308" s="102"/>
      <c r="CV308" s="102"/>
      <c r="CW308" s="102"/>
      <c r="CX308" s="102"/>
      <c r="CY308" s="102"/>
      <c r="CZ308" s="102"/>
      <c r="DA308" s="102"/>
      <c r="DB308" s="102"/>
      <c r="DC308" s="102"/>
      <c r="DD308" s="102"/>
      <c r="DE308" s="102"/>
      <c r="DF308" s="102"/>
      <c r="DG308" s="102"/>
      <c r="DH308" s="102"/>
      <c r="DI308" s="102"/>
      <c r="DJ308" s="102"/>
      <c r="DK308" s="102"/>
      <c r="DL308" s="102"/>
      <c r="DM308" s="102"/>
      <c r="DN308" s="102"/>
      <c r="DO308" s="102"/>
      <c r="DP308" s="102"/>
      <c r="DQ308" s="102"/>
      <c r="DR308" s="102"/>
      <c r="DS308" s="102"/>
      <c r="DT308" s="102"/>
      <c r="DU308" s="102"/>
      <c r="DV308" s="102"/>
      <c r="DW308" s="102"/>
      <c r="DX308" s="102"/>
      <c r="DY308" s="102"/>
      <c r="DZ308" s="102"/>
    </row>
    <row r="309" spans="1:130">
      <c r="A309" s="102"/>
      <c r="B309" s="102"/>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02"/>
      <c r="AY309" s="102"/>
      <c r="AZ309" s="102"/>
      <c r="BA309" s="102"/>
      <c r="BB309" s="102"/>
      <c r="BC309" s="102"/>
      <c r="BD309" s="102"/>
      <c r="BE309" s="102"/>
      <c r="BF309" s="102"/>
      <c r="BG309" s="102"/>
      <c r="BH309" s="102"/>
      <c r="BI309" s="102"/>
      <c r="BJ309" s="102"/>
      <c r="BK309" s="102"/>
      <c r="BL309" s="102"/>
      <c r="BM309" s="102"/>
      <c r="BN309" s="102"/>
      <c r="BO309" s="102"/>
      <c r="BP309" s="102"/>
      <c r="BQ309" s="102"/>
      <c r="BR309" s="102"/>
      <c r="BS309" s="102"/>
      <c r="BT309" s="102"/>
      <c r="BU309" s="102"/>
      <c r="BV309" s="102"/>
      <c r="BW309" s="102"/>
      <c r="BX309" s="102"/>
      <c r="BY309" s="102"/>
      <c r="BZ309" s="102"/>
      <c r="CA309" s="102"/>
      <c r="CB309" s="102"/>
      <c r="CC309" s="102"/>
      <c r="CD309" s="102"/>
      <c r="CE309" s="102"/>
      <c r="CF309" s="102"/>
      <c r="CG309" s="102"/>
      <c r="CH309" s="102"/>
      <c r="CI309" s="102"/>
      <c r="CJ309" s="102"/>
      <c r="CK309" s="102"/>
      <c r="CL309" s="102"/>
      <c r="CM309" s="102"/>
      <c r="CN309" s="102"/>
      <c r="CO309" s="102"/>
      <c r="CP309" s="102"/>
      <c r="CQ309" s="102"/>
      <c r="CR309" s="102"/>
      <c r="CS309" s="102"/>
      <c r="CT309" s="102"/>
      <c r="CU309" s="102"/>
      <c r="CV309" s="102"/>
      <c r="CW309" s="102"/>
      <c r="CX309" s="102"/>
      <c r="CY309" s="102"/>
      <c r="CZ309" s="102"/>
      <c r="DA309" s="102"/>
      <c r="DB309" s="102"/>
      <c r="DC309" s="102"/>
      <c r="DD309" s="102"/>
      <c r="DE309" s="102"/>
      <c r="DF309" s="102"/>
      <c r="DG309" s="102"/>
      <c r="DH309" s="102"/>
      <c r="DI309" s="102"/>
      <c r="DJ309" s="102"/>
      <c r="DK309" s="102"/>
      <c r="DL309" s="102"/>
      <c r="DM309" s="102"/>
      <c r="DN309" s="102"/>
      <c r="DO309" s="102"/>
      <c r="DP309" s="102"/>
      <c r="DQ309" s="102"/>
      <c r="DR309" s="102"/>
      <c r="DS309" s="102"/>
      <c r="DT309" s="102"/>
      <c r="DU309" s="102"/>
      <c r="DV309" s="102"/>
      <c r="DW309" s="102"/>
      <c r="DX309" s="102"/>
      <c r="DY309" s="102"/>
      <c r="DZ309" s="102"/>
    </row>
    <row r="310" spans="1:130">
      <c r="A310" s="102"/>
      <c r="B310" s="102"/>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02"/>
      <c r="AY310" s="102"/>
      <c r="AZ310" s="102"/>
      <c r="BA310" s="102"/>
      <c r="BB310" s="102"/>
      <c r="BC310" s="102"/>
      <c r="BD310" s="102"/>
      <c r="BE310" s="102"/>
      <c r="BF310" s="102"/>
      <c r="BG310" s="102"/>
      <c r="BH310" s="102"/>
      <c r="BI310" s="102"/>
      <c r="BJ310" s="102"/>
      <c r="BK310" s="102"/>
      <c r="BL310" s="102"/>
      <c r="BM310" s="102"/>
      <c r="BN310" s="102"/>
      <c r="BO310" s="102"/>
      <c r="BP310" s="102"/>
      <c r="BQ310" s="102"/>
      <c r="BR310" s="102"/>
      <c r="BS310" s="102"/>
      <c r="BT310" s="102"/>
      <c r="BU310" s="102"/>
      <c r="BV310" s="102"/>
      <c r="BW310" s="102"/>
      <c r="BX310" s="102"/>
      <c r="BY310" s="102"/>
      <c r="BZ310" s="102"/>
      <c r="CA310" s="102"/>
      <c r="CB310" s="102"/>
      <c r="CC310" s="102"/>
      <c r="CD310" s="102"/>
      <c r="CE310" s="102"/>
      <c r="CF310" s="102"/>
      <c r="CG310" s="102"/>
      <c r="CH310" s="102"/>
      <c r="CI310" s="102"/>
      <c r="CJ310" s="102"/>
      <c r="CK310" s="102"/>
      <c r="CL310" s="102"/>
      <c r="CM310" s="102"/>
      <c r="CN310" s="102"/>
      <c r="CO310" s="102"/>
      <c r="CP310" s="102"/>
      <c r="CQ310" s="102"/>
      <c r="CR310" s="102"/>
      <c r="CS310" s="102"/>
      <c r="CT310" s="102"/>
      <c r="CU310" s="102"/>
      <c r="CV310" s="102"/>
      <c r="CW310" s="102"/>
      <c r="CX310" s="102"/>
      <c r="CY310" s="102"/>
      <c r="CZ310" s="102"/>
      <c r="DA310" s="102"/>
      <c r="DB310" s="102"/>
      <c r="DC310" s="102"/>
      <c r="DD310" s="102"/>
      <c r="DE310" s="102"/>
      <c r="DF310" s="102"/>
      <c r="DG310" s="102"/>
      <c r="DH310" s="102"/>
      <c r="DI310" s="102"/>
      <c r="DJ310" s="102"/>
      <c r="DK310" s="102"/>
      <c r="DL310" s="102"/>
      <c r="DM310" s="102"/>
      <c r="DN310" s="102"/>
      <c r="DO310" s="102"/>
      <c r="DP310" s="102"/>
      <c r="DQ310" s="102"/>
      <c r="DR310" s="102"/>
      <c r="DS310" s="102"/>
      <c r="DT310" s="102"/>
      <c r="DU310" s="102"/>
      <c r="DV310" s="102"/>
      <c r="DW310" s="102"/>
      <c r="DX310" s="102"/>
      <c r="DY310" s="102"/>
      <c r="DZ310" s="102"/>
    </row>
    <row r="311" spans="1:130">
      <c r="A311" s="102"/>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02"/>
      <c r="AY311" s="102"/>
      <c r="AZ311" s="102"/>
      <c r="BA311" s="102"/>
      <c r="BB311" s="102"/>
      <c r="BC311" s="102"/>
      <c r="BD311" s="102"/>
      <c r="BE311" s="102"/>
      <c r="BF311" s="102"/>
      <c r="BG311" s="102"/>
      <c r="BH311" s="102"/>
      <c r="BI311" s="102"/>
      <c r="BJ311" s="102"/>
      <c r="BK311" s="102"/>
      <c r="BL311" s="102"/>
      <c r="BM311" s="102"/>
      <c r="BN311" s="102"/>
      <c r="BO311" s="102"/>
      <c r="BP311" s="102"/>
      <c r="BQ311" s="102"/>
      <c r="BR311" s="102"/>
      <c r="BS311" s="102"/>
      <c r="BT311" s="102"/>
      <c r="BU311" s="102"/>
      <c r="BV311" s="102"/>
      <c r="BW311" s="102"/>
      <c r="BX311" s="102"/>
      <c r="BY311" s="102"/>
      <c r="BZ311" s="102"/>
      <c r="CA311" s="102"/>
      <c r="CB311" s="102"/>
      <c r="CC311" s="102"/>
      <c r="CD311" s="102"/>
      <c r="CE311" s="102"/>
      <c r="CF311" s="102"/>
      <c r="CG311" s="102"/>
      <c r="CH311" s="102"/>
      <c r="CI311" s="102"/>
      <c r="CJ311" s="102"/>
      <c r="CK311" s="102"/>
      <c r="CL311" s="102"/>
      <c r="CM311" s="102"/>
      <c r="CN311" s="102"/>
      <c r="CO311" s="102"/>
      <c r="CP311" s="102"/>
      <c r="CQ311" s="102"/>
      <c r="CR311" s="102"/>
      <c r="CS311" s="102"/>
      <c r="CT311" s="102"/>
      <c r="CU311" s="102"/>
      <c r="CV311" s="102"/>
      <c r="CW311" s="102"/>
      <c r="CX311" s="102"/>
      <c r="CY311" s="102"/>
      <c r="CZ311" s="102"/>
      <c r="DA311" s="102"/>
      <c r="DB311" s="102"/>
      <c r="DC311" s="102"/>
      <c r="DD311" s="102"/>
      <c r="DE311" s="102"/>
      <c r="DF311" s="102"/>
      <c r="DG311" s="102"/>
      <c r="DH311" s="102"/>
      <c r="DI311" s="102"/>
      <c r="DJ311" s="102"/>
      <c r="DK311" s="102"/>
      <c r="DL311" s="102"/>
      <c r="DM311" s="102"/>
      <c r="DN311" s="102"/>
      <c r="DO311" s="102"/>
      <c r="DP311" s="102"/>
      <c r="DQ311" s="102"/>
      <c r="DR311" s="102"/>
      <c r="DS311" s="102"/>
      <c r="DT311" s="102"/>
      <c r="DU311" s="102"/>
      <c r="DV311" s="102"/>
      <c r="DW311" s="102"/>
      <c r="DX311" s="102"/>
      <c r="DY311" s="102"/>
      <c r="DZ311" s="102"/>
    </row>
    <row r="312" spans="1:130">
      <c r="A312" s="102"/>
      <c r="B312" s="102"/>
      <c r="C312" s="102"/>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02"/>
      <c r="AY312" s="102"/>
      <c r="AZ312" s="102"/>
      <c r="BA312" s="102"/>
      <c r="BB312" s="102"/>
      <c r="BC312" s="102"/>
      <c r="BD312" s="102"/>
      <c r="BE312" s="102"/>
      <c r="BF312" s="102"/>
      <c r="BG312" s="102"/>
      <c r="BH312" s="102"/>
      <c r="BI312" s="102"/>
      <c r="BJ312" s="102"/>
      <c r="BK312" s="102"/>
      <c r="BL312" s="102"/>
      <c r="BM312" s="102"/>
      <c r="BN312" s="102"/>
      <c r="BO312" s="102"/>
      <c r="BP312" s="102"/>
      <c r="BQ312" s="102"/>
      <c r="BR312" s="102"/>
      <c r="BS312" s="102"/>
      <c r="BT312" s="102"/>
      <c r="BU312" s="102"/>
      <c r="BV312" s="102"/>
      <c r="BW312" s="102"/>
      <c r="BX312" s="102"/>
      <c r="BY312" s="102"/>
      <c r="BZ312" s="102"/>
      <c r="CA312" s="102"/>
      <c r="CB312" s="102"/>
      <c r="CC312" s="102"/>
      <c r="CD312" s="102"/>
      <c r="CE312" s="102"/>
      <c r="CF312" s="102"/>
      <c r="CG312" s="102"/>
      <c r="CH312" s="102"/>
      <c r="CI312" s="102"/>
      <c r="CJ312" s="102"/>
      <c r="CK312" s="102"/>
      <c r="CL312" s="102"/>
      <c r="CM312" s="102"/>
      <c r="CN312" s="102"/>
      <c r="CO312" s="102"/>
      <c r="CP312" s="102"/>
      <c r="CQ312" s="102"/>
      <c r="CR312" s="102"/>
      <c r="CS312" s="102"/>
      <c r="CT312" s="102"/>
      <c r="CU312" s="102"/>
      <c r="CV312" s="102"/>
      <c r="CW312" s="102"/>
      <c r="CX312" s="102"/>
      <c r="CY312" s="102"/>
      <c r="CZ312" s="102"/>
      <c r="DA312" s="102"/>
      <c r="DB312" s="102"/>
      <c r="DC312" s="102"/>
      <c r="DD312" s="102"/>
      <c r="DE312" s="102"/>
      <c r="DF312" s="102"/>
      <c r="DG312" s="102"/>
      <c r="DH312" s="102"/>
      <c r="DI312" s="102"/>
      <c r="DJ312" s="102"/>
      <c r="DK312" s="102"/>
      <c r="DL312" s="102"/>
      <c r="DM312" s="102"/>
      <c r="DN312" s="102"/>
      <c r="DO312" s="102"/>
      <c r="DP312" s="102"/>
      <c r="DQ312" s="102"/>
      <c r="DR312" s="102"/>
      <c r="DS312" s="102"/>
      <c r="DT312" s="102"/>
      <c r="DU312" s="102"/>
      <c r="DV312" s="102"/>
      <c r="DW312" s="102"/>
      <c r="DX312" s="102"/>
      <c r="DY312" s="102"/>
      <c r="DZ312" s="102"/>
    </row>
    <row r="313" spans="1:130">
      <c r="A313" s="102"/>
      <c r="B313" s="102"/>
      <c r="C313" s="102"/>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02"/>
      <c r="AY313" s="102"/>
      <c r="AZ313" s="102"/>
      <c r="BA313" s="102"/>
      <c r="BB313" s="102"/>
      <c r="BC313" s="102"/>
      <c r="BD313" s="102"/>
      <c r="BE313" s="102"/>
      <c r="BF313" s="102"/>
      <c r="BG313" s="102"/>
      <c r="BH313" s="102"/>
      <c r="BI313" s="102"/>
      <c r="BJ313" s="102"/>
      <c r="BK313" s="102"/>
      <c r="BL313" s="102"/>
      <c r="BM313" s="102"/>
      <c r="BN313" s="102"/>
      <c r="BO313" s="102"/>
      <c r="BP313" s="102"/>
      <c r="BQ313" s="102"/>
      <c r="BR313" s="102"/>
      <c r="BS313" s="102"/>
      <c r="BT313" s="102"/>
      <c r="BU313" s="102"/>
      <c r="BV313" s="102"/>
      <c r="BW313" s="102"/>
      <c r="BX313" s="102"/>
      <c r="BY313" s="102"/>
      <c r="BZ313" s="102"/>
      <c r="CA313" s="102"/>
      <c r="CB313" s="102"/>
      <c r="CC313" s="102"/>
      <c r="CD313" s="102"/>
      <c r="CE313" s="102"/>
      <c r="CF313" s="102"/>
      <c r="CG313" s="102"/>
      <c r="CH313" s="102"/>
      <c r="CI313" s="102"/>
      <c r="CJ313" s="102"/>
      <c r="CK313" s="102"/>
      <c r="CL313" s="102"/>
      <c r="CM313" s="102"/>
      <c r="CN313" s="102"/>
      <c r="CO313" s="102"/>
      <c r="CP313" s="102"/>
      <c r="CQ313" s="102"/>
      <c r="CR313" s="102"/>
      <c r="CS313" s="102"/>
      <c r="CT313" s="102"/>
      <c r="CU313" s="102"/>
      <c r="CV313" s="102"/>
      <c r="CW313" s="102"/>
      <c r="CX313" s="102"/>
      <c r="CY313" s="102"/>
      <c r="CZ313" s="102"/>
      <c r="DA313" s="102"/>
      <c r="DB313" s="102"/>
      <c r="DC313" s="102"/>
      <c r="DD313" s="102"/>
      <c r="DE313" s="102"/>
      <c r="DF313" s="102"/>
      <c r="DG313" s="102"/>
      <c r="DH313" s="102"/>
      <c r="DI313" s="102"/>
      <c r="DJ313" s="102"/>
      <c r="DK313" s="102"/>
      <c r="DL313" s="102"/>
      <c r="DM313" s="102"/>
      <c r="DN313" s="102"/>
      <c r="DO313" s="102"/>
      <c r="DP313" s="102"/>
      <c r="DQ313" s="102"/>
      <c r="DR313" s="102"/>
      <c r="DS313" s="102"/>
      <c r="DT313" s="102"/>
      <c r="DU313" s="102"/>
      <c r="DV313" s="102"/>
      <c r="DW313" s="102"/>
      <c r="DX313" s="102"/>
      <c r="DY313" s="102"/>
      <c r="DZ313" s="102"/>
    </row>
    <row r="314" spans="1:130">
      <c r="A314" s="102"/>
      <c r="B314" s="102"/>
      <c r="C314" s="102"/>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02"/>
      <c r="AY314" s="102"/>
      <c r="AZ314" s="102"/>
      <c r="BA314" s="102"/>
      <c r="BB314" s="102"/>
      <c r="BC314" s="102"/>
      <c r="BD314" s="102"/>
      <c r="BE314" s="102"/>
      <c r="BF314" s="102"/>
      <c r="BG314" s="102"/>
      <c r="BH314" s="102"/>
      <c r="BI314" s="102"/>
      <c r="BJ314" s="102"/>
      <c r="BK314" s="102"/>
      <c r="BL314" s="102"/>
      <c r="BM314" s="102"/>
      <c r="BN314" s="102"/>
      <c r="BO314" s="102"/>
      <c r="BP314" s="102"/>
      <c r="BQ314" s="102"/>
      <c r="BR314" s="102"/>
      <c r="BS314" s="102"/>
      <c r="BT314" s="102"/>
      <c r="BU314" s="102"/>
      <c r="BV314" s="102"/>
      <c r="BW314" s="102"/>
      <c r="BX314" s="102"/>
      <c r="BY314" s="102"/>
      <c r="BZ314" s="102"/>
      <c r="CA314" s="102"/>
      <c r="CB314" s="102"/>
      <c r="CC314" s="102"/>
      <c r="CD314" s="102"/>
      <c r="CE314" s="102"/>
      <c r="CF314" s="102"/>
      <c r="CG314" s="102"/>
      <c r="CH314" s="102"/>
      <c r="CI314" s="102"/>
      <c r="CJ314" s="102"/>
      <c r="CK314" s="102"/>
      <c r="CL314" s="102"/>
      <c r="CM314" s="102"/>
      <c r="CN314" s="102"/>
      <c r="CO314" s="102"/>
      <c r="CP314" s="102"/>
      <c r="CQ314" s="102"/>
      <c r="CR314" s="102"/>
      <c r="CS314" s="102"/>
      <c r="CT314" s="102"/>
      <c r="CU314" s="102"/>
      <c r="CV314" s="102"/>
      <c r="CW314" s="102"/>
      <c r="CX314" s="102"/>
      <c r="CY314" s="102"/>
      <c r="CZ314" s="102"/>
      <c r="DA314" s="102"/>
      <c r="DB314" s="102"/>
      <c r="DC314" s="102"/>
      <c r="DD314" s="102"/>
      <c r="DE314" s="102"/>
      <c r="DF314" s="102"/>
      <c r="DG314" s="102"/>
      <c r="DH314" s="102"/>
      <c r="DI314" s="102"/>
      <c r="DJ314" s="102"/>
      <c r="DK314" s="102"/>
      <c r="DL314" s="102"/>
      <c r="DM314" s="102"/>
      <c r="DN314" s="102"/>
      <c r="DO314" s="102"/>
      <c r="DP314" s="102"/>
      <c r="DQ314" s="102"/>
      <c r="DR314" s="102"/>
      <c r="DS314" s="102"/>
      <c r="DT314" s="102"/>
      <c r="DU314" s="102"/>
      <c r="DV314" s="102"/>
      <c r="DW314" s="102"/>
      <c r="DX314" s="102"/>
      <c r="DY314" s="102"/>
      <c r="DZ314" s="102"/>
    </row>
    <row r="315" spans="1:130">
      <c r="A315" s="102"/>
      <c r="B315" s="102"/>
      <c r="C315" s="102"/>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02"/>
      <c r="AY315" s="102"/>
      <c r="AZ315" s="102"/>
      <c r="BA315" s="102"/>
      <c r="BB315" s="102"/>
      <c r="BC315" s="102"/>
      <c r="BD315" s="102"/>
      <c r="BE315" s="102"/>
      <c r="BF315" s="102"/>
      <c r="BG315" s="102"/>
      <c r="BH315" s="102"/>
      <c r="BI315" s="102"/>
      <c r="BJ315" s="102"/>
      <c r="BK315" s="102"/>
      <c r="BL315" s="102"/>
      <c r="BM315" s="102"/>
      <c r="BN315" s="102"/>
      <c r="BO315" s="102"/>
      <c r="BP315" s="102"/>
      <c r="BQ315" s="102"/>
      <c r="BR315" s="102"/>
      <c r="BS315" s="102"/>
      <c r="BT315" s="102"/>
      <c r="BU315" s="102"/>
      <c r="BV315" s="102"/>
      <c r="BW315" s="102"/>
      <c r="BX315" s="102"/>
      <c r="BY315" s="102"/>
      <c r="BZ315" s="102"/>
      <c r="CA315" s="102"/>
      <c r="CB315" s="102"/>
      <c r="CC315" s="102"/>
      <c r="CD315" s="102"/>
      <c r="CE315" s="102"/>
      <c r="CF315" s="102"/>
      <c r="CG315" s="102"/>
      <c r="CH315" s="102"/>
      <c r="CI315" s="102"/>
      <c r="CJ315" s="102"/>
      <c r="CK315" s="102"/>
      <c r="CL315" s="102"/>
      <c r="CM315" s="102"/>
      <c r="CN315" s="102"/>
      <c r="CO315" s="102"/>
      <c r="CP315" s="102"/>
      <c r="CQ315" s="102"/>
      <c r="CR315" s="102"/>
      <c r="CS315" s="102"/>
      <c r="CT315" s="102"/>
      <c r="CU315" s="102"/>
      <c r="CV315" s="102"/>
      <c r="CW315" s="102"/>
      <c r="CX315" s="102"/>
      <c r="CY315" s="102"/>
      <c r="CZ315" s="102"/>
      <c r="DA315" s="102"/>
      <c r="DB315" s="102"/>
      <c r="DC315" s="102"/>
      <c r="DD315" s="102"/>
      <c r="DE315" s="102"/>
      <c r="DF315" s="102"/>
      <c r="DG315" s="102"/>
      <c r="DH315" s="102"/>
      <c r="DI315" s="102"/>
      <c r="DJ315" s="102"/>
      <c r="DK315" s="102"/>
      <c r="DL315" s="102"/>
      <c r="DM315" s="102"/>
      <c r="DN315" s="102"/>
      <c r="DO315" s="102"/>
      <c r="DP315" s="102"/>
      <c r="DQ315" s="102"/>
      <c r="DR315" s="102"/>
      <c r="DS315" s="102"/>
      <c r="DT315" s="102"/>
      <c r="DU315" s="102"/>
      <c r="DV315" s="102"/>
      <c r="DW315" s="102"/>
      <c r="DX315" s="102"/>
      <c r="DY315" s="102"/>
      <c r="DZ315" s="102"/>
    </row>
    <row r="316" spans="1:130">
      <c r="A316" s="102"/>
      <c r="B316" s="102"/>
      <c r="C316" s="102"/>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02"/>
      <c r="AY316" s="102"/>
      <c r="AZ316" s="102"/>
      <c r="BA316" s="102"/>
      <c r="BB316" s="102"/>
      <c r="BC316" s="102"/>
      <c r="BD316" s="102"/>
      <c r="BE316" s="102"/>
      <c r="BF316" s="102"/>
      <c r="BG316" s="102"/>
      <c r="BH316" s="102"/>
      <c r="BI316" s="102"/>
      <c r="BJ316" s="102"/>
      <c r="BK316" s="102"/>
      <c r="BL316" s="102"/>
      <c r="BM316" s="102"/>
      <c r="BN316" s="102"/>
      <c r="BO316" s="102"/>
      <c r="BP316" s="102"/>
      <c r="BQ316" s="102"/>
      <c r="BR316" s="102"/>
      <c r="BS316" s="102"/>
      <c r="BT316" s="102"/>
      <c r="BU316" s="102"/>
      <c r="BV316" s="102"/>
      <c r="BW316" s="102"/>
      <c r="BX316" s="102"/>
      <c r="BY316" s="102"/>
      <c r="BZ316" s="102"/>
      <c r="CA316" s="102"/>
      <c r="CB316" s="102"/>
      <c r="CC316" s="102"/>
      <c r="CD316" s="102"/>
      <c r="CE316" s="102"/>
      <c r="CF316" s="102"/>
      <c r="CG316" s="102"/>
      <c r="CH316" s="102"/>
      <c r="CI316" s="102"/>
      <c r="CJ316" s="102"/>
      <c r="CK316" s="102"/>
      <c r="CL316" s="102"/>
      <c r="CM316" s="102"/>
      <c r="CN316" s="102"/>
      <c r="CO316" s="102"/>
      <c r="CP316" s="102"/>
      <c r="CQ316" s="102"/>
      <c r="CR316" s="102"/>
      <c r="CS316" s="102"/>
      <c r="CT316" s="102"/>
      <c r="CU316" s="102"/>
      <c r="CV316" s="102"/>
      <c r="CW316" s="102"/>
      <c r="CX316" s="102"/>
      <c r="CY316" s="102"/>
      <c r="CZ316" s="102"/>
      <c r="DA316" s="102"/>
      <c r="DB316" s="102"/>
      <c r="DC316" s="102"/>
      <c r="DD316" s="102"/>
      <c r="DE316" s="102"/>
      <c r="DF316" s="102"/>
      <c r="DG316" s="102"/>
      <c r="DH316" s="102"/>
      <c r="DI316" s="102"/>
      <c r="DJ316" s="102"/>
      <c r="DK316" s="102"/>
      <c r="DL316" s="102"/>
      <c r="DM316" s="102"/>
      <c r="DN316" s="102"/>
      <c r="DO316" s="102"/>
      <c r="DP316" s="102"/>
      <c r="DQ316" s="102"/>
      <c r="DR316" s="102"/>
      <c r="DS316" s="102"/>
      <c r="DT316" s="102"/>
      <c r="DU316" s="102"/>
      <c r="DV316" s="102"/>
      <c r="DW316" s="102"/>
      <c r="DX316" s="102"/>
      <c r="DY316" s="102"/>
      <c r="DZ316" s="102"/>
    </row>
    <row r="317" spans="1:130">
      <c r="A317" s="102"/>
      <c r="B317" s="102"/>
      <c r="C317" s="102"/>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02"/>
      <c r="AY317" s="102"/>
      <c r="AZ317" s="102"/>
      <c r="BA317" s="102"/>
      <c r="BB317" s="102"/>
      <c r="BC317" s="102"/>
      <c r="BD317" s="102"/>
      <c r="BE317" s="102"/>
      <c r="BF317" s="102"/>
      <c r="BG317" s="102"/>
      <c r="BH317" s="102"/>
      <c r="BI317" s="102"/>
      <c r="BJ317" s="102"/>
      <c r="BK317" s="102"/>
      <c r="BL317" s="102"/>
      <c r="BM317" s="102"/>
      <c r="BN317" s="102"/>
      <c r="BO317" s="102"/>
      <c r="BP317" s="102"/>
      <c r="BQ317" s="102"/>
      <c r="BR317" s="102"/>
      <c r="BS317" s="102"/>
      <c r="BT317" s="102"/>
      <c r="BU317" s="102"/>
      <c r="BV317" s="102"/>
      <c r="BW317" s="102"/>
      <c r="BX317" s="102"/>
      <c r="BY317" s="102"/>
      <c r="BZ317" s="102"/>
      <c r="CA317" s="102"/>
      <c r="CB317" s="102"/>
      <c r="CC317" s="102"/>
      <c r="CD317" s="102"/>
      <c r="CE317" s="102"/>
      <c r="CF317" s="102"/>
      <c r="CG317" s="102"/>
      <c r="CH317" s="102"/>
      <c r="CI317" s="102"/>
      <c r="CJ317" s="102"/>
      <c r="CK317" s="102"/>
      <c r="CL317" s="102"/>
      <c r="CM317" s="102"/>
      <c r="CN317" s="102"/>
      <c r="CO317" s="102"/>
      <c r="CP317" s="102"/>
      <c r="CQ317" s="102"/>
      <c r="CR317" s="102"/>
      <c r="CS317" s="102"/>
      <c r="CT317" s="102"/>
      <c r="CU317" s="102"/>
      <c r="CV317" s="102"/>
      <c r="CW317" s="102"/>
      <c r="CX317" s="102"/>
      <c r="CY317" s="102"/>
      <c r="CZ317" s="102"/>
      <c r="DA317" s="102"/>
      <c r="DB317" s="102"/>
      <c r="DC317" s="102"/>
      <c r="DD317" s="102"/>
      <c r="DE317" s="102"/>
      <c r="DF317" s="102"/>
      <c r="DG317" s="102"/>
      <c r="DH317" s="102"/>
      <c r="DI317" s="102"/>
      <c r="DJ317" s="102"/>
      <c r="DK317" s="102"/>
      <c r="DL317" s="102"/>
      <c r="DM317" s="102"/>
      <c r="DN317" s="102"/>
      <c r="DO317" s="102"/>
      <c r="DP317" s="102"/>
      <c r="DQ317" s="102"/>
      <c r="DR317" s="102"/>
      <c r="DS317" s="102"/>
      <c r="DT317" s="102"/>
      <c r="DU317" s="102"/>
      <c r="DV317" s="102"/>
      <c r="DW317" s="102"/>
      <c r="DX317" s="102"/>
      <c r="DY317" s="102"/>
      <c r="DZ317" s="102"/>
    </row>
    <row r="318" spans="1:130">
      <c r="A318" s="102"/>
      <c r="B318" s="102"/>
      <c r="C318" s="102"/>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02"/>
      <c r="AY318" s="102"/>
      <c r="AZ318" s="102"/>
      <c r="BA318" s="102"/>
      <c r="BB318" s="102"/>
      <c r="BC318" s="102"/>
      <c r="BD318" s="102"/>
      <c r="BE318" s="102"/>
      <c r="BF318" s="102"/>
      <c r="BG318" s="102"/>
      <c r="BH318" s="102"/>
      <c r="BI318" s="102"/>
      <c r="BJ318" s="102"/>
      <c r="BK318" s="102"/>
      <c r="BL318" s="102"/>
      <c r="BM318" s="102"/>
      <c r="BN318" s="102"/>
      <c r="BO318" s="102"/>
      <c r="BP318" s="102"/>
      <c r="BQ318" s="102"/>
      <c r="BR318" s="102"/>
      <c r="BS318" s="102"/>
      <c r="BT318" s="102"/>
      <c r="BU318" s="102"/>
      <c r="BV318" s="102"/>
      <c r="BW318" s="102"/>
      <c r="BX318" s="102"/>
      <c r="BY318" s="102"/>
      <c r="BZ318" s="102"/>
      <c r="CA318" s="102"/>
      <c r="CB318" s="102"/>
      <c r="CC318" s="102"/>
      <c r="CD318" s="102"/>
      <c r="CE318" s="102"/>
      <c r="CF318" s="102"/>
      <c r="CG318" s="102"/>
      <c r="CH318" s="102"/>
      <c r="CI318" s="102"/>
      <c r="CJ318" s="102"/>
      <c r="CK318" s="102"/>
      <c r="CL318" s="102"/>
      <c r="CM318" s="102"/>
      <c r="CN318" s="102"/>
      <c r="CO318" s="102"/>
      <c r="CP318" s="102"/>
      <c r="CQ318" s="102"/>
      <c r="CR318" s="102"/>
      <c r="CS318" s="102"/>
      <c r="CT318" s="102"/>
      <c r="CU318" s="102"/>
      <c r="CV318" s="102"/>
      <c r="CW318" s="102"/>
      <c r="CX318" s="102"/>
      <c r="CY318" s="102"/>
      <c r="CZ318" s="102"/>
      <c r="DA318" s="102"/>
      <c r="DB318" s="102"/>
      <c r="DC318" s="102"/>
      <c r="DD318" s="102"/>
      <c r="DE318" s="102"/>
      <c r="DF318" s="102"/>
      <c r="DG318" s="102"/>
      <c r="DH318" s="102"/>
      <c r="DI318" s="102"/>
      <c r="DJ318" s="102"/>
      <c r="DK318" s="102"/>
      <c r="DL318" s="102"/>
      <c r="DM318" s="102"/>
      <c r="DN318" s="102"/>
      <c r="DO318" s="102"/>
      <c r="DP318" s="102"/>
      <c r="DQ318" s="102"/>
      <c r="DR318" s="102"/>
      <c r="DS318" s="102"/>
      <c r="DT318" s="102"/>
      <c r="DU318" s="102"/>
      <c r="DV318" s="102"/>
      <c r="DW318" s="102"/>
      <c r="DX318" s="102"/>
      <c r="DY318" s="102"/>
      <c r="DZ318" s="102"/>
    </row>
    <row r="319" spans="1:130">
      <c r="A319" s="102"/>
      <c r="B319" s="102"/>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02"/>
      <c r="AY319" s="102"/>
      <c r="AZ319" s="102"/>
      <c r="BA319" s="102"/>
      <c r="BB319" s="102"/>
      <c r="BC319" s="102"/>
      <c r="BD319" s="102"/>
      <c r="BE319" s="102"/>
      <c r="BF319" s="102"/>
      <c r="BG319" s="102"/>
      <c r="BH319" s="102"/>
      <c r="BI319" s="102"/>
      <c r="BJ319" s="102"/>
      <c r="BK319" s="102"/>
      <c r="BL319" s="102"/>
      <c r="BM319" s="102"/>
      <c r="BN319" s="102"/>
      <c r="BO319" s="102"/>
      <c r="BP319" s="102"/>
      <c r="BQ319" s="102"/>
      <c r="BR319" s="102"/>
      <c r="BS319" s="102"/>
      <c r="BT319" s="102"/>
      <c r="BU319" s="102"/>
      <c r="BV319" s="102"/>
      <c r="BW319" s="102"/>
      <c r="BX319" s="102"/>
      <c r="BY319" s="102"/>
      <c r="BZ319" s="102"/>
      <c r="CA319" s="102"/>
      <c r="CB319" s="102"/>
      <c r="CC319" s="102"/>
      <c r="CD319" s="102"/>
      <c r="CE319" s="102"/>
      <c r="CF319" s="102"/>
      <c r="CG319" s="102"/>
      <c r="CH319" s="102"/>
      <c r="CI319" s="102"/>
      <c r="CJ319" s="102"/>
      <c r="CK319" s="102"/>
      <c r="CL319" s="102"/>
      <c r="CM319" s="102"/>
      <c r="CN319" s="102"/>
      <c r="CO319" s="102"/>
      <c r="CP319" s="102"/>
      <c r="CQ319" s="102"/>
      <c r="CR319" s="102"/>
      <c r="CS319" s="102"/>
      <c r="CT319" s="102"/>
      <c r="CU319" s="102"/>
      <c r="CV319" s="102"/>
      <c r="CW319" s="102"/>
      <c r="CX319" s="102"/>
      <c r="CY319" s="102"/>
      <c r="CZ319" s="102"/>
      <c r="DA319" s="102"/>
      <c r="DB319" s="102"/>
      <c r="DC319" s="102"/>
      <c r="DD319" s="102"/>
      <c r="DE319" s="102"/>
      <c r="DF319" s="102"/>
      <c r="DG319" s="102"/>
      <c r="DH319" s="102"/>
      <c r="DI319" s="102"/>
      <c r="DJ319" s="102"/>
      <c r="DK319" s="102"/>
      <c r="DL319" s="102"/>
      <c r="DM319" s="102"/>
      <c r="DN319" s="102"/>
      <c r="DO319" s="102"/>
      <c r="DP319" s="102"/>
      <c r="DQ319" s="102"/>
      <c r="DR319" s="102"/>
      <c r="DS319" s="102"/>
      <c r="DT319" s="102"/>
      <c r="DU319" s="102"/>
      <c r="DV319" s="102"/>
      <c r="DW319" s="102"/>
      <c r="DX319" s="102"/>
      <c r="DY319" s="102"/>
      <c r="DZ319" s="102"/>
    </row>
    <row r="320" spans="1:130">
      <c r="A320" s="102"/>
      <c r="B320" s="102"/>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02"/>
      <c r="AY320" s="102"/>
      <c r="AZ320" s="102"/>
      <c r="BA320" s="102"/>
      <c r="BB320" s="102"/>
      <c r="BC320" s="102"/>
      <c r="BD320" s="102"/>
      <c r="BE320" s="102"/>
      <c r="BF320" s="102"/>
      <c r="BG320" s="102"/>
      <c r="BH320" s="102"/>
      <c r="BI320" s="102"/>
      <c r="BJ320" s="102"/>
      <c r="BK320" s="102"/>
      <c r="BL320" s="102"/>
      <c r="BM320" s="102"/>
      <c r="BN320" s="102"/>
      <c r="BO320" s="102"/>
      <c r="BP320" s="102"/>
      <c r="BQ320" s="102"/>
      <c r="BR320" s="102"/>
      <c r="BS320" s="102"/>
      <c r="BT320" s="102"/>
      <c r="BU320" s="102"/>
      <c r="BV320" s="102"/>
      <c r="BW320" s="102"/>
      <c r="BX320" s="102"/>
      <c r="BY320" s="102"/>
      <c r="BZ320" s="102"/>
      <c r="CA320" s="102"/>
      <c r="CB320" s="102"/>
      <c r="CC320" s="102"/>
      <c r="CD320" s="102"/>
      <c r="CE320" s="102"/>
      <c r="CF320" s="102"/>
      <c r="CG320" s="102"/>
      <c r="CH320" s="102"/>
      <c r="CI320" s="102"/>
      <c r="CJ320" s="102"/>
      <c r="CK320" s="102"/>
      <c r="CL320" s="102"/>
      <c r="CM320" s="102"/>
      <c r="CN320" s="102"/>
      <c r="CO320" s="102"/>
      <c r="CP320" s="102"/>
      <c r="CQ320" s="102"/>
      <c r="CR320" s="102"/>
      <c r="CS320" s="102"/>
      <c r="CT320" s="102"/>
      <c r="CU320" s="102"/>
      <c r="CV320" s="102"/>
      <c r="CW320" s="102"/>
      <c r="CX320" s="102"/>
      <c r="CY320" s="102"/>
      <c r="CZ320" s="102"/>
      <c r="DA320" s="102"/>
      <c r="DB320" s="102"/>
      <c r="DC320" s="102"/>
      <c r="DD320" s="102"/>
      <c r="DE320" s="102"/>
      <c r="DF320" s="102"/>
      <c r="DG320" s="102"/>
      <c r="DH320" s="102"/>
      <c r="DI320" s="102"/>
      <c r="DJ320" s="102"/>
      <c r="DK320" s="102"/>
      <c r="DL320" s="102"/>
      <c r="DM320" s="102"/>
      <c r="DN320" s="102"/>
      <c r="DO320" s="102"/>
      <c r="DP320" s="102"/>
      <c r="DQ320" s="102"/>
      <c r="DR320" s="102"/>
      <c r="DS320" s="102"/>
      <c r="DT320" s="102"/>
      <c r="DU320" s="102"/>
      <c r="DV320" s="102"/>
      <c r="DW320" s="102"/>
      <c r="DX320" s="102"/>
      <c r="DY320" s="102"/>
      <c r="DZ320" s="102"/>
    </row>
    <row r="321" spans="1:130">
      <c r="A321" s="102"/>
      <c r="B321" s="102"/>
      <c r="C321" s="102"/>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02"/>
      <c r="AY321" s="102"/>
      <c r="AZ321" s="102"/>
      <c r="BA321" s="102"/>
      <c r="BB321" s="102"/>
      <c r="BC321" s="102"/>
      <c r="BD321" s="102"/>
      <c r="BE321" s="102"/>
      <c r="BF321" s="102"/>
      <c r="BG321" s="102"/>
      <c r="BH321" s="102"/>
      <c r="BI321" s="102"/>
      <c r="BJ321" s="102"/>
      <c r="BK321" s="102"/>
      <c r="BL321" s="102"/>
      <c r="BM321" s="102"/>
      <c r="BN321" s="102"/>
      <c r="BO321" s="102"/>
      <c r="BP321" s="102"/>
      <c r="BQ321" s="102"/>
      <c r="BR321" s="102"/>
      <c r="BS321" s="102"/>
      <c r="BT321" s="102"/>
      <c r="BU321" s="102"/>
      <c r="BV321" s="102"/>
      <c r="BW321" s="102"/>
      <c r="BX321" s="102"/>
      <c r="BY321" s="102"/>
      <c r="BZ321" s="102"/>
      <c r="CA321" s="102"/>
      <c r="CB321" s="102"/>
      <c r="CC321" s="102"/>
      <c r="CD321" s="102"/>
      <c r="CE321" s="102"/>
      <c r="CF321" s="102"/>
      <c r="CG321" s="102"/>
      <c r="CH321" s="102"/>
      <c r="CI321" s="102"/>
      <c r="CJ321" s="102"/>
      <c r="CK321" s="102"/>
      <c r="CL321" s="102"/>
      <c r="CM321" s="102"/>
      <c r="CN321" s="102"/>
      <c r="CO321" s="102"/>
      <c r="CP321" s="102"/>
      <c r="CQ321" s="102"/>
      <c r="CR321" s="102"/>
      <c r="CS321" s="102"/>
      <c r="CT321" s="102"/>
      <c r="CU321" s="102"/>
      <c r="CV321" s="102"/>
      <c r="CW321" s="102"/>
      <c r="CX321" s="102"/>
      <c r="CY321" s="102"/>
      <c r="CZ321" s="102"/>
      <c r="DA321" s="102"/>
      <c r="DB321" s="102"/>
      <c r="DC321" s="102"/>
      <c r="DD321" s="102"/>
      <c r="DE321" s="102"/>
      <c r="DF321" s="102"/>
      <c r="DG321" s="102"/>
      <c r="DH321" s="102"/>
      <c r="DI321" s="102"/>
      <c r="DJ321" s="102"/>
      <c r="DK321" s="102"/>
      <c r="DL321" s="102"/>
      <c r="DM321" s="102"/>
      <c r="DN321" s="102"/>
      <c r="DO321" s="102"/>
      <c r="DP321" s="102"/>
      <c r="DQ321" s="102"/>
      <c r="DR321" s="102"/>
      <c r="DS321" s="102"/>
      <c r="DT321" s="102"/>
      <c r="DU321" s="102"/>
      <c r="DV321" s="102"/>
      <c r="DW321" s="102"/>
      <c r="DX321" s="102"/>
      <c r="DY321" s="102"/>
      <c r="DZ321" s="102"/>
    </row>
    <row r="322" spans="1:130">
      <c r="A322" s="102"/>
      <c r="B322" s="102"/>
      <c r="C322" s="102"/>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02"/>
      <c r="AY322" s="102"/>
      <c r="AZ322" s="102"/>
      <c r="BA322" s="102"/>
      <c r="BB322" s="102"/>
      <c r="BC322" s="102"/>
      <c r="BD322" s="102"/>
      <c r="BE322" s="102"/>
      <c r="BF322" s="102"/>
      <c r="BG322" s="102"/>
      <c r="BH322" s="102"/>
      <c r="BI322" s="102"/>
      <c r="BJ322" s="102"/>
      <c r="BK322" s="102"/>
      <c r="BL322" s="102"/>
      <c r="BM322" s="102"/>
      <c r="BN322" s="102"/>
      <c r="BO322" s="102"/>
      <c r="BP322" s="102"/>
      <c r="BQ322" s="102"/>
      <c r="BR322" s="102"/>
      <c r="BS322" s="102"/>
      <c r="BT322" s="102"/>
      <c r="BU322" s="102"/>
      <c r="BV322" s="102"/>
      <c r="BW322" s="102"/>
      <c r="BX322" s="102"/>
      <c r="BY322" s="102"/>
      <c r="BZ322" s="102"/>
      <c r="CA322" s="102"/>
      <c r="CB322" s="102"/>
      <c r="CC322" s="102"/>
      <c r="CD322" s="102"/>
      <c r="CE322" s="102"/>
      <c r="CF322" s="102"/>
      <c r="CG322" s="102"/>
      <c r="CH322" s="102"/>
      <c r="CI322" s="102"/>
      <c r="CJ322" s="102"/>
      <c r="CK322" s="102"/>
      <c r="CL322" s="102"/>
      <c r="CM322" s="102"/>
      <c r="CN322" s="102"/>
      <c r="CO322" s="102"/>
      <c r="CP322" s="102"/>
      <c r="CQ322" s="102"/>
      <c r="CR322" s="102"/>
      <c r="CS322" s="102"/>
      <c r="CT322" s="102"/>
      <c r="CU322" s="102"/>
      <c r="CV322" s="102"/>
      <c r="CW322" s="102"/>
      <c r="CX322" s="102"/>
      <c r="CY322" s="102"/>
      <c r="CZ322" s="102"/>
      <c r="DA322" s="102"/>
      <c r="DB322" s="102"/>
      <c r="DC322" s="102"/>
      <c r="DD322" s="102"/>
      <c r="DE322" s="102"/>
      <c r="DF322" s="102"/>
      <c r="DG322" s="102"/>
      <c r="DH322" s="102"/>
      <c r="DI322" s="102"/>
      <c r="DJ322" s="102"/>
      <c r="DK322" s="102"/>
      <c r="DL322" s="102"/>
      <c r="DM322" s="102"/>
      <c r="DN322" s="102"/>
      <c r="DO322" s="102"/>
      <c r="DP322" s="102"/>
      <c r="DQ322" s="102"/>
      <c r="DR322" s="102"/>
      <c r="DS322" s="102"/>
      <c r="DT322" s="102"/>
      <c r="DU322" s="102"/>
      <c r="DV322" s="102"/>
      <c r="DW322" s="102"/>
      <c r="DX322" s="102"/>
      <c r="DY322" s="102"/>
      <c r="DZ322" s="102"/>
    </row>
    <row r="323" spans="1:130">
      <c r="A323" s="102"/>
      <c r="B323" s="102"/>
      <c r="C323" s="102"/>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02"/>
      <c r="AY323" s="102"/>
      <c r="AZ323" s="102"/>
      <c r="BA323" s="102"/>
      <c r="BB323" s="102"/>
      <c r="BC323" s="102"/>
      <c r="BD323" s="102"/>
      <c r="BE323" s="102"/>
      <c r="BF323" s="102"/>
      <c r="BG323" s="102"/>
      <c r="BH323" s="102"/>
      <c r="BI323" s="102"/>
      <c r="BJ323" s="102"/>
      <c r="BK323" s="102"/>
      <c r="BL323" s="102"/>
      <c r="BM323" s="102"/>
      <c r="BN323" s="102"/>
      <c r="BO323" s="102"/>
      <c r="BP323" s="102"/>
      <c r="BQ323" s="102"/>
      <c r="BR323" s="102"/>
      <c r="BS323" s="102"/>
      <c r="BT323" s="102"/>
      <c r="BU323" s="102"/>
      <c r="BV323" s="102"/>
      <c r="BW323" s="102"/>
      <c r="BX323" s="102"/>
      <c r="BY323" s="102"/>
      <c r="BZ323" s="102"/>
      <c r="CA323" s="102"/>
      <c r="CB323" s="102"/>
      <c r="CC323" s="102"/>
      <c r="CD323" s="102"/>
      <c r="CE323" s="102"/>
      <c r="CF323" s="102"/>
      <c r="CG323" s="102"/>
      <c r="CH323" s="102"/>
      <c r="CI323" s="102"/>
      <c r="CJ323" s="102"/>
      <c r="CK323" s="102"/>
      <c r="CL323" s="102"/>
      <c r="CM323" s="102"/>
      <c r="CN323" s="102"/>
      <c r="CO323" s="102"/>
      <c r="CP323" s="102"/>
      <c r="CQ323" s="102"/>
      <c r="CR323" s="102"/>
      <c r="CS323" s="102"/>
      <c r="CT323" s="102"/>
      <c r="CU323" s="102"/>
      <c r="CV323" s="102"/>
      <c r="CW323" s="102"/>
      <c r="CX323" s="102"/>
      <c r="CY323" s="102"/>
      <c r="CZ323" s="102"/>
      <c r="DA323" s="102"/>
      <c r="DB323" s="102"/>
      <c r="DC323" s="102"/>
      <c r="DD323" s="102"/>
      <c r="DE323" s="102"/>
      <c r="DF323" s="102"/>
      <c r="DG323" s="102"/>
      <c r="DH323" s="102"/>
      <c r="DI323" s="102"/>
      <c r="DJ323" s="102"/>
      <c r="DK323" s="102"/>
      <c r="DL323" s="102"/>
      <c r="DM323" s="102"/>
      <c r="DN323" s="102"/>
      <c r="DO323" s="102"/>
      <c r="DP323" s="102"/>
      <c r="DQ323" s="102"/>
      <c r="DR323" s="102"/>
      <c r="DS323" s="102"/>
      <c r="DT323" s="102"/>
      <c r="DU323" s="102"/>
      <c r="DV323" s="102"/>
      <c r="DW323" s="102"/>
      <c r="DX323" s="102"/>
      <c r="DY323" s="102"/>
      <c r="DZ323" s="102"/>
    </row>
    <row r="324" spans="1:130">
      <c r="A324" s="102"/>
      <c r="B324" s="102"/>
      <c r="C324" s="102"/>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02"/>
      <c r="AY324" s="102"/>
      <c r="AZ324" s="102"/>
      <c r="BA324" s="102"/>
      <c r="BB324" s="102"/>
      <c r="BC324" s="102"/>
      <c r="BD324" s="102"/>
      <c r="BE324" s="102"/>
      <c r="BF324" s="102"/>
      <c r="BG324" s="102"/>
      <c r="BH324" s="102"/>
      <c r="BI324" s="102"/>
      <c r="BJ324" s="102"/>
      <c r="BK324" s="102"/>
      <c r="BL324" s="102"/>
      <c r="BM324" s="102"/>
      <c r="BN324" s="102"/>
      <c r="BO324" s="102"/>
      <c r="BP324" s="102"/>
      <c r="BQ324" s="102"/>
      <c r="BR324" s="102"/>
      <c r="BS324" s="102"/>
      <c r="BT324" s="102"/>
      <c r="BU324" s="102"/>
      <c r="BV324" s="102"/>
      <c r="BW324" s="102"/>
      <c r="BX324" s="102"/>
      <c r="BY324" s="102"/>
      <c r="BZ324" s="102"/>
      <c r="CA324" s="102"/>
      <c r="CB324" s="102"/>
      <c r="CC324" s="102"/>
      <c r="CD324" s="102"/>
      <c r="CE324" s="102"/>
      <c r="CF324" s="102"/>
      <c r="CG324" s="102"/>
      <c r="CH324" s="102"/>
      <c r="CI324" s="102"/>
      <c r="CJ324" s="102"/>
      <c r="CK324" s="102"/>
      <c r="CL324" s="102"/>
      <c r="CM324" s="102"/>
      <c r="CN324" s="102"/>
      <c r="CO324" s="102"/>
      <c r="CP324" s="102"/>
      <c r="CQ324" s="102"/>
      <c r="CR324" s="102"/>
      <c r="CS324" s="102"/>
      <c r="CT324" s="102"/>
      <c r="CU324" s="102"/>
      <c r="CV324" s="102"/>
      <c r="CW324" s="102"/>
      <c r="CX324" s="102"/>
      <c r="CY324" s="102"/>
      <c r="CZ324" s="102"/>
      <c r="DA324" s="102"/>
      <c r="DB324" s="102"/>
      <c r="DC324" s="102"/>
      <c r="DD324" s="102"/>
      <c r="DE324" s="102"/>
      <c r="DF324" s="102"/>
      <c r="DG324" s="102"/>
      <c r="DH324" s="102"/>
      <c r="DI324" s="102"/>
      <c r="DJ324" s="102"/>
      <c r="DK324" s="102"/>
      <c r="DL324" s="102"/>
      <c r="DM324" s="102"/>
      <c r="DN324" s="102"/>
      <c r="DO324" s="102"/>
      <c r="DP324" s="102"/>
      <c r="DQ324" s="102"/>
      <c r="DR324" s="102"/>
      <c r="DS324" s="102"/>
      <c r="DT324" s="102"/>
      <c r="DU324" s="102"/>
      <c r="DV324" s="102"/>
      <c r="DW324" s="102"/>
      <c r="DX324" s="102"/>
      <c r="DY324" s="102"/>
      <c r="DZ324" s="102"/>
    </row>
    <row r="325" spans="1:130">
      <c r="A325" s="102"/>
      <c r="B325" s="102"/>
      <c r="C325" s="102"/>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02"/>
      <c r="AY325" s="102"/>
      <c r="AZ325" s="102"/>
      <c r="BA325" s="102"/>
      <c r="BB325" s="102"/>
      <c r="BC325" s="102"/>
      <c r="BD325" s="102"/>
      <c r="BE325" s="102"/>
      <c r="BF325" s="102"/>
      <c r="BG325" s="102"/>
      <c r="BH325" s="102"/>
      <c r="BI325" s="102"/>
      <c r="BJ325" s="102"/>
      <c r="BK325" s="102"/>
      <c r="BL325" s="102"/>
      <c r="BM325" s="102"/>
      <c r="BN325" s="102"/>
      <c r="BO325" s="102"/>
      <c r="BP325" s="102"/>
      <c r="BQ325" s="102"/>
      <c r="BR325" s="102"/>
      <c r="BS325" s="102"/>
      <c r="BT325" s="102"/>
      <c r="BU325" s="102"/>
      <c r="BV325" s="102"/>
      <c r="BW325" s="102"/>
      <c r="BX325" s="102"/>
      <c r="BY325" s="102"/>
      <c r="BZ325" s="102"/>
      <c r="CA325" s="102"/>
      <c r="CB325" s="102"/>
      <c r="CC325" s="102"/>
      <c r="CD325" s="102"/>
      <c r="CE325" s="102"/>
      <c r="CF325" s="102"/>
      <c r="CG325" s="102"/>
      <c r="CH325" s="102"/>
      <c r="CI325" s="102"/>
      <c r="CJ325" s="102"/>
      <c r="CK325" s="102"/>
      <c r="CL325" s="102"/>
      <c r="CM325" s="102"/>
      <c r="CN325" s="102"/>
      <c r="CO325" s="102"/>
      <c r="CP325" s="102"/>
      <c r="CQ325" s="102"/>
      <c r="CR325" s="102"/>
      <c r="CS325" s="102"/>
      <c r="CT325" s="102"/>
      <c r="CU325" s="102"/>
      <c r="CV325" s="102"/>
      <c r="CW325" s="102"/>
      <c r="CX325" s="102"/>
      <c r="CY325" s="102"/>
      <c r="CZ325" s="102"/>
      <c r="DA325" s="102"/>
      <c r="DB325" s="102"/>
      <c r="DC325" s="102"/>
      <c r="DD325" s="102"/>
      <c r="DE325" s="102"/>
      <c r="DF325" s="102"/>
      <c r="DG325" s="102"/>
      <c r="DH325" s="102"/>
      <c r="DI325" s="102"/>
      <c r="DJ325" s="102"/>
      <c r="DK325" s="102"/>
      <c r="DL325" s="102"/>
      <c r="DM325" s="102"/>
      <c r="DN325" s="102"/>
      <c r="DO325" s="102"/>
      <c r="DP325" s="102"/>
      <c r="DQ325" s="102"/>
      <c r="DR325" s="102"/>
      <c r="DS325" s="102"/>
      <c r="DT325" s="102"/>
      <c r="DU325" s="102"/>
      <c r="DV325" s="102"/>
      <c r="DW325" s="102"/>
      <c r="DX325" s="102"/>
      <c r="DY325" s="102"/>
      <c r="DZ325" s="102"/>
    </row>
    <row r="326" spans="1:130">
      <c r="A326" s="102"/>
      <c r="B326" s="102"/>
      <c r="C326" s="102"/>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02"/>
      <c r="AY326" s="102"/>
      <c r="AZ326" s="102"/>
      <c r="BA326" s="102"/>
      <c r="BB326" s="102"/>
      <c r="BC326" s="102"/>
      <c r="BD326" s="102"/>
      <c r="BE326" s="102"/>
      <c r="BF326" s="102"/>
      <c r="BG326" s="102"/>
      <c r="BH326" s="102"/>
      <c r="BI326" s="102"/>
      <c r="BJ326" s="102"/>
      <c r="BK326" s="102"/>
      <c r="BL326" s="102"/>
      <c r="BM326" s="102"/>
      <c r="BN326" s="102"/>
      <c r="BO326" s="102"/>
      <c r="BP326" s="102"/>
      <c r="BQ326" s="102"/>
      <c r="BR326" s="102"/>
      <c r="BS326" s="102"/>
      <c r="BT326" s="102"/>
      <c r="BU326" s="102"/>
      <c r="BV326" s="102"/>
      <c r="BW326" s="102"/>
      <c r="BX326" s="102"/>
      <c r="BY326" s="102"/>
      <c r="BZ326" s="102"/>
      <c r="CA326" s="102"/>
      <c r="CB326" s="102"/>
      <c r="CC326" s="102"/>
      <c r="CD326" s="102"/>
      <c r="CE326" s="102"/>
      <c r="CF326" s="102"/>
      <c r="CG326" s="102"/>
      <c r="CH326" s="102"/>
      <c r="CI326" s="102"/>
      <c r="CJ326" s="102"/>
      <c r="CK326" s="102"/>
      <c r="CL326" s="102"/>
      <c r="CM326" s="102"/>
      <c r="CN326" s="102"/>
      <c r="CO326" s="102"/>
      <c r="CP326" s="102"/>
      <c r="CQ326" s="102"/>
      <c r="CR326" s="102"/>
      <c r="CS326" s="102"/>
      <c r="CT326" s="102"/>
      <c r="CU326" s="102"/>
      <c r="CV326" s="102"/>
      <c r="CW326" s="102"/>
      <c r="CX326" s="102"/>
      <c r="CY326" s="102"/>
      <c r="CZ326" s="102"/>
      <c r="DA326" s="102"/>
      <c r="DB326" s="102"/>
      <c r="DC326" s="102"/>
      <c r="DD326" s="102"/>
      <c r="DE326" s="102"/>
      <c r="DF326" s="102"/>
      <c r="DG326" s="102"/>
      <c r="DH326" s="102"/>
      <c r="DI326" s="102"/>
      <c r="DJ326" s="102"/>
      <c r="DK326" s="102"/>
      <c r="DL326" s="102"/>
      <c r="DM326" s="102"/>
      <c r="DN326" s="102"/>
      <c r="DO326" s="102"/>
      <c r="DP326" s="102"/>
      <c r="DQ326" s="102"/>
      <c r="DR326" s="102"/>
      <c r="DS326" s="102"/>
      <c r="DT326" s="102"/>
      <c r="DU326" s="102"/>
      <c r="DV326" s="102"/>
      <c r="DW326" s="102"/>
      <c r="DX326" s="102"/>
      <c r="DY326" s="102"/>
      <c r="DZ326" s="102"/>
    </row>
    <row r="327" spans="1:130">
      <c r="A327" s="102"/>
      <c r="B327" s="102"/>
      <c r="C327" s="102"/>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02"/>
      <c r="AY327" s="102"/>
      <c r="AZ327" s="102"/>
      <c r="BA327" s="102"/>
      <c r="BB327" s="102"/>
      <c r="BC327" s="102"/>
      <c r="BD327" s="102"/>
      <c r="BE327" s="102"/>
      <c r="BF327" s="102"/>
      <c r="BG327" s="102"/>
      <c r="BH327" s="102"/>
      <c r="BI327" s="102"/>
      <c r="BJ327" s="102"/>
      <c r="BK327" s="102"/>
      <c r="BL327" s="102"/>
      <c r="BM327" s="102"/>
      <c r="BN327" s="102"/>
      <c r="BO327" s="102"/>
      <c r="BP327" s="102"/>
      <c r="BQ327" s="102"/>
      <c r="BR327" s="102"/>
      <c r="BS327" s="102"/>
      <c r="BT327" s="102"/>
      <c r="BU327" s="102"/>
      <c r="BV327" s="102"/>
      <c r="BW327" s="102"/>
      <c r="BX327" s="102"/>
      <c r="BY327" s="102"/>
      <c r="BZ327" s="102"/>
      <c r="CA327" s="102"/>
      <c r="CB327" s="102"/>
      <c r="CC327" s="102"/>
      <c r="CD327" s="102"/>
      <c r="CE327" s="102"/>
      <c r="CF327" s="102"/>
      <c r="CG327" s="102"/>
      <c r="CH327" s="102"/>
      <c r="CI327" s="102"/>
      <c r="CJ327" s="102"/>
      <c r="CK327" s="102"/>
      <c r="CL327" s="102"/>
      <c r="CM327" s="102"/>
      <c r="CN327" s="102"/>
      <c r="CO327" s="102"/>
      <c r="CP327" s="102"/>
      <c r="CQ327" s="102"/>
      <c r="CR327" s="102"/>
      <c r="CS327" s="102"/>
      <c r="CT327" s="102"/>
      <c r="CU327" s="102"/>
      <c r="CV327" s="102"/>
      <c r="CW327" s="102"/>
      <c r="CX327" s="102"/>
      <c r="CY327" s="102"/>
      <c r="CZ327" s="102"/>
      <c r="DA327" s="102"/>
      <c r="DB327" s="102"/>
      <c r="DC327" s="102"/>
      <c r="DD327" s="102"/>
      <c r="DE327" s="102"/>
      <c r="DF327" s="102"/>
      <c r="DG327" s="102"/>
      <c r="DH327" s="102"/>
      <c r="DI327" s="102"/>
      <c r="DJ327" s="102"/>
      <c r="DK327" s="102"/>
      <c r="DL327" s="102"/>
      <c r="DM327" s="102"/>
      <c r="DN327" s="102"/>
      <c r="DO327" s="102"/>
      <c r="DP327" s="102"/>
      <c r="DQ327" s="102"/>
      <c r="DR327" s="102"/>
      <c r="DS327" s="102"/>
      <c r="DT327" s="102"/>
      <c r="DU327" s="102"/>
      <c r="DV327" s="102"/>
      <c r="DW327" s="102"/>
      <c r="DX327" s="102"/>
      <c r="DY327" s="102"/>
      <c r="DZ327" s="102"/>
    </row>
    <row r="328" spans="1:130">
      <c r="A328" s="102"/>
      <c r="B328" s="102"/>
      <c r="C328" s="102"/>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02"/>
      <c r="AY328" s="102"/>
      <c r="AZ328" s="102"/>
      <c r="BA328" s="102"/>
      <c r="BB328" s="102"/>
      <c r="BC328" s="102"/>
      <c r="BD328" s="102"/>
      <c r="BE328" s="102"/>
      <c r="BF328" s="102"/>
      <c r="BG328" s="102"/>
      <c r="BH328" s="102"/>
      <c r="BI328" s="102"/>
      <c r="BJ328" s="102"/>
      <c r="BK328" s="102"/>
      <c r="BL328" s="102"/>
      <c r="BM328" s="102"/>
      <c r="BN328" s="102"/>
      <c r="BO328" s="102"/>
      <c r="BP328" s="102"/>
      <c r="BQ328" s="102"/>
      <c r="BR328" s="102"/>
      <c r="BS328" s="102"/>
      <c r="BT328" s="102"/>
      <c r="BU328" s="102"/>
      <c r="BV328" s="102"/>
      <c r="BW328" s="102"/>
      <c r="BX328" s="102"/>
      <c r="BY328" s="102"/>
      <c r="BZ328" s="102"/>
      <c r="CA328" s="102"/>
      <c r="CB328" s="102"/>
      <c r="CC328" s="102"/>
      <c r="CD328" s="102"/>
      <c r="CE328" s="102"/>
      <c r="CF328" s="102"/>
      <c r="CG328" s="102"/>
      <c r="CH328" s="102"/>
      <c r="CI328" s="102"/>
      <c r="CJ328" s="102"/>
      <c r="CK328" s="102"/>
      <c r="CL328" s="102"/>
      <c r="CM328" s="102"/>
      <c r="CN328" s="102"/>
      <c r="CO328" s="102"/>
      <c r="CP328" s="102"/>
      <c r="CQ328" s="102"/>
      <c r="CR328" s="102"/>
      <c r="CS328" s="102"/>
      <c r="CT328" s="102"/>
      <c r="CU328" s="102"/>
      <c r="CV328" s="102"/>
      <c r="CW328" s="102"/>
      <c r="CX328" s="102"/>
      <c r="CY328" s="102"/>
      <c r="CZ328" s="102"/>
      <c r="DA328" s="102"/>
      <c r="DB328" s="102"/>
      <c r="DC328" s="102"/>
      <c r="DD328" s="102"/>
      <c r="DE328" s="102"/>
      <c r="DF328" s="102"/>
      <c r="DG328" s="102"/>
      <c r="DH328" s="102"/>
      <c r="DI328" s="102"/>
      <c r="DJ328" s="102"/>
      <c r="DK328" s="102"/>
      <c r="DL328" s="102"/>
      <c r="DM328" s="102"/>
      <c r="DN328" s="102"/>
      <c r="DO328" s="102"/>
      <c r="DP328" s="102"/>
      <c r="DQ328" s="102"/>
      <c r="DR328" s="102"/>
      <c r="DS328" s="102"/>
      <c r="DT328" s="102"/>
      <c r="DU328" s="102"/>
      <c r="DV328" s="102"/>
      <c r="DW328" s="102"/>
      <c r="DX328" s="102"/>
      <c r="DY328" s="102"/>
      <c r="DZ328" s="102"/>
    </row>
    <row r="329" spans="1:130">
      <c r="A329" s="102"/>
      <c r="B329" s="1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02"/>
      <c r="AY329" s="102"/>
      <c r="AZ329" s="102"/>
      <c r="BA329" s="102"/>
      <c r="BB329" s="102"/>
      <c r="BC329" s="102"/>
      <c r="BD329" s="102"/>
      <c r="BE329" s="102"/>
      <c r="BF329" s="102"/>
      <c r="BG329" s="102"/>
      <c r="BH329" s="102"/>
      <c r="BI329" s="102"/>
      <c r="BJ329" s="102"/>
      <c r="BK329" s="102"/>
      <c r="BL329" s="102"/>
      <c r="BM329" s="102"/>
      <c r="BN329" s="102"/>
      <c r="BO329" s="102"/>
      <c r="BP329" s="102"/>
      <c r="BQ329" s="102"/>
      <c r="BR329" s="102"/>
      <c r="BS329" s="102"/>
      <c r="BT329" s="102"/>
      <c r="BU329" s="102"/>
      <c r="BV329" s="102"/>
      <c r="BW329" s="102"/>
      <c r="BX329" s="102"/>
      <c r="BY329" s="102"/>
      <c r="BZ329" s="102"/>
      <c r="CA329" s="102"/>
      <c r="CB329" s="102"/>
      <c r="CC329" s="102"/>
      <c r="CD329" s="102"/>
      <c r="CE329" s="102"/>
      <c r="CF329" s="102"/>
      <c r="CG329" s="102"/>
      <c r="CH329" s="102"/>
      <c r="CI329" s="102"/>
      <c r="CJ329" s="102"/>
      <c r="CK329" s="102"/>
      <c r="CL329" s="102"/>
      <c r="CM329" s="102"/>
      <c r="CN329" s="102"/>
      <c r="CO329" s="102"/>
      <c r="CP329" s="102"/>
      <c r="CQ329" s="102"/>
      <c r="CR329" s="102"/>
      <c r="CS329" s="102"/>
      <c r="CT329" s="102"/>
      <c r="CU329" s="102"/>
      <c r="CV329" s="102"/>
      <c r="CW329" s="102"/>
      <c r="CX329" s="102"/>
      <c r="CY329" s="102"/>
      <c r="CZ329" s="102"/>
      <c r="DA329" s="102"/>
      <c r="DB329" s="102"/>
      <c r="DC329" s="102"/>
      <c r="DD329" s="102"/>
      <c r="DE329" s="102"/>
      <c r="DF329" s="102"/>
      <c r="DG329" s="102"/>
      <c r="DH329" s="102"/>
      <c r="DI329" s="102"/>
      <c r="DJ329" s="102"/>
      <c r="DK329" s="102"/>
      <c r="DL329" s="102"/>
      <c r="DM329" s="102"/>
      <c r="DN329" s="102"/>
      <c r="DO329" s="102"/>
      <c r="DP329" s="102"/>
      <c r="DQ329" s="102"/>
      <c r="DR329" s="102"/>
      <c r="DS329" s="102"/>
      <c r="DT329" s="102"/>
      <c r="DU329" s="102"/>
      <c r="DV329" s="102"/>
      <c r="DW329" s="102"/>
      <c r="DX329" s="102"/>
      <c r="DY329" s="102"/>
      <c r="DZ329" s="102"/>
    </row>
    <row r="330" spans="1:130">
      <c r="A330" s="102"/>
      <c r="B330" s="1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02"/>
      <c r="AY330" s="102"/>
      <c r="AZ330" s="102"/>
      <c r="BA330" s="102"/>
      <c r="BB330" s="102"/>
      <c r="BC330" s="102"/>
      <c r="BD330" s="102"/>
      <c r="BE330" s="102"/>
      <c r="BF330" s="102"/>
      <c r="BG330" s="102"/>
      <c r="BH330" s="102"/>
      <c r="BI330" s="102"/>
      <c r="BJ330" s="102"/>
      <c r="BK330" s="102"/>
      <c r="BL330" s="102"/>
      <c r="BM330" s="102"/>
      <c r="BN330" s="102"/>
      <c r="BO330" s="102"/>
      <c r="BP330" s="102"/>
      <c r="BQ330" s="102"/>
      <c r="BR330" s="102"/>
      <c r="BS330" s="102"/>
      <c r="BT330" s="102"/>
      <c r="BU330" s="102"/>
      <c r="BV330" s="102"/>
      <c r="BW330" s="102"/>
      <c r="BX330" s="102"/>
      <c r="BY330" s="102"/>
      <c r="BZ330" s="102"/>
      <c r="CA330" s="102"/>
      <c r="CB330" s="102"/>
      <c r="CC330" s="102"/>
      <c r="CD330" s="102"/>
      <c r="CE330" s="102"/>
      <c r="CF330" s="102"/>
      <c r="CG330" s="102"/>
      <c r="CH330" s="102"/>
      <c r="CI330" s="102"/>
      <c r="CJ330" s="102"/>
      <c r="CK330" s="102"/>
      <c r="CL330" s="102"/>
      <c r="CM330" s="102"/>
      <c r="CN330" s="102"/>
      <c r="CO330" s="102"/>
      <c r="CP330" s="102"/>
      <c r="CQ330" s="102"/>
      <c r="CR330" s="102"/>
      <c r="CS330" s="102"/>
      <c r="CT330" s="102"/>
      <c r="CU330" s="102"/>
      <c r="CV330" s="102"/>
      <c r="CW330" s="102"/>
      <c r="CX330" s="102"/>
      <c r="CY330" s="102"/>
      <c r="CZ330" s="102"/>
      <c r="DA330" s="102"/>
      <c r="DB330" s="102"/>
      <c r="DC330" s="102"/>
      <c r="DD330" s="102"/>
      <c r="DE330" s="102"/>
      <c r="DF330" s="102"/>
      <c r="DG330" s="102"/>
      <c r="DH330" s="102"/>
      <c r="DI330" s="102"/>
      <c r="DJ330" s="102"/>
      <c r="DK330" s="102"/>
      <c r="DL330" s="102"/>
      <c r="DM330" s="102"/>
      <c r="DN330" s="102"/>
      <c r="DO330" s="102"/>
      <c r="DP330" s="102"/>
      <c r="DQ330" s="102"/>
      <c r="DR330" s="102"/>
      <c r="DS330" s="102"/>
      <c r="DT330" s="102"/>
      <c r="DU330" s="102"/>
      <c r="DV330" s="102"/>
      <c r="DW330" s="102"/>
      <c r="DX330" s="102"/>
      <c r="DY330" s="102"/>
      <c r="DZ330" s="102"/>
    </row>
    <row r="331" spans="1:130">
      <c r="A331" s="102"/>
      <c r="B331" s="1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02"/>
      <c r="AY331" s="102"/>
      <c r="AZ331" s="102"/>
      <c r="BA331" s="102"/>
      <c r="BB331" s="102"/>
      <c r="BC331" s="102"/>
      <c r="BD331" s="102"/>
      <c r="BE331" s="102"/>
      <c r="BF331" s="102"/>
      <c r="BG331" s="102"/>
      <c r="BH331" s="102"/>
      <c r="BI331" s="102"/>
      <c r="BJ331" s="102"/>
      <c r="BK331" s="102"/>
      <c r="BL331" s="102"/>
      <c r="BM331" s="102"/>
      <c r="BN331" s="102"/>
      <c r="BO331" s="102"/>
      <c r="BP331" s="102"/>
      <c r="BQ331" s="102"/>
      <c r="BR331" s="102"/>
      <c r="BS331" s="102"/>
      <c r="BT331" s="102"/>
      <c r="BU331" s="102"/>
      <c r="BV331" s="102"/>
      <c r="BW331" s="102"/>
      <c r="BX331" s="102"/>
      <c r="BY331" s="102"/>
      <c r="BZ331" s="102"/>
      <c r="CA331" s="102"/>
      <c r="CB331" s="102"/>
      <c r="CC331" s="102"/>
      <c r="CD331" s="102"/>
      <c r="CE331" s="102"/>
      <c r="CF331" s="102"/>
      <c r="CG331" s="102"/>
      <c r="CH331" s="102"/>
      <c r="CI331" s="102"/>
      <c r="CJ331" s="102"/>
      <c r="CK331" s="102"/>
      <c r="CL331" s="102"/>
      <c r="CM331" s="102"/>
      <c r="CN331" s="102"/>
      <c r="CO331" s="102"/>
      <c r="CP331" s="102"/>
      <c r="CQ331" s="102"/>
      <c r="CR331" s="102"/>
      <c r="CS331" s="102"/>
      <c r="CT331" s="102"/>
      <c r="CU331" s="102"/>
      <c r="CV331" s="102"/>
      <c r="CW331" s="102"/>
      <c r="CX331" s="102"/>
      <c r="CY331" s="102"/>
      <c r="CZ331" s="102"/>
      <c r="DA331" s="102"/>
      <c r="DB331" s="102"/>
      <c r="DC331" s="102"/>
      <c r="DD331" s="102"/>
      <c r="DE331" s="102"/>
      <c r="DF331" s="102"/>
      <c r="DG331" s="102"/>
      <c r="DH331" s="102"/>
      <c r="DI331" s="102"/>
      <c r="DJ331" s="102"/>
      <c r="DK331" s="102"/>
      <c r="DL331" s="102"/>
      <c r="DM331" s="102"/>
      <c r="DN331" s="102"/>
      <c r="DO331" s="102"/>
      <c r="DP331" s="102"/>
      <c r="DQ331" s="102"/>
      <c r="DR331" s="102"/>
      <c r="DS331" s="102"/>
      <c r="DT331" s="102"/>
      <c r="DU331" s="102"/>
      <c r="DV331" s="102"/>
      <c r="DW331" s="102"/>
      <c r="DX331" s="102"/>
      <c r="DY331" s="102"/>
      <c r="DZ331" s="102"/>
    </row>
    <row r="332" spans="1:130">
      <c r="A332" s="102"/>
      <c r="B332" s="1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02"/>
      <c r="AY332" s="102"/>
      <c r="AZ332" s="102"/>
      <c r="BA332" s="102"/>
      <c r="BB332" s="102"/>
      <c r="BC332" s="102"/>
      <c r="BD332" s="102"/>
      <c r="BE332" s="102"/>
      <c r="BF332" s="102"/>
      <c r="BG332" s="102"/>
      <c r="BH332" s="102"/>
      <c r="BI332" s="102"/>
      <c r="BJ332" s="102"/>
      <c r="BK332" s="102"/>
      <c r="BL332" s="102"/>
      <c r="BM332" s="102"/>
      <c r="BN332" s="102"/>
      <c r="BO332" s="102"/>
      <c r="BP332" s="102"/>
      <c r="BQ332" s="102"/>
      <c r="BR332" s="102"/>
      <c r="BS332" s="102"/>
      <c r="BT332" s="102"/>
      <c r="BU332" s="102"/>
      <c r="BV332" s="102"/>
      <c r="BW332" s="102"/>
      <c r="BX332" s="102"/>
      <c r="BY332" s="102"/>
      <c r="BZ332" s="102"/>
      <c r="CA332" s="102"/>
      <c r="CB332" s="102"/>
      <c r="CC332" s="102"/>
      <c r="CD332" s="102"/>
      <c r="CE332" s="102"/>
      <c r="CF332" s="102"/>
      <c r="CG332" s="102"/>
      <c r="CH332" s="102"/>
      <c r="CI332" s="102"/>
      <c r="CJ332" s="102"/>
      <c r="CK332" s="102"/>
      <c r="CL332" s="102"/>
      <c r="CM332" s="102"/>
      <c r="CN332" s="102"/>
      <c r="CO332" s="102"/>
      <c r="CP332" s="102"/>
      <c r="CQ332" s="102"/>
      <c r="CR332" s="102"/>
      <c r="CS332" s="102"/>
      <c r="CT332" s="102"/>
      <c r="CU332" s="102"/>
      <c r="CV332" s="102"/>
      <c r="CW332" s="102"/>
      <c r="CX332" s="102"/>
      <c r="CY332" s="102"/>
      <c r="CZ332" s="102"/>
      <c r="DA332" s="102"/>
      <c r="DB332" s="102"/>
      <c r="DC332" s="102"/>
      <c r="DD332" s="102"/>
      <c r="DE332" s="102"/>
      <c r="DF332" s="102"/>
      <c r="DG332" s="102"/>
      <c r="DH332" s="102"/>
      <c r="DI332" s="102"/>
      <c r="DJ332" s="102"/>
      <c r="DK332" s="102"/>
      <c r="DL332" s="102"/>
      <c r="DM332" s="102"/>
      <c r="DN332" s="102"/>
      <c r="DO332" s="102"/>
      <c r="DP332" s="102"/>
      <c r="DQ332" s="102"/>
      <c r="DR332" s="102"/>
      <c r="DS332" s="102"/>
      <c r="DT332" s="102"/>
      <c r="DU332" s="102"/>
      <c r="DV332" s="102"/>
      <c r="DW332" s="102"/>
      <c r="DX332" s="102"/>
      <c r="DY332" s="102"/>
      <c r="DZ332" s="102"/>
    </row>
    <row r="333" spans="1:130">
      <c r="A333" s="102"/>
      <c r="B333" s="1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2"/>
      <c r="AA333" s="102"/>
      <c r="AB333" s="102"/>
      <c r="AC333" s="102"/>
      <c r="AD333" s="102"/>
      <c r="AE333" s="102"/>
      <c r="AF333" s="102"/>
      <c r="AG333" s="102"/>
      <c r="AH333" s="102"/>
      <c r="AI333" s="102"/>
      <c r="AJ333" s="102"/>
      <c r="AK333" s="102"/>
      <c r="AL333" s="102"/>
      <c r="AM333" s="102"/>
      <c r="AN333" s="102"/>
      <c r="AO333" s="102"/>
      <c r="AP333" s="102"/>
      <c r="AQ333" s="102"/>
      <c r="AR333" s="102"/>
      <c r="AS333" s="102"/>
      <c r="AT333" s="102"/>
      <c r="AU333" s="102"/>
      <c r="AV333" s="102"/>
      <c r="AW333" s="102"/>
      <c r="AX333" s="102"/>
      <c r="AY333" s="102"/>
      <c r="AZ333" s="102"/>
      <c r="BA333" s="102"/>
      <c r="BB333" s="102"/>
      <c r="BC333" s="102"/>
      <c r="BD333" s="102"/>
      <c r="BE333" s="102"/>
      <c r="BF333" s="102"/>
      <c r="BG333" s="102"/>
      <c r="BH333" s="102"/>
      <c r="BI333" s="102"/>
      <c r="BJ333" s="102"/>
      <c r="BK333" s="102"/>
      <c r="BL333" s="102"/>
      <c r="BM333" s="102"/>
      <c r="BN333" s="102"/>
      <c r="BO333" s="102"/>
      <c r="BP333" s="102"/>
      <c r="BQ333" s="102"/>
      <c r="BR333" s="102"/>
      <c r="BS333" s="102"/>
      <c r="BT333" s="102"/>
      <c r="BU333" s="102"/>
      <c r="BV333" s="102"/>
      <c r="BW333" s="102"/>
      <c r="BX333" s="102"/>
      <c r="BY333" s="102"/>
      <c r="BZ333" s="102"/>
      <c r="CA333" s="102"/>
      <c r="CB333" s="102"/>
      <c r="CC333" s="102"/>
      <c r="CD333" s="102"/>
      <c r="CE333" s="102"/>
      <c r="CF333" s="102"/>
      <c r="CG333" s="102"/>
      <c r="CH333" s="102"/>
      <c r="CI333" s="102"/>
      <c r="CJ333" s="102"/>
      <c r="CK333" s="102"/>
      <c r="CL333" s="102"/>
      <c r="CM333" s="102"/>
      <c r="CN333" s="102"/>
      <c r="CO333" s="102"/>
      <c r="CP333" s="102"/>
      <c r="CQ333" s="102"/>
      <c r="CR333" s="102"/>
      <c r="CS333" s="102"/>
      <c r="CT333" s="102"/>
      <c r="CU333" s="102"/>
      <c r="CV333" s="102"/>
      <c r="CW333" s="102"/>
      <c r="CX333" s="102"/>
      <c r="CY333" s="102"/>
      <c r="CZ333" s="102"/>
      <c r="DA333" s="102"/>
      <c r="DB333" s="102"/>
      <c r="DC333" s="102"/>
      <c r="DD333" s="102"/>
      <c r="DE333" s="102"/>
      <c r="DF333" s="102"/>
      <c r="DG333" s="102"/>
      <c r="DH333" s="102"/>
      <c r="DI333" s="102"/>
      <c r="DJ333" s="102"/>
      <c r="DK333" s="102"/>
      <c r="DL333" s="102"/>
      <c r="DM333" s="102"/>
      <c r="DN333" s="102"/>
      <c r="DO333" s="102"/>
      <c r="DP333" s="102"/>
      <c r="DQ333" s="102"/>
      <c r="DR333" s="102"/>
      <c r="DS333" s="102"/>
      <c r="DT333" s="102"/>
      <c r="DU333" s="102"/>
      <c r="DV333" s="102"/>
      <c r="DW333" s="102"/>
      <c r="DX333" s="102"/>
      <c r="DY333" s="102"/>
      <c r="DZ333" s="102"/>
    </row>
    <row r="334" spans="1:130">
      <c r="A334" s="102"/>
      <c r="B334" s="1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2"/>
      <c r="AA334" s="102"/>
      <c r="AB334" s="102"/>
      <c r="AC334" s="102"/>
      <c r="AD334" s="102"/>
      <c r="AE334" s="102"/>
      <c r="AF334" s="102"/>
      <c r="AG334" s="102"/>
      <c r="AH334" s="102"/>
      <c r="AI334" s="102"/>
      <c r="AJ334" s="102"/>
      <c r="AK334" s="102"/>
      <c r="AL334" s="102"/>
      <c r="AM334" s="102"/>
      <c r="AN334" s="102"/>
      <c r="AO334" s="102"/>
      <c r="AP334" s="102"/>
      <c r="AQ334" s="102"/>
      <c r="AR334" s="102"/>
      <c r="AS334" s="102"/>
      <c r="AT334" s="102"/>
      <c r="AU334" s="102"/>
      <c r="AV334" s="102"/>
      <c r="AW334" s="102"/>
      <c r="AX334" s="102"/>
      <c r="AY334" s="102"/>
      <c r="AZ334" s="102"/>
      <c r="BA334" s="102"/>
      <c r="BB334" s="102"/>
      <c r="BC334" s="102"/>
      <c r="BD334" s="102"/>
      <c r="BE334" s="102"/>
      <c r="BF334" s="102"/>
      <c r="BG334" s="102"/>
      <c r="BH334" s="102"/>
      <c r="BI334" s="102"/>
      <c r="BJ334" s="102"/>
      <c r="BK334" s="102"/>
      <c r="BL334" s="102"/>
      <c r="BM334" s="102"/>
      <c r="BN334" s="102"/>
      <c r="BO334" s="102"/>
      <c r="BP334" s="102"/>
      <c r="BQ334" s="102"/>
      <c r="BR334" s="102"/>
      <c r="BS334" s="102"/>
      <c r="BT334" s="102"/>
      <c r="BU334" s="102"/>
      <c r="BV334" s="102"/>
      <c r="BW334" s="102"/>
      <c r="BX334" s="102"/>
      <c r="BY334" s="102"/>
      <c r="BZ334" s="102"/>
      <c r="CA334" s="102"/>
      <c r="CB334" s="102"/>
      <c r="CC334" s="102"/>
      <c r="CD334" s="102"/>
      <c r="CE334" s="102"/>
      <c r="CF334" s="102"/>
      <c r="CG334" s="102"/>
      <c r="CH334" s="102"/>
      <c r="CI334" s="102"/>
      <c r="CJ334" s="102"/>
      <c r="CK334" s="102"/>
      <c r="CL334" s="102"/>
      <c r="CM334" s="102"/>
      <c r="CN334" s="102"/>
      <c r="CO334" s="102"/>
      <c r="CP334" s="102"/>
      <c r="CQ334" s="102"/>
      <c r="CR334" s="102"/>
      <c r="CS334" s="102"/>
      <c r="CT334" s="102"/>
      <c r="CU334" s="102"/>
      <c r="CV334" s="102"/>
      <c r="CW334" s="102"/>
      <c r="CX334" s="102"/>
      <c r="CY334" s="102"/>
      <c r="CZ334" s="102"/>
      <c r="DA334" s="102"/>
      <c r="DB334" s="102"/>
      <c r="DC334" s="102"/>
      <c r="DD334" s="102"/>
      <c r="DE334" s="102"/>
      <c r="DF334" s="102"/>
      <c r="DG334" s="102"/>
      <c r="DH334" s="102"/>
      <c r="DI334" s="102"/>
      <c r="DJ334" s="102"/>
      <c r="DK334" s="102"/>
      <c r="DL334" s="102"/>
      <c r="DM334" s="102"/>
      <c r="DN334" s="102"/>
      <c r="DO334" s="102"/>
      <c r="DP334" s="102"/>
      <c r="DQ334" s="102"/>
      <c r="DR334" s="102"/>
      <c r="DS334" s="102"/>
      <c r="DT334" s="102"/>
      <c r="DU334" s="102"/>
      <c r="DV334" s="102"/>
      <c r="DW334" s="102"/>
      <c r="DX334" s="102"/>
      <c r="DY334" s="102"/>
      <c r="DZ334" s="102"/>
    </row>
    <row r="335" spans="1:130">
      <c r="A335" s="102"/>
      <c r="B335" s="1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2"/>
      <c r="AA335" s="102"/>
      <c r="AB335" s="102"/>
      <c r="AC335" s="102"/>
      <c r="AD335" s="102"/>
      <c r="AE335" s="102"/>
      <c r="AF335" s="102"/>
      <c r="AG335" s="102"/>
      <c r="AH335" s="102"/>
      <c r="AI335" s="102"/>
      <c r="AJ335" s="102"/>
      <c r="AK335" s="102"/>
      <c r="AL335" s="102"/>
      <c r="AM335" s="102"/>
      <c r="AN335" s="102"/>
      <c r="AO335" s="102"/>
      <c r="AP335" s="102"/>
      <c r="AQ335" s="102"/>
      <c r="AR335" s="102"/>
      <c r="AS335" s="102"/>
      <c r="AT335" s="102"/>
      <c r="AU335" s="102"/>
      <c r="AV335" s="102"/>
      <c r="AW335" s="102"/>
      <c r="AX335" s="102"/>
      <c r="AY335" s="102"/>
      <c r="AZ335" s="102"/>
      <c r="BA335" s="102"/>
      <c r="BB335" s="102"/>
      <c r="BC335" s="102"/>
      <c r="BD335" s="102"/>
      <c r="BE335" s="102"/>
      <c r="BF335" s="102"/>
      <c r="BG335" s="102"/>
      <c r="BH335" s="102"/>
      <c r="BI335" s="102"/>
      <c r="BJ335" s="102"/>
      <c r="BK335" s="102"/>
      <c r="BL335" s="102"/>
      <c r="BM335" s="102"/>
      <c r="BN335" s="102"/>
      <c r="BO335" s="102"/>
      <c r="BP335" s="102"/>
      <c r="BQ335" s="102"/>
      <c r="BR335" s="102"/>
      <c r="BS335" s="102"/>
      <c r="BT335" s="102"/>
      <c r="BU335" s="102"/>
      <c r="BV335" s="102"/>
      <c r="BW335" s="102"/>
      <c r="BX335" s="102"/>
      <c r="BY335" s="102"/>
      <c r="BZ335" s="102"/>
      <c r="CA335" s="102"/>
      <c r="CB335" s="102"/>
      <c r="CC335" s="102"/>
      <c r="CD335" s="102"/>
      <c r="CE335" s="102"/>
      <c r="CF335" s="102"/>
      <c r="CG335" s="102"/>
      <c r="CH335" s="102"/>
      <c r="CI335" s="102"/>
      <c r="CJ335" s="102"/>
      <c r="CK335" s="102"/>
      <c r="CL335" s="102"/>
      <c r="CM335" s="102"/>
      <c r="CN335" s="102"/>
      <c r="CO335" s="102"/>
      <c r="CP335" s="102"/>
      <c r="CQ335" s="102"/>
      <c r="CR335" s="102"/>
      <c r="CS335" s="102"/>
      <c r="CT335" s="102"/>
      <c r="CU335" s="102"/>
      <c r="CV335" s="102"/>
      <c r="CW335" s="102"/>
      <c r="CX335" s="102"/>
      <c r="CY335" s="102"/>
      <c r="CZ335" s="102"/>
      <c r="DA335" s="102"/>
      <c r="DB335" s="102"/>
      <c r="DC335" s="102"/>
      <c r="DD335" s="102"/>
      <c r="DE335" s="102"/>
      <c r="DF335" s="102"/>
      <c r="DG335" s="102"/>
      <c r="DH335" s="102"/>
      <c r="DI335" s="102"/>
      <c r="DJ335" s="102"/>
      <c r="DK335" s="102"/>
      <c r="DL335" s="102"/>
      <c r="DM335" s="102"/>
      <c r="DN335" s="102"/>
      <c r="DO335" s="102"/>
      <c r="DP335" s="102"/>
      <c r="DQ335" s="102"/>
      <c r="DR335" s="102"/>
      <c r="DS335" s="102"/>
      <c r="DT335" s="102"/>
      <c r="DU335" s="102"/>
      <c r="DV335" s="102"/>
      <c r="DW335" s="102"/>
      <c r="DX335" s="102"/>
      <c r="DY335" s="102"/>
      <c r="DZ335" s="102"/>
    </row>
    <row r="336" spans="1:130">
      <c r="A336" s="102"/>
      <c r="B336" s="1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2"/>
      <c r="AA336" s="102"/>
      <c r="AB336" s="102"/>
      <c r="AC336" s="102"/>
      <c r="AD336" s="102"/>
      <c r="AE336" s="102"/>
      <c r="AF336" s="102"/>
      <c r="AG336" s="102"/>
      <c r="AH336" s="102"/>
      <c r="AI336" s="102"/>
      <c r="AJ336" s="102"/>
      <c r="AK336" s="102"/>
      <c r="AL336" s="102"/>
      <c r="AM336" s="102"/>
      <c r="AN336" s="102"/>
      <c r="AO336" s="102"/>
      <c r="AP336" s="102"/>
      <c r="AQ336" s="102"/>
      <c r="AR336" s="102"/>
      <c r="AS336" s="102"/>
      <c r="AT336" s="102"/>
      <c r="AU336" s="102"/>
      <c r="AV336" s="102"/>
      <c r="AW336" s="102"/>
      <c r="AX336" s="102"/>
      <c r="AY336" s="102"/>
      <c r="AZ336" s="102"/>
      <c r="BA336" s="102"/>
      <c r="BB336" s="102"/>
      <c r="BC336" s="102"/>
      <c r="BD336" s="102"/>
      <c r="BE336" s="102"/>
      <c r="BF336" s="102"/>
      <c r="BG336" s="102"/>
      <c r="BH336" s="102"/>
      <c r="BI336" s="102"/>
      <c r="BJ336" s="102"/>
      <c r="BK336" s="102"/>
      <c r="BL336" s="102"/>
      <c r="BM336" s="102"/>
      <c r="BN336" s="102"/>
      <c r="BO336" s="102"/>
      <c r="BP336" s="102"/>
      <c r="BQ336" s="102"/>
      <c r="BR336" s="102"/>
      <c r="BS336" s="102"/>
      <c r="BT336" s="102"/>
      <c r="BU336" s="102"/>
      <c r="BV336" s="102"/>
      <c r="BW336" s="102"/>
      <c r="BX336" s="102"/>
      <c r="BY336" s="102"/>
      <c r="BZ336" s="102"/>
      <c r="CA336" s="102"/>
      <c r="CB336" s="102"/>
      <c r="CC336" s="102"/>
      <c r="CD336" s="102"/>
      <c r="CE336" s="102"/>
      <c r="CF336" s="102"/>
      <c r="CG336" s="102"/>
      <c r="CH336" s="102"/>
      <c r="CI336" s="102"/>
      <c r="CJ336" s="102"/>
      <c r="CK336" s="102"/>
      <c r="CL336" s="102"/>
      <c r="CM336" s="102"/>
      <c r="CN336" s="102"/>
      <c r="CO336" s="102"/>
      <c r="CP336" s="102"/>
      <c r="CQ336" s="102"/>
      <c r="CR336" s="102"/>
      <c r="CS336" s="102"/>
      <c r="CT336" s="102"/>
      <c r="CU336" s="102"/>
      <c r="CV336" s="102"/>
      <c r="CW336" s="102"/>
      <c r="CX336" s="102"/>
      <c r="CY336" s="102"/>
      <c r="CZ336" s="102"/>
      <c r="DA336" s="102"/>
      <c r="DB336" s="102"/>
      <c r="DC336" s="102"/>
      <c r="DD336" s="102"/>
      <c r="DE336" s="102"/>
      <c r="DF336" s="102"/>
      <c r="DG336" s="102"/>
      <c r="DH336" s="102"/>
      <c r="DI336" s="102"/>
      <c r="DJ336" s="102"/>
      <c r="DK336" s="102"/>
      <c r="DL336" s="102"/>
      <c r="DM336" s="102"/>
      <c r="DN336" s="102"/>
      <c r="DO336" s="102"/>
      <c r="DP336" s="102"/>
      <c r="DQ336" s="102"/>
      <c r="DR336" s="102"/>
      <c r="DS336" s="102"/>
      <c r="DT336" s="102"/>
      <c r="DU336" s="102"/>
      <c r="DV336" s="102"/>
      <c r="DW336" s="102"/>
      <c r="DX336" s="102"/>
      <c r="DY336" s="102"/>
      <c r="DZ336" s="102"/>
    </row>
    <row r="337" spans="1:130">
      <c r="A337" s="102"/>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c r="AA337" s="102"/>
      <c r="AB337" s="102"/>
      <c r="AC337" s="102"/>
      <c r="AD337" s="102"/>
      <c r="AE337" s="102"/>
      <c r="AF337" s="102"/>
      <c r="AG337" s="102"/>
      <c r="AH337" s="102"/>
      <c r="AI337" s="102"/>
      <c r="AJ337" s="102"/>
      <c r="AK337" s="102"/>
      <c r="AL337" s="102"/>
      <c r="AM337" s="102"/>
      <c r="AN337" s="102"/>
      <c r="AO337" s="102"/>
      <c r="AP337" s="102"/>
      <c r="AQ337" s="102"/>
      <c r="AR337" s="102"/>
      <c r="AS337" s="102"/>
      <c r="AT337" s="102"/>
      <c r="AU337" s="102"/>
      <c r="AV337" s="102"/>
      <c r="AW337" s="102"/>
      <c r="AX337" s="102"/>
      <c r="AY337" s="102"/>
      <c r="AZ337" s="102"/>
      <c r="BA337" s="102"/>
      <c r="BB337" s="102"/>
      <c r="BC337" s="102"/>
      <c r="BD337" s="102"/>
      <c r="BE337" s="102"/>
      <c r="BF337" s="102"/>
      <c r="BG337" s="102"/>
      <c r="BH337" s="102"/>
      <c r="BI337" s="102"/>
      <c r="BJ337" s="102"/>
      <c r="BK337" s="102"/>
      <c r="BL337" s="102"/>
      <c r="BM337" s="102"/>
      <c r="BN337" s="102"/>
      <c r="BO337" s="102"/>
      <c r="BP337" s="102"/>
      <c r="BQ337" s="102"/>
      <c r="BR337" s="102"/>
      <c r="BS337" s="102"/>
      <c r="BT337" s="102"/>
      <c r="BU337" s="102"/>
      <c r="BV337" s="102"/>
      <c r="BW337" s="102"/>
      <c r="BX337" s="102"/>
      <c r="BY337" s="102"/>
      <c r="BZ337" s="102"/>
      <c r="CA337" s="102"/>
      <c r="CB337" s="102"/>
      <c r="CC337" s="102"/>
      <c r="CD337" s="102"/>
      <c r="CE337" s="102"/>
      <c r="CF337" s="102"/>
      <c r="CG337" s="102"/>
      <c r="CH337" s="102"/>
      <c r="CI337" s="102"/>
      <c r="CJ337" s="102"/>
      <c r="CK337" s="102"/>
      <c r="CL337" s="102"/>
      <c r="CM337" s="102"/>
      <c r="CN337" s="102"/>
      <c r="CO337" s="102"/>
      <c r="CP337" s="102"/>
      <c r="CQ337" s="102"/>
      <c r="CR337" s="102"/>
      <c r="CS337" s="102"/>
      <c r="CT337" s="102"/>
      <c r="CU337" s="102"/>
      <c r="CV337" s="102"/>
      <c r="CW337" s="102"/>
      <c r="CX337" s="102"/>
      <c r="CY337" s="102"/>
      <c r="CZ337" s="102"/>
      <c r="DA337" s="102"/>
      <c r="DB337" s="102"/>
      <c r="DC337" s="102"/>
      <c r="DD337" s="102"/>
      <c r="DE337" s="102"/>
      <c r="DF337" s="102"/>
      <c r="DG337" s="102"/>
      <c r="DH337" s="102"/>
      <c r="DI337" s="102"/>
      <c r="DJ337" s="102"/>
      <c r="DK337" s="102"/>
      <c r="DL337" s="102"/>
      <c r="DM337" s="102"/>
      <c r="DN337" s="102"/>
      <c r="DO337" s="102"/>
      <c r="DP337" s="102"/>
      <c r="DQ337" s="102"/>
      <c r="DR337" s="102"/>
      <c r="DS337" s="102"/>
      <c r="DT337" s="102"/>
      <c r="DU337" s="102"/>
      <c r="DV337" s="102"/>
      <c r="DW337" s="102"/>
      <c r="DX337" s="102"/>
      <c r="DY337" s="102"/>
      <c r="DZ337" s="102"/>
    </row>
    <row r="338" spans="1:130">
      <c r="A338" s="102"/>
      <c r="B338" s="1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2"/>
      <c r="AA338" s="102"/>
      <c r="AB338" s="102"/>
      <c r="AC338" s="102"/>
      <c r="AD338" s="102"/>
      <c r="AE338" s="102"/>
      <c r="AF338" s="102"/>
      <c r="AG338" s="102"/>
      <c r="AH338" s="102"/>
      <c r="AI338" s="102"/>
      <c r="AJ338" s="102"/>
      <c r="AK338" s="102"/>
      <c r="AL338" s="102"/>
      <c r="AM338" s="102"/>
      <c r="AN338" s="102"/>
      <c r="AO338" s="102"/>
      <c r="AP338" s="102"/>
      <c r="AQ338" s="102"/>
      <c r="AR338" s="102"/>
      <c r="AS338" s="102"/>
      <c r="AT338" s="102"/>
      <c r="AU338" s="102"/>
      <c r="AV338" s="102"/>
      <c r="AW338" s="102"/>
      <c r="AX338" s="102"/>
      <c r="AY338" s="102"/>
      <c r="AZ338" s="102"/>
      <c r="BA338" s="102"/>
      <c r="BB338" s="102"/>
      <c r="BC338" s="102"/>
      <c r="BD338" s="102"/>
      <c r="BE338" s="102"/>
      <c r="BF338" s="102"/>
      <c r="BG338" s="102"/>
      <c r="BH338" s="102"/>
      <c r="BI338" s="102"/>
      <c r="BJ338" s="102"/>
      <c r="BK338" s="102"/>
      <c r="BL338" s="102"/>
      <c r="BM338" s="102"/>
      <c r="BN338" s="102"/>
      <c r="BO338" s="102"/>
      <c r="BP338" s="102"/>
      <c r="BQ338" s="102"/>
      <c r="BR338" s="102"/>
      <c r="BS338" s="102"/>
      <c r="BT338" s="102"/>
      <c r="BU338" s="102"/>
      <c r="BV338" s="102"/>
      <c r="BW338" s="102"/>
      <c r="BX338" s="102"/>
      <c r="BY338" s="102"/>
      <c r="BZ338" s="102"/>
      <c r="CA338" s="102"/>
      <c r="CB338" s="102"/>
      <c r="CC338" s="102"/>
      <c r="CD338" s="102"/>
      <c r="CE338" s="102"/>
      <c r="CF338" s="102"/>
      <c r="CG338" s="102"/>
      <c r="CH338" s="102"/>
      <c r="CI338" s="102"/>
      <c r="CJ338" s="102"/>
      <c r="CK338" s="102"/>
      <c r="CL338" s="102"/>
      <c r="CM338" s="102"/>
      <c r="CN338" s="102"/>
      <c r="CO338" s="102"/>
      <c r="CP338" s="102"/>
      <c r="CQ338" s="102"/>
      <c r="CR338" s="102"/>
      <c r="CS338" s="102"/>
      <c r="CT338" s="102"/>
      <c r="CU338" s="102"/>
      <c r="CV338" s="102"/>
      <c r="CW338" s="102"/>
      <c r="CX338" s="102"/>
      <c r="CY338" s="102"/>
      <c r="CZ338" s="102"/>
      <c r="DA338" s="102"/>
      <c r="DB338" s="102"/>
      <c r="DC338" s="102"/>
      <c r="DD338" s="102"/>
      <c r="DE338" s="102"/>
      <c r="DF338" s="102"/>
      <c r="DG338" s="102"/>
      <c r="DH338" s="102"/>
      <c r="DI338" s="102"/>
      <c r="DJ338" s="102"/>
      <c r="DK338" s="102"/>
      <c r="DL338" s="102"/>
      <c r="DM338" s="102"/>
      <c r="DN338" s="102"/>
      <c r="DO338" s="102"/>
      <c r="DP338" s="102"/>
      <c r="DQ338" s="102"/>
      <c r="DR338" s="102"/>
      <c r="DS338" s="102"/>
      <c r="DT338" s="102"/>
      <c r="DU338" s="102"/>
      <c r="DV338" s="102"/>
      <c r="DW338" s="102"/>
      <c r="DX338" s="102"/>
      <c r="DY338" s="102"/>
      <c r="DZ338" s="102"/>
    </row>
    <row r="339" spans="1:130">
      <c r="A339" s="102"/>
      <c r="B339" s="1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02"/>
      <c r="AY339" s="102"/>
      <c r="AZ339" s="102"/>
      <c r="BA339" s="102"/>
      <c r="BB339" s="102"/>
      <c r="BC339" s="102"/>
      <c r="BD339" s="102"/>
      <c r="BE339" s="102"/>
      <c r="BF339" s="102"/>
      <c r="BG339" s="102"/>
      <c r="BH339" s="102"/>
      <c r="BI339" s="102"/>
      <c r="BJ339" s="102"/>
      <c r="BK339" s="102"/>
      <c r="BL339" s="102"/>
      <c r="BM339" s="102"/>
      <c r="BN339" s="102"/>
      <c r="BO339" s="102"/>
      <c r="BP339" s="102"/>
      <c r="BQ339" s="102"/>
      <c r="BR339" s="102"/>
      <c r="BS339" s="102"/>
      <c r="BT339" s="102"/>
      <c r="BU339" s="102"/>
      <c r="BV339" s="102"/>
      <c r="BW339" s="102"/>
      <c r="BX339" s="102"/>
      <c r="BY339" s="102"/>
      <c r="BZ339" s="102"/>
      <c r="CA339" s="102"/>
      <c r="CB339" s="102"/>
      <c r="CC339" s="102"/>
      <c r="CD339" s="102"/>
      <c r="CE339" s="102"/>
      <c r="CF339" s="102"/>
      <c r="CG339" s="102"/>
      <c r="CH339" s="102"/>
      <c r="CI339" s="102"/>
      <c r="CJ339" s="102"/>
      <c r="CK339" s="102"/>
      <c r="CL339" s="102"/>
      <c r="CM339" s="102"/>
      <c r="CN339" s="102"/>
      <c r="CO339" s="102"/>
      <c r="CP339" s="102"/>
      <c r="CQ339" s="102"/>
      <c r="CR339" s="102"/>
      <c r="CS339" s="102"/>
      <c r="CT339" s="102"/>
      <c r="CU339" s="102"/>
      <c r="CV339" s="102"/>
      <c r="CW339" s="102"/>
      <c r="CX339" s="102"/>
      <c r="CY339" s="102"/>
      <c r="CZ339" s="102"/>
      <c r="DA339" s="102"/>
      <c r="DB339" s="102"/>
      <c r="DC339" s="102"/>
      <c r="DD339" s="102"/>
      <c r="DE339" s="102"/>
      <c r="DF339" s="102"/>
      <c r="DG339" s="102"/>
      <c r="DH339" s="102"/>
      <c r="DI339" s="102"/>
      <c r="DJ339" s="102"/>
      <c r="DK339" s="102"/>
      <c r="DL339" s="102"/>
      <c r="DM339" s="102"/>
      <c r="DN339" s="102"/>
      <c r="DO339" s="102"/>
      <c r="DP339" s="102"/>
      <c r="DQ339" s="102"/>
      <c r="DR339" s="102"/>
      <c r="DS339" s="102"/>
      <c r="DT339" s="102"/>
      <c r="DU339" s="102"/>
      <c r="DV339" s="102"/>
      <c r="DW339" s="102"/>
      <c r="DX339" s="102"/>
      <c r="DY339" s="102"/>
      <c r="DZ339" s="102"/>
    </row>
    <row r="340" spans="1:130">
      <c r="A340" s="102"/>
      <c r="B340" s="1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02"/>
      <c r="AY340" s="102"/>
      <c r="AZ340" s="102"/>
      <c r="BA340" s="102"/>
      <c r="BB340" s="102"/>
      <c r="BC340" s="102"/>
      <c r="BD340" s="102"/>
      <c r="BE340" s="102"/>
      <c r="BF340" s="102"/>
      <c r="BG340" s="102"/>
      <c r="BH340" s="102"/>
      <c r="BI340" s="102"/>
      <c r="BJ340" s="102"/>
      <c r="BK340" s="102"/>
      <c r="BL340" s="102"/>
      <c r="BM340" s="102"/>
      <c r="BN340" s="102"/>
      <c r="BO340" s="102"/>
      <c r="BP340" s="102"/>
      <c r="BQ340" s="102"/>
      <c r="BR340" s="102"/>
      <c r="BS340" s="102"/>
      <c r="BT340" s="102"/>
      <c r="BU340" s="102"/>
      <c r="BV340" s="102"/>
      <c r="BW340" s="102"/>
      <c r="BX340" s="102"/>
      <c r="BY340" s="102"/>
      <c r="BZ340" s="102"/>
      <c r="CA340" s="102"/>
      <c r="CB340" s="102"/>
      <c r="CC340" s="102"/>
      <c r="CD340" s="102"/>
      <c r="CE340" s="102"/>
      <c r="CF340" s="102"/>
      <c r="CG340" s="102"/>
      <c r="CH340" s="102"/>
      <c r="CI340" s="102"/>
      <c r="CJ340" s="102"/>
      <c r="CK340" s="102"/>
      <c r="CL340" s="102"/>
      <c r="CM340" s="102"/>
      <c r="CN340" s="102"/>
      <c r="CO340" s="102"/>
      <c r="CP340" s="102"/>
      <c r="CQ340" s="102"/>
      <c r="CR340" s="102"/>
      <c r="CS340" s="102"/>
      <c r="CT340" s="102"/>
      <c r="CU340" s="102"/>
      <c r="CV340" s="102"/>
      <c r="CW340" s="102"/>
      <c r="CX340" s="102"/>
      <c r="CY340" s="102"/>
      <c r="CZ340" s="102"/>
      <c r="DA340" s="102"/>
      <c r="DB340" s="102"/>
      <c r="DC340" s="102"/>
      <c r="DD340" s="102"/>
      <c r="DE340" s="102"/>
      <c r="DF340" s="102"/>
      <c r="DG340" s="102"/>
      <c r="DH340" s="102"/>
      <c r="DI340" s="102"/>
      <c r="DJ340" s="102"/>
      <c r="DK340" s="102"/>
      <c r="DL340" s="102"/>
      <c r="DM340" s="102"/>
      <c r="DN340" s="102"/>
      <c r="DO340" s="102"/>
      <c r="DP340" s="102"/>
      <c r="DQ340" s="102"/>
      <c r="DR340" s="102"/>
      <c r="DS340" s="102"/>
      <c r="DT340" s="102"/>
      <c r="DU340" s="102"/>
      <c r="DV340" s="102"/>
      <c r="DW340" s="102"/>
      <c r="DX340" s="102"/>
      <c r="DY340" s="102"/>
      <c r="DZ340" s="102"/>
    </row>
    <row r="341" spans="1:130">
      <c r="A341" s="102"/>
      <c r="B341" s="1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02"/>
      <c r="AY341" s="102"/>
      <c r="AZ341" s="102"/>
      <c r="BA341" s="102"/>
      <c r="BB341" s="102"/>
      <c r="BC341" s="102"/>
      <c r="BD341" s="102"/>
      <c r="BE341" s="102"/>
      <c r="BF341" s="102"/>
      <c r="BG341" s="102"/>
      <c r="BH341" s="102"/>
      <c r="BI341" s="102"/>
      <c r="BJ341" s="102"/>
      <c r="BK341" s="102"/>
      <c r="BL341" s="102"/>
      <c r="BM341" s="102"/>
      <c r="BN341" s="102"/>
      <c r="BO341" s="102"/>
      <c r="BP341" s="102"/>
      <c r="BQ341" s="102"/>
      <c r="BR341" s="102"/>
      <c r="BS341" s="102"/>
      <c r="BT341" s="102"/>
      <c r="BU341" s="102"/>
      <c r="BV341" s="102"/>
      <c r="BW341" s="102"/>
      <c r="BX341" s="102"/>
      <c r="BY341" s="102"/>
      <c r="BZ341" s="102"/>
      <c r="CA341" s="102"/>
      <c r="CB341" s="102"/>
      <c r="CC341" s="102"/>
      <c r="CD341" s="102"/>
      <c r="CE341" s="102"/>
      <c r="CF341" s="102"/>
      <c r="CG341" s="102"/>
      <c r="CH341" s="102"/>
      <c r="CI341" s="102"/>
      <c r="CJ341" s="102"/>
      <c r="CK341" s="102"/>
      <c r="CL341" s="102"/>
      <c r="CM341" s="102"/>
      <c r="CN341" s="102"/>
      <c r="CO341" s="102"/>
      <c r="CP341" s="102"/>
      <c r="CQ341" s="102"/>
      <c r="CR341" s="102"/>
      <c r="CS341" s="102"/>
      <c r="CT341" s="102"/>
      <c r="CU341" s="102"/>
      <c r="CV341" s="102"/>
      <c r="CW341" s="102"/>
      <c r="CX341" s="102"/>
      <c r="CY341" s="102"/>
      <c r="CZ341" s="102"/>
      <c r="DA341" s="102"/>
      <c r="DB341" s="102"/>
      <c r="DC341" s="102"/>
      <c r="DD341" s="102"/>
      <c r="DE341" s="102"/>
      <c r="DF341" s="102"/>
      <c r="DG341" s="102"/>
      <c r="DH341" s="102"/>
      <c r="DI341" s="102"/>
      <c r="DJ341" s="102"/>
      <c r="DK341" s="102"/>
      <c r="DL341" s="102"/>
      <c r="DM341" s="102"/>
      <c r="DN341" s="102"/>
      <c r="DO341" s="102"/>
      <c r="DP341" s="102"/>
      <c r="DQ341" s="102"/>
      <c r="DR341" s="102"/>
      <c r="DS341" s="102"/>
      <c r="DT341" s="102"/>
      <c r="DU341" s="102"/>
      <c r="DV341" s="102"/>
      <c r="DW341" s="102"/>
      <c r="DX341" s="102"/>
      <c r="DY341" s="102"/>
      <c r="DZ341" s="102"/>
    </row>
    <row r="342" spans="1:130">
      <c r="A342" s="102"/>
      <c r="B342" s="1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02"/>
      <c r="AY342" s="102"/>
      <c r="AZ342" s="102"/>
      <c r="BA342" s="102"/>
      <c r="BB342" s="102"/>
      <c r="BC342" s="102"/>
      <c r="BD342" s="102"/>
      <c r="BE342" s="102"/>
      <c r="BF342" s="102"/>
      <c r="BG342" s="102"/>
      <c r="BH342" s="102"/>
      <c r="BI342" s="102"/>
      <c r="BJ342" s="102"/>
      <c r="BK342" s="102"/>
      <c r="BL342" s="102"/>
      <c r="BM342" s="102"/>
      <c r="BN342" s="102"/>
      <c r="BO342" s="102"/>
      <c r="BP342" s="102"/>
      <c r="BQ342" s="102"/>
      <c r="BR342" s="102"/>
      <c r="BS342" s="102"/>
      <c r="BT342" s="102"/>
      <c r="BU342" s="102"/>
      <c r="BV342" s="102"/>
      <c r="BW342" s="102"/>
      <c r="BX342" s="102"/>
      <c r="BY342" s="102"/>
      <c r="BZ342" s="102"/>
      <c r="CA342" s="102"/>
      <c r="CB342" s="102"/>
      <c r="CC342" s="102"/>
      <c r="CD342" s="102"/>
      <c r="CE342" s="102"/>
      <c r="CF342" s="102"/>
      <c r="CG342" s="102"/>
      <c r="CH342" s="102"/>
      <c r="CI342" s="102"/>
      <c r="CJ342" s="102"/>
      <c r="CK342" s="102"/>
      <c r="CL342" s="102"/>
      <c r="CM342" s="102"/>
      <c r="CN342" s="102"/>
      <c r="CO342" s="102"/>
      <c r="CP342" s="102"/>
      <c r="CQ342" s="102"/>
      <c r="CR342" s="102"/>
      <c r="CS342" s="102"/>
      <c r="CT342" s="102"/>
      <c r="CU342" s="102"/>
      <c r="CV342" s="102"/>
      <c r="CW342" s="102"/>
      <c r="CX342" s="102"/>
      <c r="CY342" s="102"/>
      <c r="CZ342" s="102"/>
      <c r="DA342" s="102"/>
      <c r="DB342" s="102"/>
      <c r="DC342" s="102"/>
      <c r="DD342" s="102"/>
      <c r="DE342" s="102"/>
      <c r="DF342" s="102"/>
      <c r="DG342" s="102"/>
      <c r="DH342" s="102"/>
      <c r="DI342" s="102"/>
      <c r="DJ342" s="102"/>
      <c r="DK342" s="102"/>
      <c r="DL342" s="102"/>
      <c r="DM342" s="102"/>
      <c r="DN342" s="102"/>
      <c r="DO342" s="102"/>
      <c r="DP342" s="102"/>
      <c r="DQ342" s="102"/>
      <c r="DR342" s="102"/>
      <c r="DS342" s="102"/>
      <c r="DT342" s="102"/>
      <c r="DU342" s="102"/>
      <c r="DV342" s="102"/>
      <c r="DW342" s="102"/>
      <c r="DX342" s="102"/>
      <c r="DY342" s="102"/>
      <c r="DZ342" s="102"/>
    </row>
    <row r="343" spans="1:130">
      <c r="A343" s="102"/>
      <c r="B343" s="1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02"/>
      <c r="AY343" s="102"/>
      <c r="AZ343" s="102"/>
      <c r="BA343" s="102"/>
      <c r="BB343" s="102"/>
      <c r="BC343" s="102"/>
      <c r="BD343" s="102"/>
      <c r="BE343" s="102"/>
      <c r="BF343" s="102"/>
      <c r="BG343" s="102"/>
      <c r="BH343" s="102"/>
      <c r="BI343" s="102"/>
      <c r="BJ343" s="102"/>
      <c r="BK343" s="102"/>
      <c r="BL343" s="102"/>
      <c r="BM343" s="102"/>
      <c r="BN343" s="102"/>
      <c r="BO343" s="102"/>
      <c r="BP343" s="102"/>
      <c r="BQ343" s="102"/>
      <c r="BR343" s="102"/>
      <c r="BS343" s="102"/>
      <c r="BT343" s="102"/>
      <c r="BU343" s="102"/>
      <c r="BV343" s="102"/>
      <c r="BW343" s="102"/>
      <c r="BX343" s="102"/>
      <c r="BY343" s="102"/>
      <c r="BZ343" s="102"/>
      <c r="CA343" s="102"/>
      <c r="CB343" s="102"/>
      <c r="CC343" s="102"/>
      <c r="CD343" s="102"/>
      <c r="CE343" s="102"/>
      <c r="CF343" s="102"/>
      <c r="CG343" s="102"/>
      <c r="CH343" s="102"/>
      <c r="CI343" s="102"/>
      <c r="CJ343" s="102"/>
      <c r="CK343" s="102"/>
      <c r="CL343" s="102"/>
      <c r="CM343" s="102"/>
      <c r="CN343" s="102"/>
      <c r="CO343" s="102"/>
      <c r="CP343" s="102"/>
      <c r="CQ343" s="102"/>
      <c r="CR343" s="102"/>
      <c r="CS343" s="102"/>
      <c r="CT343" s="102"/>
      <c r="CU343" s="102"/>
      <c r="CV343" s="102"/>
      <c r="CW343" s="102"/>
      <c r="CX343" s="102"/>
      <c r="CY343" s="102"/>
      <c r="CZ343" s="102"/>
      <c r="DA343" s="102"/>
      <c r="DB343" s="102"/>
      <c r="DC343" s="102"/>
      <c r="DD343" s="102"/>
      <c r="DE343" s="102"/>
      <c r="DF343" s="102"/>
      <c r="DG343" s="102"/>
      <c r="DH343" s="102"/>
      <c r="DI343" s="102"/>
      <c r="DJ343" s="102"/>
      <c r="DK343" s="102"/>
      <c r="DL343" s="102"/>
      <c r="DM343" s="102"/>
      <c r="DN343" s="102"/>
      <c r="DO343" s="102"/>
      <c r="DP343" s="102"/>
      <c r="DQ343" s="102"/>
      <c r="DR343" s="102"/>
      <c r="DS343" s="102"/>
      <c r="DT343" s="102"/>
      <c r="DU343" s="102"/>
      <c r="DV343" s="102"/>
      <c r="DW343" s="102"/>
      <c r="DX343" s="102"/>
      <c r="DY343" s="102"/>
      <c r="DZ343" s="102"/>
    </row>
    <row r="344" spans="1:130">
      <c r="A344" s="102"/>
      <c r="B344" s="1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02"/>
      <c r="AY344" s="102"/>
      <c r="AZ344" s="102"/>
      <c r="BA344" s="102"/>
      <c r="BB344" s="102"/>
      <c r="BC344" s="102"/>
      <c r="BD344" s="102"/>
      <c r="BE344" s="102"/>
      <c r="BF344" s="102"/>
      <c r="BG344" s="102"/>
      <c r="BH344" s="102"/>
      <c r="BI344" s="102"/>
      <c r="BJ344" s="102"/>
      <c r="BK344" s="102"/>
      <c r="BL344" s="102"/>
      <c r="BM344" s="102"/>
      <c r="BN344" s="102"/>
      <c r="BO344" s="102"/>
      <c r="BP344" s="102"/>
      <c r="BQ344" s="102"/>
      <c r="BR344" s="102"/>
      <c r="BS344" s="102"/>
      <c r="BT344" s="102"/>
      <c r="BU344" s="102"/>
      <c r="BV344" s="102"/>
      <c r="BW344" s="102"/>
      <c r="BX344" s="102"/>
      <c r="BY344" s="102"/>
      <c r="BZ344" s="102"/>
      <c r="CA344" s="102"/>
      <c r="CB344" s="102"/>
      <c r="CC344" s="102"/>
      <c r="CD344" s="102"/>
      <c r="CE344" s="102"/>
      <c r="CF344" s="102"/>
      <c r="CG344" s="102"/>
      <c r="CH344" s="102"/>
      <c r="CI344" s="102"/>
      <c r="CJ344" s="102"/>
      <c r="CK344" s="102"/>
      <c r="CL344" s="102"/>
      <c r="CM344" s="102"/>
      <c r="CN344" s="102"/>
      <c r="CO344" s="102"/>
      <c r="CP344" s="102"/>
      <c r="CQ344" s="102"/>
      <c r="CR344" s="102"/>
      <c r="CS344" s="102"/>
      <c r="CT344" s="102"/>
      <c r="CU344" s="102"/>
      <c r="CV344" s="102"/>
      <c r="CW344" s="102"/>
      <c r="CX344" s="102"/>
      <c r="CY344" s="102"/>
      <c r="CZ344" s="102"/>
      <c r="DA344" s="102"/>
      <c r="DB344" s="102"/>
      <c r="DC344" s="102"/>
      <c r="DD344" s="102"/>
      <c r="DE344" s="102"/>
      <c r="DF344" s="102"/>
      <c r="DG344" s="102"/>
      <c r="DH344" s="102"/>
      <c r="DI344" s="102"/>
      <c r="DJ344" s="102"/>
      <c r="DK344" s="102"/>
      <c r="DL344" s="102"/>
      <c r="DM344" s="102"/>
      <c r="DN344" s="102"/>
      <c r="DO344" s="102"/>
      <c r="DP344" s="102"/>
      <c r="DQ344" s="102"/>
      <c r="DR344" s="102"/>
      <c r="DS344" s="102"/>
      <c r="DT344" s="102"/>
      <c r="DU344" s="102"/>
      <c r="DV344" s="102"/>
      <c r="DW344" s="102"/>
      <c r="DX344" s="102"/>
      <c r="DY344" s="102"/>
      <c r="DZ344" s="102"/>
    </row>
    <row r="345" spans="1:130">
      <c r="A345" s="102"/>
      <c r="B345" s="1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02"/>
      <c r="AY345" s="102"/>
      <c r="AZ345" s="102"/>
      <c r="BA345" s="102"/>
      <c r="BB345" s="102"/>
      <c r="BC345" s="102"/>
      <c r="BD345" s="102"/>
      <c r="BE345" s="102"/>
      <c r="BF345" s="102"/>
      <c r="BG345" s="102"/>
      <c r="BH345" s="102"/>
      <c r="BI345" s="102"/>
      <c r="BJ345" s="102"/>
      <c r="BK345" s="102"/>
      <c r="BL345" s="102"/>
      <c r="BM345" s="102"/>
      <c r="BN345" s="102"/>
      <c r="BO345" s="102"/>
      <c r="BP345" s="102"/>
      <c r="BQ345" s="102"/>
      <c r="BR345" s="102"/>
      <c r="BS345" s="102"/>
      <c r="BT345" s="102"/>
      <c r="BU345" s="102"/>
      <c r="BV345" s="102"/>
      <c r="BW345" s="102"/>
      <c r="BX345" s="102"/>
      <c r="BY345" s="102"/>
      <c r="BZ345" s="102"/>
      <c r="CA345" s="102"/>
      <c r="CB345" s="102"/>
      <c r="CC345" s="102"/>
      <c r="CD345" s="102"/>
      <c r="CE345" s="102"/>
      <c r="CF345" s="102"/>
      <c r="CG345" s="102"/>
      <c r="CH345" s="102"/>
      <c r="CI345" s="102"/>
      <c r="CJ345" s="102"/>
      <c r="CK345" s="102"/>
      <c r="CL345" s="102"/>
      <c r="CM345" s="102"/>
      <c r="CN345" s="102"/>
      <c r="CO345" s="102"/>
      <c r="CP345" s="102"/>
      <c r="CQ345" s="102"/>
      <c r="CR345" s="102"/>
      <c r="CS345" s="102"/>
      <c r="CT345" s="102"/>
      <c r="CU345" s="102"/>
      <c r="CV345" s="102"/>
      <c r="CW345" s="102"/>
      <c r="CX345" s="102"/>
      <c r="CY345" s="102"/>
      <c r="CZ345" s="102"/>
      <c r="DA345" s="102"/>
      <c r="DB345" s="102"/>
      <c r="DC345" s="102"/>
      <c r="DD345" s="102"/>
      <c r="DE345" s="102"/>
      <c r="DF345" s="102"/>
      <c r="DG345" s="102"/>
      <c r="DH345" s="102"/>
      <c r="DI345" s="102"/>
      <c r="DJ345" s="102"/>
      <c r="DK345" s="102"/>
      <c r="DL345" s="102"/>
      <c r="DM345" s="102"/>
      <c r="DN345" s="102"/>
      <c r="DO345" s="102"/>
      <c r="DP345" s="102"/>
      <c r="DQ345" s="102"/>
      <c r="DR345" s="102"/>
      <c r="DS345" s="102"/>
      <c r="DT345" s="102"/>
      <c r="DU345" s="102"/>
      <c r="DV345" s="102"/>
      <c r="DW345" s="102"/>
      <c r="DX345" s="102"/>
      <c r="DY345" s="102"/>
      <c r="DZ345" s="102"/>
    </row>
    <row r="346" spans="1:130">
      <c r="A346" s="102"/>
      <c r="B346" s="1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02"/>
      <c r="AY346" s="102"/>
      <c r="AZ346" s="102"/>
      <c r="BA346" s="102"/>
      <c r="BB346" s="102"/>
      <c r="BC346" s="102"/>
      <c r="BD346" s="102"/>
      <c r="BE346" s="102"/>
      <c r="BF346" s="102"/>
      <c r="BG346" s="102"/>
      <c r="BH346" s="102"/>
      <c r="BI346" s="102"/>
      <c r="BJ346" s="102"/>
      <c r="BK346" s="102"/>
      <c r="BL346" s="102"/>
      <c r="BM346" s="102"/>
      <c r="BN346" s="102"/>
      <c r="BO346" s="102"/>
      <c r="BP346" s="102"/>
      <c r="BQ346" s="102"/>
      <c r="BR346" s="102"/>
      <c r="BS346" s="102"/>
      <c r="BT346" s="102"/>
      <c r="BU346" s="102"/>
      <c r="BV346" s="102"/>
      <c r="BW346" s="102"/>
      <c r="BX346" s="102"/>
      <c r="BY346" s="102"/>
      <c r="BZ346" s="102"/>
      <c r="CA346" s="102"/>
      <c r="CB346" s="102"/>
      <c r="CC346" s="102"/>
      <c r="CD346" s="102"/>
      <c r="CE346" s="102"/>
      <c r="CF346" s="102"/>
      <c r="CG346" s="102"/>
      <c r="CH346" s="102"/>
      <c r="CI346" s="102"/>
      <c r="CJ346" s="102"/>
      <c r="CK346" s="102"/>
      <c r="CL346" s="102"/>
      <c r="CM346" s="102"/>
      <c r="CN346" s="102"/>
      <c r="CO346" s="102"/>
      <c r="CP346" s="102"/>
      <c r="CQ346" s="102"/>
      <c r="CR346" s="102"/>
      <c r="CS346" s="102"/>
      <c r="CT346" s="102"/>
      <c r="CU346" s="102"/>
      <c r="CV346" s="102"/>
      <c r="CW346" s="102"/>
      <c r="CX346" s="102"/>
      <c r="CY346" s="102"/>
      <c r="CZ346" s="102"/>
      <c r="DA346" s="102"/>
      <c r="DB346" s="102"/>
      <c r="DC346" s="102"/>
      <c r="DD346" s="102"/>
      <c r="DE346" s="102"/>
      <c r="DF346" s="102"/>
      <c r="DG346" s="102"/>
      <c r="DH346" s="102"/>
      <c r="DI346" s="102"/>
      <c r="DJ346" s="102"/>
      <c r="DK346" s="102"/>
      <c r="DL346" s="102"/>
      <c r="DM346" s="102"/>
      <c r="DN346" s="102"/>
      <c r="DO346" s="102"/>
      <c r="DP346" s="102"/>
      <c r="DQ346" s="102"/>
      <c r="DR346" s="102"/>
      <c r="DS346" s="102"/>
      <c r="DT346" s="102"/>
      <c r="DU346" s="102"/>
      <c r="DV346" s="102"/>
      <c r="DW346" s="102"/>
      <c r="DX346" s="102"/>
      <c r="DY346" s="102"/>
      <c r="DZ346" s="102"/>
    </row>
    <row r="347" spans="1:130">
      <c r="A347" s="102"/>
      <c r="B347" s="1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02"/>
      <c r="AY347" s="102"/>
      <c r="AZ347" s="102"/>
      <c r="BA347" s="102"/>
      <c r="BB347" s="102"/>
      <c r="BC347" s="102"/>
      <c r="BD347" s="102"/>
      <c r="BE347" s="102"/>
      <c r="BF347" s="102"/>
      <c r="BG347" s="102"/>
      <c r="BH347" s="102"/>
      <c r="BI347" s="102"/>
      <c r="BJ347" s="102"/>
      <c r="BK347" s="102"/>
      <c r="BL347" s="102"/>
      <c r="BM347" s="102"/>
      <c r="BN347" s="102"/>
      <c r="BO347" s="102"/>
      <c r="BP347" s="102"/>
      <c r="BQ347" s="102"/>
      <c r="BR347" s="102"/>
      <c r="BS347" s="102"/>
      <c r="BT347" s="102"/>
      <c r="BU347" s="102"/>
      <c r="BV347" s="102"/>
      <c r="BW347" s="102"/>
      <c r="BX347" s="102"/>
      <c r="BY347" s="102"/>
      <c r="BZ347" s="102"/>
      <c r="CA347" s="102"/>
      <c r="CB347" s="102"/>
      <c r="CC347" s="102"/>
      <c r="CD347" s="102"/>
      <c r="CE347" s="102"/>
      <c r="CF347" s="102"/>
      <c r="CG347" s="102"/>
      <c r="CH347" s="102"/>
      <c r="CI347" s="102"/>
      <c r="CJ347" s="102"/>
      <c r="CK347" s="102"/>
      <c r="CL347" s="102"/>
      <c r="CM347" s="102"/>
      <c r="CN347" s="102"/>
      <c r="CO347" s="102"/>
      <c r="CP347" s="102"/>
      <c r="CQ347" s="102"/>
      <c r="CR347" s="102"/>
      <c r="CS347" s="102"/>
      <c r="CT347" s="102"/>
      <c r="CU347" s="102"/>
      <c r="CV347" s="102"/>
      <c r="CW347" s="102"/>
      <c r="CX347" s="102"/>
      <c r="CY347" s="102"/>
      <c r="CZ347" s="102"/>
      <c r="DA347" s="102"/>
      <c r="DB347" s="102"/>
      <c r="DC347" s="102"/>
      <c r="DD347" s="102"/>
      <c r="DE347" s="102"/>
      <c r="DF347" s="102"/>
      <c r="DG347" s="102"/>
      <c r="DH347" s="102"/>
      <c r="DI347" s="102"/>
      <c r="DJ347" s="102"/>
      <c r="DK347" s="102"/>
      <c r="DL347" s="102"/>
      <c r="DM347" s="102"/>
      <c r="DN347" s="102"/>
      <c r="DO347" s="102"/>
      <c r="DP347" s="102"/>
      <c r="DQ347" s="102"/>
      <c r="DR347" s="102"/>
      <c r="DS347" s="102"/>
      <c r="DT347" s="102"/>
      <c r="DU347" s="102"/>
      <c r="DV347" s="102"/>
      <c r="DW347" s="102"/>
      <c r="DX347" s="102"/>
      <c r="DY347" s="102"/>
      <c r="DZ347" s="102"/>
    </row>
    <row r="348" spans="1:130">
      <c r="A348" s="102"/>
      <c r="B348" s="1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02"/>
      <c r="AY348" s="102"/>
      <c r="AZ348" s="102"/>
      <c r="BA348" s="102"/>
      <c r="BB348" s="102"/>
      <c r="BC348" s="102"/>
      <c r="BD348" s="102"/>
      <c r="BE348" s="102"/>
      <c r="BF348" s="102"/>
      <c r="BG348" s="102"/>
      <c r="BH348" s="102"/>
      <c r="BI348" s="102"/>
      <c r="BJ348" s="102"/>
      <c r="BK348" s="102"/>
      <c r="BL348" s="102"/>
      <c r="BM348" s="102"/>
      <c r="BN348" s="102"/>
      <c r="BO348" s="102"/>
      <c r="BP348" s="102"/>
      <c r="BQ348" s="102"/>
      <c r="BR348" s="102"/>
      <c r="BS348" s="102"/>
      <c r="BT348" s="102"/>
      <c r="BU348" s="102"/>
      <c r="BV348" s="102"/>
      <c r="BW348" s="102"/>
      <c r="BX348" s="102"/>
      <c r="BY348" s="102"/>
      <c r="BZ348" s="102"/>
      <c r="CA348" s="102"/>
      <c r="CB348" s="102"/>
      <c r="CC348" s="102"/>
      <c r="CD348" s="102"/>
      <c r="CE348" s="102"/>
      <c r="CF348" s="102"/>
      <c r="CG348" s="102"/>
      <c r="CH348" s="102"/>
      <c r="CI348" s="102"/>
      <c r="CJ348" s="102"/>
      <c r="CK348" s="102"/>
      <c r="CL348" s="102"/>
      <c r="CM348" s="102"/>
      <c r="CN348" s="102"/>
      <c r="CO348" s="102"/>
      <c r="CP348" s="102"/>
      <c r="CQ348" s="102"/>
      <c r="CR348" s="102"/>
      <c r="CS348" s="102"/>
      <c r="CT348" s="102"/>
      <c r="CU348" s="102"/>
      <c r="CV348" s="102"/>
      <c r="CW348" s="102"/>
      <c r="CX348" s="102"/>
      <c r="CY348" s="102"/>
      <c r="CZ348" s="102"/>
      <c r="DA348" s="102"/>
      <c r="DB348" s="102"/>
      <c r="DC348" s="102"/>
      <c r="DD348" s="102"/>
      <c r="DE348" s="102"/>
      <c r="DF348" s="102"/>
      <c r="DG348" s="102"/>
      <c r="DH348" s="102"/>
      <c r="DI348" s="102"/>
      <c r="DJ348" s="102"/>
      <c r="DK348" s="102"/>
      <c r="DL348" s="102"/>
      <c r="DM348" s="102"/>
      <c r="DN348" s="102"/>
      <c r="DO348" s="102"/>
      <c r="DP348" s="102"/>
      <c r="DQ348" s="102"/>
      <c r="DR348" s="102"/>
      <c r="DS348" s="102"/>
      <c r="DT348" s="102"/>
      <c r="DU348" s="102"/>
      <c r="DV348" s="102"/>
      <c r="DW348" s="102"/>
      <c r="DX348" s="102"/>
      <c r="DY348" s="102"/>
      <c r="DZ348" s="102"/>
    </row>
    <row r="349" spans="1:130">
      <c r="A349" s="102"/>
      <c r="B349" s="1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02"/>
      <c r="AY349" s="102"/>
      <c r="AZ349" s="102"/>
      <c r="BA349" s="102"/>
      <c r="BB349" s="102"/>
      <c r="BC349" s="102"/>
      <c r="BD349" s="102"/>
      <c r="BE349" s="102"/>
      <c r="BF349" s="102"/>
      <c r="BG349" s="102"/>
      <c r="BH349" s="102"/>
      <c r="BI349" s="102"/>
      <c r="BJ349" s="102"/>
      <c r="BK349" s="102"/>
      <c r="BL349" s="102"/>
      <c r="BM349" s="102"/>
      <c r="BN349" s="102"/>
      <c r="BO349" s="102"/>
      <c r="BP349" s="102"/>
      <c r="BQ349" s="102"/>
      <c r="BR349" s="102"/>
      <c r="BS349" s="102"/>
      <c r="BT349" s="102"/>
      <c r="BU349" s="102"/>
      <c r="BV349" s="102"/>
      <c r="BW349" s="102"/>
      <c r="BX349" s="102"/>
      <c r="BY349" s="102"/>
      <c r="BZ349" s="102"/>
      <c r="CA349" s="102"/>
      <c r="CB349" s="102"/>
      <c r="CC349" s="102"/>
      <c r="CD349" s="102"/>
      <c r="CE349" s="102"/>
      <c r="CF349" s="102"/>
      <c r="CG349" s="102"/>
      <c r="CH349" s="102"/>
      <c r="CI349" s="102"/>
      <c r="CJ349" s="102"/>
      <c r="CK349" s="102"/>
      <c r="CL349" s="102"/>
      <c r="CM349" s="102"/>
      <c r="CN349" s="102"/>
      <c r="CO349" s="102"/>
      <c r="CP349" s="102"/>
      <c r="CQ349" s="102"/>
      <c r="CR349" s="102"/>
      <c r="CS349" s="102"/>
      <c r="CT349" s="102"/>
      <c r="CU349" s="102"/>
      <c r="CV349" s="102"/>
      <c r="CW349" s="102"/>
      <c r="CX349" s="102"/>
      <c r="CY349" s="102"/>
      <c r="CZ349" s="102"/>
      <c r="DA349" s="102"/>
      <c r="DB349" s="102"/>
      <c r="DC349" s="102"/>
      <c r="DD349" s="102"/>
      <c r="DE349" s="102"/>
      <c r="DF349" s="102"/>
      <c r="DG349" s="102"/>
      <c r="DH349" s="102"/>
      <c r="DI349" s="102"/>
      <c r="DJ349" s="102"/>
      <c r="DK349" s="102"/>
      <c r="DL349" s="102"/>
      <c r="DM349" s="102"/>
      <c r="DN349" s="102"/>
      <c r="DO349" s="102"/>
      <c r="DP349" s="102"/>
      <c r="DQ349" s="102"/>
      <c r="DR349" s="102"/>
      <c r="DS349" s="102"/>
      <c r="DT349" s="102"/>
      <c r="DU349" s="102"/>
      <c r="DV349" s="102"/>
      <c r="DW349" s="102"/>
      <c r="DX349" s="102"/>
      <c r="DY349" s="102"/>
      <c r="DZ349" s="102"/>
    </row>
    <row r="350" spans="1:130">
      <c r="A350" s="102"/>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02"/>
      <c r="AY350" s="102"/>
      <c r="AZ350" s="102"/>
      <c r="BA350" s="102"/>
      <c r="BB350" s="102"/>
      <c r="BC350" s="102"/>
      <c r="BD350" s="102"/>
      <c r="BE350" s="102"/>
      <c r="BF350" s="102"/>
      <c r="BG350" s="102"/>
      <c r="BH350" s="102"/>
      <c r="BI350" s="102"/>
      <c r="BJ350" s="102"/>
      <c r="BK350" s="102"/>
      <c r="BL350" s="102"/>
      <c r="BM350" s="102"/>
      <c r="BN350" s="102"/>
      <c r="BO350" s="102"/>
      <c r="BP350" s="102"/>
      <c r="BQ350" s="102"/>
      <c r="BR350" s="102"/>
      <c r="BS350" s="102"/>
      <c r="BT350" s="102"/>
      <c r="BU350" s="102"/>
      <c r="BV350" s="102"/>
      <c r="BW350" s="102"/>
      <c r="BX350" s="102"/>
      <c r="BY350" s="102"/>
      <c r="BZ350" s="102"/>
      <c r="CA350" s="102"/>
      <c r="CB350" s="102"/>
      <c r="CC350" s="102"/>
      <c r="CD350" s="102"/>
      <c r="CE350" s="102"/>
      <c r="CF350" s="102"/>
      <c r="CG350" s="102"/>
      <c r="CH350" s="102"/>
      <c r="CI350" s="102"/>
      <c r="CJ350" s="102"/>
      <c r="CK350" s="102"/>
      <c r="CL350" s="102"/>
      <c r="CM350" s="102"/>
      <c r="CN350" s="102"/>
      <c r="CO350" s="102"/>
      <c r="CP350" s="102"/>
      <c r="CQ350" s="102"/>
      <c r="CR350" s="102"/>
      <c r="CS350" s="102"/>
      <c r="CT350" s="102"/>
      <c r="CU350" s="102"/>
      <c r="CV350" s="102"/>
      <c r="CW350" s="102"/>
      <c r="CX350" s="102"/>
      <c r="CY350" s="102"/>
      <c r="CZ350" s="102"/>
      <c r="DA350" s="102"/>
      <c r="DB350" s="102"/>
      <c r="DC350" s="102"/>
      <c r="DD350" s="102"/>
      <c r="DE350" s="102"/>
      <c r="DF350" s="102"/>
      <c r="DG350" s="102"/>
      <c r="DH350" s="102"/>
      <c r="DI350" s="102"/>
      <c r="DJ350" s="102"/>
      <c r="DK350" s="102"/>
      <c r="DL350" s="102"/>
      <c r="DM350" s="102"/>
      <c r="DN350" s="102"/>
      <c r="DO350" s="102"/>
      <c r="DP350" s="102"/>
      <c r="DQ350" s="102"/>
      <c r="DR350" s="102"/>
      <c r="DS350" s="102"/>
      <c r="DT350" s="102"/>
      <c r="DU350" s="102"/>
      <c r="DV350" s="102"/>
      <c r="DW350" s="102"/>
      <c r="DX350" s="102"/>
      <c r="DY350" s="102"/>
      <c r="DZ350" s="102"/>
    </row>
    <row r="351" spans="1:130">
      <c r="A351" s="102"/>
      <c r="B351" s="1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2"/>
      <c r="AA351" s="102"/>
      <c r="AB351" s="102"/>
      <c r="AC351" s="102"/>
      <c r="AD351" s="102"/>
      <c r="AE351" s="102"/>
      <c r="AF351" s="102"/>
      <c r="AG351" s="102"/>
      <c r="AH351" s="102"/>
      <c r="AI351" s="102"/>
      <c r="AJ351" s="102"/>
      <c r="AK351" s="102"/>
      <c r="AL351" s="102"/>
      <c r="AM351" s="102"/>
      <c r="AN351" s="102"/>
      <c r="AO351" s="102"/>
      <c r="AP351" s="102"/>
      <c r="AQ351" s="102"/>
      <c r="AR351" s="102"/>
      <c r="AS351" s="102"/>
      <c r="AT351" s="102"/>
      <c r="AU351" s="102"/>
      <c r="AV351" s="102"/>
      <c r="AW351" s="102"/>
      <c r="AX351" s="102"/>
      <c r="AY351" s="102"/>
      <c r="AZ351" s="102"/>
      <c r="BA351" s="102"/>
      <c r="BB351" s="102"/>
      <c r="BC351" s="102"/>
      <c r="BD351" s="102"/>
      <c r="BE351" s="102"/>
      <c r="BF351" s="102"/>
      <c r="BG351" s="102"/>
      <c r="BH351" s="102"/>
      <c r="BI351" s="102"/>
      <c r="BJ351" s="102"/>
      <c r="BK351" s="102"/>
      <c r="BL351" s="102"/>
      <c r="BM351" s="102"/>
      <c r="BN351" s="102"/>
      <c r="BO351" s="102"/>
      <c r="BP351" s="102"/>
      <c r="BQ351" s="102"/>
      <c r="BR351" s="102"/>
      <c r="BS351" s="102"/>
      <c r="BT351" s="102"/>
      <c r="BU351" s="102"/>
      <c r="BV351" s="102"/>
      <c r="BW351" s="102"/>
      <c r="BX351" s="102"/>
      <c r="BY351" s="102"/>
      <c r="BZ351" s="102"/>
      <c r="CA351" s="102"/>
      <c r="CB351" s="102"/>
      <c r="CC351" s="102"/>
      <c r="CD351" s="102"/>
      <c r="CE351" s="102"/>
      <c r="CF351" s="102"/>
      <c r="CG351" s="102"/>
      <c r="CH351" s="102"/>
      <c r="CI351" s="102"/>
      <c r="CJ351" s="102"/>
      <c r="CK351" s="102"/>
      <c r="CL351" s="102"/>
      <c r="CM351" s="102"/>
      <c r="CN351" s="102"/>
      <c r="CO351" s="102"/>
      <c r="CP351" s="102"/>
      <c r="CQ351" s="102"/>
      <c r="CR351" s="102"/>
      <c r="CS351" s="102"/>
      <c r="CT351" s="102"/>
      <c r="CU351" s="102"/>
      <c r="CV351" s="102"/>
      <c r="CW351" s="102"/>
      <c r="CX351" s="102"/>
      <c r="CY351" s="102"/>
      <c r="CZ351" s="102"/>
      <c r="DA351" s="102"/>
      <c r="DB351" s="102"/>
      <c r="DC351" s="102"/>
      <c r="DD351" s="102"/>
      <c r="DE351" s="102"/>
      <c r="DF351" s="102"/>
      <c r="DG351" s="102"/>
      <c r="DH351" s="102"/>
      <c r="DI351" s="102"/>
      <c r="DJ351" s="102"/>
      <c r="DK351" s="102"/>
      <c r="DL351" s="102"/>
      <c r="DM351" s="102"/>
      <c r="DN351" s="102"/>
      <c r="DO351" s="102"/>
      <c r="DP351" s="102"/>
      <c r="DQ351" s="102"/>
      <c r="DR351" s="102"/>
      <c r="DS351" s="102"/>
      <c r="DT351" s="102"/>
      <c r="DU351" s="102"/>
      <c r="DV351" s="102"/>
      <c r="DW351" s="102"/>
      <c r="DX351" s="102"/>
      <c r="DY351" s="102"/>
      <c r="DZ351" s="102"/>
    </row>
    <row r="352" spans="1:130">
      <c r="A352" s="102"/>
      <c r="B352" s="1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02"/>
      <c r="AY352" s="102"/>
      <c r="AZ352" s="102"/>
      <c r="BA352" s="102"/>
      <c r="BB352" s="102"/>
      <c r="BC352" s="102"/>
      <c r="BD352" s="102"/>
      <c r="BE352" s="102"/>
      <c r="BF352" s="102"/>
      <c r="BG352" s="102"/>
      <c r="BH352" s="102"/>
      <c r="BI352" s="102"/>
      <c r="BJ352" s="102"/>
      <c r="BK352" s="102"/>
      <c r="BL352" s="102"/>
      <c r="BM352" s="102"/>
      <c r="BN352" s="102"/>
      <c r="BO352" s="102"/>
      <c r="BP352" s="102"/>
      <c r="BQ352" s="102"/>
      <c r="BR352" s="102"/>
      <c r="BS352" s="102"/>
      <c r="BT352" s="102"/>
      <c r="BU352" s="102"/>
      <c r="BV352" s="102"/>
      <c r="BW352" s="102"/>
      <c r="BX352" s="102"/>
      <c r="BY352" s="102"/>
      <c r="BZ352" s="102"/>
      <c r="CA352" s="102"/>
      <c r="CB352" s="102"/>
      <c r="CC352" s="102"/>
      <c r="CD352" s="102"/>
      <c r="CE352" s="102"/>
      <c r="CF352" s="102"/>
      <c r="CG352" s="102"/>
      <c r="CH352" s="102"/>
      <c r="CI352" s="102"/>
      <c r="CJ352" s="102"/>
      <c r="CK352" s="102"/>
      <c r="CL352" s="102"/>
      <c r="CM352" s="102"/>
      <c r="CN352" s="102"/>
      <c r="CO352" s="102"/>
      <c r="CP352" s="102"/>
      <c r="CQ352" s="102"/>
      <c r="CR352" s="102"/>
      <c r="CS352" s="102"/>
      <c r="CT352" s="102"/>
      <c r="CU352" s="102"/>
      <c r="CV352" s="102"/>
      <c r="CW352" s="102"/>
      <c r="CX352" s="102"/>
      <c r="CY352" s="102"/>
      <c r="CZ352" s="102"/>
      <c r="DA352" s="102"/>
      <c r="DB352" s="102"/>
      <c r="DC352" s="102"/>
      <c r="DD352" s="102"/>
      <c r="DE352" s="102"/>
      <c r="DF352" s="102"/>
      <c r="DG352" s="102"/>
      <c r="DH352" s="102"/>
      <c r="DI352" s="102"/>
      <c r="DJ352" s="102"/>
      <c r="DK352" s="102"/>
      <c r="DL352" s="102"/>
      <c r="DM352" s="102"/>
      <c r="DN352" s="102"/>
      <c r="DO352" s="102"/>
      <c r="DP352" s="102"/>
      <c r="DQ352" s="102"/>
      <c r="DR352" s="102"/>
      <c r="DS352" s="102"/>
      <c r="DT352" s="102"/>
      <c r="DU352" s="102"/>
      <c r="DV352" s="102"/>
      <c r="DW352" s="102"/>
      <c r="DX352" s="102"/>
      <c r="DY352" s="102"/>
      <c r="DZ352" s="102"/>
    </row>
    <row r="353" spans="1:130">
      <c r="A353" s="102"/>
      <c r="B353" s="1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02"/>
      <c r="AY353" s="102"/>
      <c r="AZ353" s="102"/>
      <c r="BA353" s="102"/>
      <c r="BB353" s="102"/>
      <c r="BC353" s="102"/>
      <c r="BD353" s="102"/>
      <c r="BE353" s="102"/>
      <c r="BF353" s="102"/>
      <c r="BG353" s="102"/>
      <c r="BH353" s="102"/>
      <c r="BI353" s="102"/>
      <c r="BJ353" s="102"/>
      <c r="BK353" s="102"/>
      <c r="BL353" s="102"/>
      <c r="BM353" s="102"/>
      <c r="BN353" s="102"/>
      <c r="BO353" s="102"/>
      <c r="BP353" s="102"/>
      <c r="BQ353" s="102"/>
      <c r="BR353" s="102"/>
      <c r="BS353" s="102"/>
      <c r="BT353" s="102"/>
      <c r="BU353" s="102"/>
      <c r="BV353" s="102"/>
      <c r="BW353" s="102"/>
      <c r="BX353" s="102"/>
      <c r="BY353" s="102"/>
      <c r="BZ353" s="102"/>
      <c r="CA353" s="102"/>
      <c r="CB353" s="102"/>
      <c r="CC353" s="102"/>
      <c r="CD353" s="102"/>
      <c r="CE353" s="102"/>
      <c r="CF353" s="102"/>
      <c r="CG353" s="102"/>
      <c r="CH353" s="102"/>
      <c r="CI353" s="102"/>
      <c r="CJ353" s="102"/>
      <c r="CK353" s="102"/>
      <c r="CL353" s="102"/>
      <c r="CM353" s="102"/>
      <c r="CN353" s="102"/>
      <c r="CO353" s="102"/>
      <c r="CP353" s="102"/>
      <c r="CQ353" s="102"/>
      <c r="CR353" s="102"/>
      <c r="CS353" s="102"/>
      <c r="CT353" s="102"/>
      <c r="CU353" s="102"/>
      <c r="CV353" s="102"/>
      <c r="CW353" s="102"/>
      <c r="CX353" s="102"/>
      <c r="CY353" s="102"/>
      <c r="CZ353" s="102"/>
      <c r="DA353" s="102"/>
      <c r="DB353" s="102"/>
      <c r="DC353" s="102"/>
      <c r="DD353" s="102"/>
      <c r="DE353" s="102"/>
      <c r="DF353" s="102"/>
      <c r="DG353" s="102"/>
      <c r="DH353" s="102"/>
      <c r="DI353" s="102"/>
      <c r="DJ353" s="102"/>
      <c r="DK353" s="102"/>
      <c r="DL353" s="102"/>
      <c r="DM353" s="102"/>
      <c r="DN353" s="102"/>
      <c r="DO353" s="102"/>
      <c r="DP353" s="102"/>
      <c r="DQ353" s="102"/>
      <c r="DR353" s="102"/>
      <c r="DS353" s="102"/>
      <c r="DT353" s="102"/>
      <c r="DU353" s="102"/>
      <c r="DV353" s="102"/>
      <c r="DW353" s="102"/>
      <c r="DX353" s="102"/>
      <c r="DY353" s="102"/>
      <c r="DZ353" s="102"/>
    </row>
    <row r="354" spans="1:130">
      <c r="A354" s="102"/>
      <c r="B354" s="1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02"/>
      <c r="AY354" s="102"/>
      <c r="AZ354" s="102"/>
      <c r="BA354" s="102"/>
      <c r="BB354" s="102"/>
      <c r="BC354" s="102"/>
      <c r="BD354" s="102"/>
      <c r="BE354" s="102"/>
      <c r="BF354" s="102"/>
      <c r="BG354" s="102"/>
      <c r="BH354" s="102"/>
      <c r="BI354" s="102"/>
      <c r="BJ354" s="102"/>
      <c r="BK354" s="102"/>
      <c r="BL354" s="102"/>
      <c r="BM354" s="102"/>
      <c r="BN354" s="102"/>
      <c r="BO354" s="102"/>
      <c r="BP354" s="102"/>
      <c r="BQ354" s="102"/>
      <c r="BR354" s="102"/>
      <c r="BS354" s="102"/>
      <c r="BT354" s="102"/>
      <c r="BU354" s="102"/>
      <c r="BV354" s="102"/>
      <c r="BW354" s="102"/>
      <c r="BX354" s="102"/>
      <c r="BY354" s="102"/>
      <c r="BZ354" s="102"/>
      <c r="CA354" s="102"/>
      <c r="CB354" s="102"/>
      <c r="CC354" s="102"/>
      <c r="CD354" s="102"/>
      <c r="CE354" s="102"/>
      <c r="CF354" s="102"/>
      <c r="CG354" s="102"/>
      <c r="CH354" s="102"/>
      <c r="CI354" s="102"/>
      <c r="CJ354" s="102"/>
      <c r="CK354" s="102"/>
      <c r="CL354" s="102"/>
      <c r="CM354" s="102"/>
      <c r="CN354" s="102"/>
      <c r="CO354" s="102"/>
      <c r="CP354" s="102"/>
      <c r="CQ354" s="102"/>
      <c r="CR354" s="102"/>
      <c r="CS354" s="102"/>
      <c r="CT354" s="102"/>
      <c r="CU354" s="102"/>
      <c r="CV354" s="102"/>
      <c r="CW354" s="102"/>
      <c r="CX354" s="102"/>
      <c r="CY354" s="102"/>
      <c r="CZ354" s="102"/>
      <c r="DA354" s="102"/>
      <c r="DB354" s="102"/>
      <c r="DC354" s="102"/>
      <c r="DD354" s="102"/>
      <c r="DE354" s="102"/>
      <c r="DF354" s="102"/>
      <c r="DG354" s="102"/>
      <c r="DH354" s="102"/>
      <c r="DI354" s="102"/>
      <c r="DJ354" s="102"/>
      <c r="DK354" s="102"/>
      <c r="DL354" s="102"/>
      <c r="DM354" s="102"/>
      <c r="DN354" s="102"/>
      <c r="DO354" s="102"/>
      <c r="DP354" s="102"/>
      <c r="DQ354" s="102"/>
      <c r="DR354" s="102"/>
      <c r="DS354" s="102"/>
      <c r="DT354" s="102"/>
      <c r="DU354" s="102"/>
      <c r="DV354" s="102"/>
      <c r="DW354" s="102"/>
      <c r="DX354" s="102"/>
      <c r="DY354" s="102"/>
      <c r="DZ354" s="102"/>
    </row>
    <row r="355" spans="1:130">
      <c r="A355" s="102"/>
      <c r="B355" s="102"/>
      <c r="C355" s="102"/>
      <c r="D355" s="102"/>
      <c r="E355" s="102"/>
      <c r="F355" s="102"/>
      <c r="G355" s="102"/>
      <c r="H355" s="102"/>
      <c r="I355" s="102"/>
      <c r="J355" s="102"/>
      <c r="K355" s="102"/>
      <c r="L355" s="102"/>
      <c r="M355" s="102"/>
      <c r="N355" s="102"/>
      <c r="O355" s="102"/>
      <c r="P355" s="102"/>
      <c r="Q355" s="102"/>
      <c r="R355" s="102"/>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02"/>
      <c r="AY355" s="102"/>
      <c r="AZ355" s="102"/>
      <c r="BA355" s="102"/>
      <c r="BB355" s="102"/>
      <c r="BC355" s="102"/>
      <c r="BD355" s="102"/>
      <c r="BE355" s="102"/>
      <c r="BF355" s="102"/>
      <c r="BG355" s="102"/>
      <c r="BH355" s="102"/>
      <c r="BI355" s="102"/>
      <c r="BJ355" s="102"/>
      <c r="BK355" s="102"/>
      <c r="BL355" s="102"/>
      <c r="BM355" s="102"/>
      <c r="BN355" s="102"/>
      <c r="BO355" s="102"/>
      <c r="BP355" s="102"/>
      <c r="BQ355" s="102"/>
      <c r="BR355" s="102"/>
      <c r="BS355" s="102"/>
      <c r="BT355" s="102"/>
      <c r="BU355" s="102"/>
      <c r="BV355" s="102"/>
      <c r="BW355" s="102"/>
      <c r="BX355" s="102"/>
      <c r="BY355" s="102"/>
      <c r="BZ355" s="102"/>
      <c r="CA355" s="102"/>
      <c r="CB355" s="102"/>
      <c r="CC355" s="102"/>
      <c r="CD355" s="102"/>
      <c r="CE355" s="102"/>
      <c r="CF355" s="102"/>
      <c r="CG355" s="102"/>
      <c r="CH355" s="102"/>
      <c r="CI355" s="102"/>
      <c r="CJ355" s="102"/>
      <c r="CK355" s="102"/>
      <c r="CL355" s="102"/>
      <c r="CM355" s="102"/>
      <c r="CN355" s="102"/>
      <c r="CO355" s="102"/>
      <c r="CP355" s="102"/>
      <c r="CQ355" s="102"/>
      <c r="CR355" s="102"/>
      <c r="CS355" s="102"/>
      <c r="CT355" s="102"/>
      <c r="CU355" s="102"/>
      <c r="CV355" s="102"/>
      <c r="CW355" s="102"/>
      <c r="CX355" s="102"/>
      <c r="CY355" s="102"/>
      <c r="CZ355" s="102"/>
      <c r="DA355" s="102"/>
      <c r="DB355" s="102"/>
      <c r="DC355" s="102"/>
      <c r="DD355" s="102"/>
      <c r="DE355" s="102"/>
      <c r="DF355" s="102"/>
      <c r="DG355" s="102"/>
      <c r="DH355" s="102"/>
      <c r="DI355" s="102"/>
      <c r="DJ355" s="102"/>
      <c r="DK355" s="102"/>
      <c r="DL355" s="102"/>
      <c r="DM355" s="102"/>
      <c r="DN355" s="102"/>
      <c r="DO355" s="102"/>
      <c r="DP355" s="102"/>
      <c r="DQ355" s="102"/>
      <c r="DR355" s="102"/>
      <c r="DS355" s="102"/>
      <c r="DT355" s="102"/>
      <c r="DU355" s="102"/>
      <c r="DV355" s="102"/>
      <c r="DW355" s="102"/>
      <c r="DX355" s="102"/>
      <c r="DY355" s="102"/>
      <c r="DZ355" s="102"/>
    </row>
    <row r="356" spans="1:130">
      <c r="A356" s="102"/>
      <c r="B356" s="102"/>
      <c r="C356" s="102"/>
      <c r="D356" s="102"/>
      <c r="E356" s="102"/>
      <c r="F356" s="102"/>
      <c r="G356" s="102"/>
      <c r="H356" s="102"/>
      <c r="I356" s="102"/>
      <c r="J356" s="102"/>
      <c r="K356" s="102"/>
      <c r="L356" s="102"/>
      <c r="M356" s="102"/>
      <c r="N356" s="102"/>
      <c r="O356" s="102"/>
      <c r="P356" s="102"/>
      <c r="Q356" s="102"/>
      <c r="R356" s="102"/>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02"/>
      <c r="AY356" s="102"/>
      <c r="AZ356" s="102"/>
      <c r="BA356" s="102"/>
      <c r="BB356" s="102"/>
      <c r="BC356" s="102"/>
      <c r="BD356" s="102"/>
      <c r="BE356" s="102"/>
      <c r="BF356" s="102"/>
      <c r="BG356" s="102"/>
      <c r="BH356" s="102"/>
      <c r="BI356" s="102"/>
      <c r="BJ356" s="102"/>
      <c r="BK356" s="102"/>
      <c r="BL356" s="102"/>
      <c r="BM356" s="102"/>
      <c r="BN356" s="102"/>
      <c r="BO356" s="102"/>
      <c r="BP356" s="102"/>
      <c r="BQ356" s="102"/>
      <c r="BR356" s="102"/>
      <c r="BS356" s="102"/>
      <c r="BT356" s="102"/>
      <c r="BU356" s="102"/>
      <c r="BV356" s="102"/>
      <c r="BW356" s="102"/>
      <c r="BX356" s="102"/>
      <c r="BY356" s="102"/>
      <c r="BZ356" s="102"/>
      <c r="CA356" s="102"/>
      <c r="CB356" s="102"/>
      <c r="CC356" s="102"/>
      <c r="CD356" s="102"/>
      <c r="CE356" s="102"/>
      <c r="CF356" s="102"/>
      <c r="CG356" s="102"/>
      <c r="CH356" s="102"/>
      <c r="CI356" s="102"/>
      <c r="CJ356" s="102"/>
      <c r="CK356" s="102"/>
      <c r="CL356" s="102"/>
      <c r="CM356" s="102"/>
      <c r="CN356" s="102"/>
      <c r="CO356" s="102"/>
      <c r="CP356" s="102"/>
      <c r="CQ356" s="102"/>
      <c r="CR356" s="102"/>
      <c r="CS356" s="102"/>
      <c r="CT356" s="102"/>
      <c r="CU356" s="102"/>
      <c r="CV356" s="102"/>
      <c r="CW356" s="102"/>
      <c r="CX356" s="102"/>
      <c r="CY356" s="102"/>
      <c r="CZ356" s="102"/>
      <c r="DA356" s="102"/>
      <c r="DB356" s="102"/>
      <c r="DC356" s="102"/>
      <c r="DD356" s="102"/>
      <c r="DE356" s="102"/>
      <c r="DF356" s="102"/>
      <c r="DG356" s="102"/>
      <c r="DH356" s="102"/>
      <c r="DI356" s="102"/>
      <c r="DJ356" s="102"/>
      <c r="DK356" s="102"/>
      <c r="DL356" s="102"/>
      <c r="DM356" s="102"/>
      <c r="DN356" s="102"/>
      <c r="DO356" s="102"/>
      <c r="DP356" s="102"/>
      <c r="DQ356" s="102"/>
      <c r="DR356" s="102"/>
      <c r="DS356" s="102"/>
      <c r="DT356" s="102"/>
      <c r="DU356" s="102"/>
      <c r="DV356" s="102"/>
      <c r="DW356" s="102"/>
      <c r="DX356" s="102"/>
      <c r="DY356" s="102"/>
      <c r="DZ356" s="102"/>
    </row>
    <row r="357" spans="1:130">
      <c r="A357" s="102"/>
      <c r="B357" s="102"/>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02"/>
      <c r="AY357" s="102"/>
      <c r="AZ357" s="102"/>
      <c r="BA357" s="102"/>
      <c r="BB357" s="102"/>
      <c r="BC357" s="102"/>
      <c r="BD357" s="102"/>
      <c r="BE357" s="102"/>
      <c r="BF357" s="102"/>
      <c r="BG357" s="102"/>
      <c r="BH357" s="102"/>
      <c r="BI357" s="102"/>
      <c r="BJ357" s="102"/>
      <c r="BK357" s="102"/>
      <c r="BL357" s="102"/>
      <c r="BM357" s="102"/>
      <c r="BN357" s="102"/>
      <c r="BO357" s="102"/>
      <c r="BP357" s="102"/>
      <c r="BQ357" s="102"/>
      <c r="BR357" s="102"/>
      <c r="BS357" s="102"/>
      <c r="BT357" s="102"/>
      <c r="BU357" s="102"/>
      <c r="BV357" s="102"/>
      <c r="BW357" s="102"/>
      <c r="BX357" s="102"/>
      <c r="BY357" s="102"/>
      <c r="BZ357" s="102"/>
      <c r="CA357" s="102"/>
      <c r="CB357" s="102"/>
      <c r="CC357" s="102"/>
      <c r="CD357" s="102"/>
      <c r="CE357" s="102"/>
      <c r="CF357" s="102"/>
      <c r="CG357" s="102"/>
      <c r="CH357" s="102"/>
      <c r="CI357" s="102"/>
      <c r="CJ357" s="102"/>
      <c r="CK357" s="102"/>
      <c r="CL357" s="102"/>
      <c r="CM357" s="102"/>
      <c r="CN357" s="102"/>
      <c r="CO357" s="102"/>
      <c r="CP357" s="102"/>
      <c r="CQ357" s="102"/>
      <c r="CR357" s="102"/>
      <c r="CS357" s="102"/>
      <c r="CT357" s="102"/>
      <c r="CU357" s="102"/>
      <c r="CV357" s="102"/>
      <c r="CW357" s="102"/>
      <c r="CX357" s="102"/>
      <c r="CY357" s="102"/>
      <c r="CZ357" s="102"/>
      <c r="DA357" s="102"/>
      <c r="DB357" s="102"/>
      <c r="DC357" s="102"/>
      <c r="DD357" s="102"/>
      <c r="DE357" s="102"/>
      <c r="DF357" s="102"/>
      <c r="DG357" s="102"/>
      <c r="DH357" s="102"/>
      <c r="DI357" s="102"/>
      <c r="DJ357" s="102"/>
      <c r="DK357" s="102"/>
      <c r="DL357" s="102"/>
      <c r="DM357" s="102"/>
      <c r="DN357" s="102"/>
      <c r="DO357" s="102"/>
      <c r="DP357" s="102"/>
      <c r="DQ357" s="102"/>
      <c r="DR357" s="102"/>
      <c r="DS357" s="102"/>
      <c r="DT357" s="102"/>
      <c r="DU357" s="102"/>
      <c r="DV357" s="102"/>
      <c r="DW357" s="102"/>
      <c r="DX357" s="102"/>
      <c r="DY357" s="102"/>
      <c r="DZ357" s="102"/>
    </row>
    <row r="358" spans="1:130">
      <c r="A358" s="102"/>
      <c r="B358" s="102"/>
      <c r="C358" s="102"/>
      <c r="D358" s="102"/>
      <c r="E358" s="102"/>
      <c r="F358" s="102"/>
      <c r="G358" s="102"/>
      <c r="H358" s="102"/>
      <c r="I358" s="102"/>
      <c r="J358" s="102"/>
      <c r="K358" s="102"/>
      <c r="L358" s="102"/>
      <c r="M358" s="102"/>
      <c r="N358" s="102"/>
      <c r="O358" s="102"/>
      <c r="P358" s="102"/>
      <c r="Q358" s="102"/>
      <c r="R358" s="102"/>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02"/>
      <c r="AY358" s="102"/>
      <c r="AZ358" s="102"/>
      <c r="BA358" s="102"/>
      <c r="BB358" s="102"/>
      <c r="BC358" s="102"/>
      <c r="BD358" s="102"/>
      <c r="BE358" s="102"/>
      <c r="BF358" s="102"/>
      <c r="BG358" s="102"/>
      <c r="BH358" s="102"/>
      <c r="BI358" s="102"/>
      <c r="BJ358" s="102"/>
      <c r="BK358" s="102"/>
      <c r="BL358" s="102"/>
      <c r="BM358" s="102"/>
      <c r="BN358" s="102"/>
      <c r="BO358" s="102"/>
      <c r="BP358" s="102"/>
      <c r="BQ358" s="102"/>
      <c r="BR358" s="102"/>
      <c r="BS358" s="102"/>
      <c r="BT358" s="102"/>
      <c r="BU358" s="102"/>
      <c r="BV358" s="102"/>
      <c r="BW358" s="102"/>
      <c r="BX358" s="102"/>
      <c r="BY358" s="102"/>
      <c r="BZ358" s="102"/>
      <c r="CA358" s="102"/>
      <c r="CB358" s="102"/>
      <c r="CC358" s="102"/>
      <c r="CD358" s="102"/>
      <c r="CE358" s="102"/>
      <c r="CF358" s="102"/>
      <c r="CG358" s="102"/>
      <c r="CH358" s="102"/>
      <c r="CI358" s="102"/>
      <c r="CJ358" s="102"/>
      <c r="CK358" s="102"/>
      <c r="CL358" s="102"/>
      <c r="CM358" s="102"/>
      <c r="CN358" s="102"/>
      <c r="CO358" s="102"/>
      <c r="CP358" s="102"/>
      <c r="CQ358" s="102"/>
      <c r="CR358" s="102"/>
      <c r="CS358" s="102"/>
      <c r="CT358" s="102"/>
      <c r="CU358" s="102"/>
      <c r="CV358" s="102"/>
      <c r="CW358" s="102"/>
      <c r="CX358" s="102"/>
      <c r="CY358" s="102"/>
      <c r="CZ358" s="102"/>
      <c r="DA358" s="102"/>
      <c r="DB358" s="102"/>
      <c r="DC358" s="102"/>
      <c r="DD358" s="102"/>
      <c r="DE358" s="102"/>
      <c r="DF358" s="102"/>
      <c r="DG358" s="102"/>
      <c r="DH358" s="102"/>
      <c r="DI358" s="102"/>
      <c r="DJ358" s="102"/>
      <c r="DK358" s="102"/>
      <c r="DL358" s="102"/>
      <c r="DM358" s="102"/>
      <c r="DN358" s="102"/>
      <c r="DO358" s="102"/>
      <c r="DP358" s="102"/>
      <c r="DQ358" s="102"/>
      <c r="DR358" s="102"/>
      <c r="DS358" s="102"/>
      <c r="DT358" s="102"/>
      <c r="DU358" s="102"/>
      <c r="DV358" s="102"/>
      <c r="DW358" s="102"/>
      <c r="DX358" s="102"/>
      <c r="DY358" s="102"/>
      <c r="DZ358" s="102"/>
    </row>
    <row r="359" spans="1:130">
      <c r="A359" s="102"/>
      <c r="B359" s="102"/>
      <c r="C359" s="102"/>
      <c r="D359" s="102"/>
      <c r="E359" s="102"/>
      <c r="F359" s="102"/>
      <c r="G359" s="102"/>
      <c r="H359" s="102"/>
      <c r="I359" s="102"/>
      <c r="J359" s="102"/>
      <c r="K359" s="102"/>
      <c r="L359" s="102"/>
      <c r="M359" s="102"/>
      <c r="N359" s="102"/>
      <c r="O359" s="102"/>
      <c r="P359" s="102"/>
      <c r="Q359" s="102"/>
      <c r="R359" s="102"/>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02"/>
      <c r="AY359" s="102"/>
      <c r="AZ359" s="102"/>
      <c r="BA359" s="102"/>
      <c r="BB359" s="102"/>
      <c r="BC359" s="102"/>
      <c r="BD359" s="102"/>
      <c r="BE359" s="102"/>
      <c r="BF359" s="102"/>
      <c r="BG359" s="102"/>
      <c r="BH359" s="102"/>
      <c r="BI359" s="102"/>
      <c r="BJ359" s="102"/>
      <c r="BK359" s="102"/>
      <c r="BL359" s="102"/>
      <c r="BM359" s="102"/>
      <c r="BN359" s="102"/>
      <c r="BO359" s="102"/>
      <c r="BP359" s="102"/>
      <c r="BQ359" s="102"/>
      <c r="BR359" s="102"/>
      <c r="BS359" s="102"/>
      <c r="BT359" s="102"/>
      <c r="BU359" s="102"/>
      <c r="BV359" s="102"/>
      <c r="BW359" s="102"/>
      <c r="BX359" s="102"/>
      <c r="BY359" s="102"/>
      <c r="BZ359" s="102"/>
      <c r="CA359" s="102"/>
      <c r="CB359" s="102"/>
      <c r="CC359" s="102"/>
      <c r="CD359" s="102"/>
      <c r="CE359" s="102"/>
      <c r="CF359" s="102"/>
      <c r="CG359" s="102"/>
      <c r="CH359" s="102"/>
      <c r="CI359" s="102"/>
      <c r="CJ359" s="102"/>
      <c r="CK359" s="102"/>
      <c r="CL359" s="102"/>
      <c r="CM359" s="102"/>
      <c r="CN359" s="102"/>
      <c r="CO359" s="102"/>
      <c r="CP359" s="102"/>
      <c r="CQ359" s="102"/>
      <c r="CR359" s="102"/>
      <c r="CS359" s="102"/>
      <c r="CT359" s="102"/>
      <c r="CU359" s="102"/>
      <c r="CV359" s="102"/>
      <c r="CW359" s="102"/>
      <c r="CX359" s="102"/>
      <c r="CY359" s="102"/>
      <c r="CZ359" s="102"/>
      <c r="DA359" s="102"/>
      <c r="DB359" s="102"/>
      <c r="DC359" s="102"/>
      <c r="DD359" s="102"/>
      <c r="DE359" s="102"/>
      <c r="DF359" s="102"/>
      <c r="DG359" s="102"/>
      <c r="DH359" s="102"/>
      <c r="DI359" s="102"/>
      <c r="DJ359" s="102"/>
      <c r="DK359" s="102"/>
      <c r="DL359" s="102"/>
      <c r="DM359" s="102"/>
      <c r="DN359" s="102"/>
      <c r="DO359" s="102"/>
      <c r="DP359" s="102"/>
      <c r="DQ359" s="102"/>
      <c r="DR359" s="102"/>
      <c r="DS359" s="102"/>
      <c r="DT359" s="102"/>
      <c r="DU359" s="102"/>
      <c r="DV359" s="102"/>
      <c r="DW359" s="102"/>
      <c r="DX359" s="102"/>
      <c r="DY359" s="102"/>
      <c r="DZ359" s="102"/>
    </row>
    <row r="360" spans="1:130">
      <c r="A360" s="102"/>
      <c r="B360" s="102"/>
      <c r="C360" s="102"/>
      <c r="D360" s="102"/>
      <c r="E360" s="102"/>
      <c r="F360" s="102"/>
      <c r="G360" s="102"/>
      <c r="H360" s="102"/>
      <c r="I360" s="102"/>
      <c r="J360" s="102"/>
      <c r="K360" s="102"/>
      <c r="L360" s="102"/>
      <c r="M360" s="102"/>
      <c r="N360" s="102"/>
      <c r="O360" s="102"/>
      <c r="P360" s="102"/>
      <c r="Q360" s="102"/>
      <c r="R360" s="102"/>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02"/>
      <c r="AY360" s="102"/>
      <c r="AZ360" s="102"/>
      <c r="BA360" s="102"/>
      <c r="BB360" s="102"/>
      <c r="BC360" s="102"/>
      <c r="BD360" s="102"/>
      <c r="BE360" s="102"/>
      <c r="BF360" s="102"/>
      <c r="BG360" s="102"/>
      <c r="BH360" s="102"/>
      <c r="BI360" s="102"/>
      <c r="BJ360" s="102"/>
      <c r="BK360" s="102"/>
      <c r="BL360" s="102"/>
      <c r="BM360" s="102"/>
      <c r="BN360" s="102"/>
      <c r="BO360" s="102"/>
      <c r="BP360" s="102"/>
      <c r="BQ360" s="102"/>
      <c r="BR360" s="102"/>
      <c r="BS360" s="102"/>
      <c r="BT360" s="102"/>
      <c r="BU360" s="102"/>
      <c r="BV360" s="102"/>
      <c r="BW360" s="102"/>
      <c r="BX360" s="102"/>
      <c r="BY360" s="102"/>
      <c r="BZ360" s="102"/>
      <c r="CA360" s="102"/>
      <c r="CB360" s="102"/>
      <c r="CC360" s="102"/>
      <c r="CD360" s="102"/>
      <c r="CE360" s="102"/>
      <c r="CF360" s="102"/>
      <c r="CG360" s="102"/>
      <c r="CH360" s="102"/>
      <c r="CI360" s="102"/>
      <c r="CJ360" s="102"/>
      <c r="CK360" s="102"/>
      <c r="CL360" s="102"/>
      <c r="CM360" s="102"/>
      <c r="CN360" s="102"/>
      <c r="CO360" s="102"/>
      <c r="CP360" s="102"/>
      <c r="CQ360" s="102"/>
      <c r="CR360" s="102"/>
      <c r="CS360" s="102"/>
      <c r="CT360" s="102"/>
      <c r="CU360" s="102"/>
      <c r="CV360" s="102"/>
      <c r="CW360" s="102"/>
      <c r="CX360" s="102"/>
      <c r="CY360" s="102"/>
      <c r="CZ360" s="102"/>
      <c r="DA360" s="102"/>
      <c r="DB360" s="102"/>
      <c r="DC360" s="102"/>
      <c r="DD360" s="102"/>
      <c r="DE360" s="102"/>
      <c r="DF360" s="102"/>
      <c r="DG360" s="102"/>
      <c r="DH360" s="102"/>
      <c r="DI360" s="102"/>
      <c r="DJ360" s="102"/>
      <c r="DK360" s="102"/>
      <c r="DL360" s="102"/>
      <c r="DM360" s="102"/>
      <c r="DN360" s="102"/>
      <c r="DO360" s="102"/>
      <c r="DP360" s="102"/>
      <c r="DQ360" s="102"/>
      <c r="DR360" s="102"/>
      <c r="DS360" s="102"/>
      <c r="DT360" s="102"/>
      <c r="DU360" s="102"/>
      <c r="DV360" s="102"/>
      <c r="DW360" s="102"/>
      <c r="DX360" s="102"/>
      <c r="DY360" s="102"/>
      <c r="DZ360" s="102"/>
    </row>
    <row r="361" spans="1:130">
      <c r="A361" s="102"/>
      <c r="B361" s="102"/>
      <c r="C361" s="102"/>
      <c r="D361" s="102"/>
      <c r="E361" s="102"/>
      <c r="F361" s="102"/>
      <c r="G361" s="102"/>
      <c r="H361" s="102"/>
      <c r="I361" s="102"/>
      <c r="J361" s="102"/>
      <c r="K361" s="102"/>
      <c r="L361" s="102"/>
      <c r="M361" s="102"/>
      <c r="N361" s="102"/>
      <c r="O361" s="102"/>
      <c r="P361" s="102"/>
      <c r="Q361" s="102"/>
      <c r="R361" s="102"/>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02"/>
      <c r="AY361" s="102"/>
      <c r="AZ361" s="102"/>
      <c r="BA361" s="102"/>
      <c r="BB361" s="102"/>
      <c r="BC361" s="102"/>
      <c r="BD361" s="102"/>
      <c r="BE361" s="102"/>
      <c r="BF361" s="102"/>
      <c r="BG361" s="102"/>
      <c r="BH361" s="102"/>
      <c r="BI361" s="102"/>
      <c r="BJ361" s="102"/>
      <c r="BK361" s="102"/>
      <c r="BL361" s="102"/>
      <c r="BM361" s="102"/>
      <c r="BN361" s="102"/>
      <c r="BO361" s="102"/>
      <c r="BP361" s="102"/>
      <c r="BQ361" s="102"/>
      <c r="BR361" s="102"/>
      <c r="BS361" s="102"/>
      <c r="BT361" s="102"/>
      <c r="BU361" s="102"/>
      <c r="BV361" s="102"/>
      <c r="BW361" s="102"/>
      <c r="BX361" s="102"/>
      <c r="BY361" s="102"/>
      <c r="BZ361" s="102"/>
      <c r="CA361" s="102"/>
      <c r="CB361" s="102"/>
      <c r="CC361" s="102"/>
      <c r="CD361" s="102"/>
      <c r="CE361" s="102"/>
      <c r="CF361" s="102"/>
      <c r="CG361" s="102"/>
      <c r="CH361" s="102"/>
      <c r="CI361" s="102"/>
      <c r="CJ361" s="102"/>
      <c r="CK361" s="102"/>
      <c r="CL361" s="102"/>
      <c r="CM361" s="102"/>
      <c r="CN361" s="102"/>
      <c r="CO361" s="102"/>
      <c r="CP361" s="102"/>
      <c r="CQ361" s="102"/>
      <c r="CR361" s="102"/>
      <c r="CS361" s="102"/>
      <c r="CT361" s="102"/>
      <c r="CU361" s="102"/>
      <c r="CV361" s="102"/>
      <c r="CW361" s="102"/>
      <c r="CX361" s="102"/>
      <c r="CY361" s="102"/>
      <c r="CZ361" s="102"/>
      <c r="DA361" s="102"/>
      <c r="DB361" s="102"/>
      <c r="DC361" s="102"/>
      <c r="DD361" s="102"/>
      <c r="DE361" s="102"/>
      <c r="DF361" s="102"/>
      <c r="DG361" s="102"/>
      <c r="DH361" s="102"/>
      <c r="DI361" s="102"/>
      <c r="DJ361" s="102"/>
      <c r="DK361" s="102"/>
      <c r="DL361" s="102"/>
      <c r="DM361" s="102"/>
      <c r="DN361" s="102"/>
      <c r="DO361" s="102"/>
      <c r="DP361" s="102"/>
      <c r="DQ361" s="102"/>
      <c r="DR361" s="102"/>
      <c r="DS361" s="102"/>
      <c r="DT361" s="102"/>
      <c r="DU361" s="102"/>
      <c r="DV361" s="102"/>
      <c r="DW361" s="102"/>
      <c r="DX361" s="102"/>
      <c r="DY361" s="102"/>
      <c r="DZ361" s="102"/>
    </row>
    <row r="362" spans="1:130">
      <c r="A362" s="102"/>
      <c r="B362" s="102"/>
      <c r="C362" s="102"/>
      <c r="D362" s="102"/>
      <c r="E362" s="102"/>
      <c r="F362" s="102"/>
      <c r="G362" s="102"/>
      <c r="H362" s="102"/>
      <c r="I362" s="102"/>
      <c r="J362" s="102"/>
      <c r="K362" s="102"/>
      <c r="L362" s="102"/>
      <c r="M362" s="102"/>
      <c r="N362" s="102"/>
      <c r="O362" s="102"/>
      <c r="P362" s="102"/>
      <c r="Q362" s="102"/>
      <c r="R362" s="102"/>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02"/>
      <c r="AY362" s="102"/>
      <c r="AZ362" s="102"/>
      <c r="BA362" s="102"/>
      <c r="BB362" s="102"/>
      <c r="BC362" s="102"/>
      <c r="BD362" s="102"/>
      <c r="BE362" s="102"/>
      <c r="BF362" s="102"/>
      <c r="BG362" s="102"/>
      <c r="BH362" s="102"/>
      <c r="BI362" s="102"/>
      <c r="BJ362" s="102"/>
      <c r="BK362" s="102"/>
      <c r="BL362" s="102"/>
      <c r="BM362" s="102"/>
      <c r="BN362" s="102"/>
      <c r="BO362" s="102"/>
      <c r="BP362" s="102"/>
      <c r="BQ362" s="102"/>
      <c r="BR362" s="102"/>
      <c r="BS362" s="102"/>
      <c r="BT362" s="102"/>
      <c r="BU362" s="102"/>
      <c r="BV362" s="102"/>
      <c r="BW362" s="102"/>
      <c r="BX362" s="102"/>
      <c r="BY362" s="102"/>
      <c r="BZ362" s="102"/>
      <c r="CA362" s="102"/>
      <c r="CB362" s="102"/>
      <c r="CC362" s="102"/>
      <c r="CD362" s="102"/>
      <c r="CE362" s="102"/>
      <c r="CF362" s="102"/>
      <c r="CG362" s="102"/>
      <c r="CH362" s="102"/>
      <c r="CI362" s="102"/>
      <c r="CJ362" s="102"/>
      <c r="CK362" s="102"/>
      <c r="CL362" s="102"/>
      <c r="CM362" s="102"/>
      <c r="CN362" s="102"/>
      <c r="CO362" s="102"/>
      <c r="CP362" s="102"/>
      <c r="CQ362" s="102"/>
      <c r="CR362" s="102"/>
      <c r="CS362" s="102"/>
      <c r="CT362" s="102"/>
      <c r="CU362" s="102"/>
      <c r="CV362" s="102"/>
      <c r="CW362" s="102"/>
      <c r="CX362" s="102"/>
      <c r="CY362" s="102"/>
      <c r="CZ362" s="102"/>
      <c r="DA362" s="102"/>
      <c r="DB362" s="102"/>
      <c r="DC362" s="102"/>
      <c r="DD362" s="102"/>
      <c r="DE362" s="102"/>
      <c r="DF362" s="102"/>
      <c r="DG362" s="102"/>
      <c r="DH362" s="102"/>
      <c r="DI362" s="102"/>
      <c r="DJ362" s="102"/>
      <c r="DK362" s="102"/>
      <c r="DL362" s="102"/>
      <c r="DM362" s="102"/>
      <c r="DN362" s="102"/>
      <c r="DO362" s="102"/>
      <c r="DP362" s="102"/>
      <c r="DQ362" s="102"/>
      <c r="DR362" s="102"/>
      <c r="DS362" s="102"/>
      <c r="DT362" s="102"/>
      <c r="DU362" s="102"/>
      <c r="DV362" s="102"/>
      <c r="DW362" s="102"/>
      <c r="DX362" s="102"/>
      <c r="DY362" s="102"/>
      <c r="DZ362" s="102"/>
    </row>
    <row r="363" spans="1:130">
      <c r="A363" s="102"/>
      <c r="B363" s="102"/>
      <c r="C363" s="102"/>
      <c r="D363" s="102"/>
      <c r="E363" s="102"/>
      <c r="F363" s="102"/>
      <c r="G363" s="102"/>
      <c r="H363" s="102"/>
      <c r="I363" s="102"/>
      <c r="J363" s="102"/>
      <c r="K363" s="102"/>
      <c r="L363" s="102"/>
      <c r="M363" s="102"/>
      <c r="N363" s="102"/>
      <c r="O363" s="102"/>
      <c r="P363" s="102"/>
      <c r="Q363" s="102"/>
      <c r="R363" s="102"/>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02"/>
      <c r="AY363" s="102"/>
      <c r="AZ363" s="102"/>
      <c r="BA363" s="102"/>
      <c r="BB363" s="102"/>
      <c r="BC363" s="102"/>
      <c r="BD363" s="102"/>
      <c r="BE363" s="102"/>
      <c r="BF363" s="102"/>
      <c r="BG363" s="102"/>
      <c r="BH363" s="102"/>
      <c r="BI363" s="102"/>
      <c r="BJ363" s="102"/>
      <c r="BK363" s="102"/>
      <c r="BL363" s="102"/>
      <c r="BM363" s="102"/>
      <c r="BN363" s="102"/>
      <c r="BO363" s="102"/>
      <c r="BP363" s="102"/>
      <c r="BQ363" s="102"/>
      <c r="BR363" s="102"/>
      <c r="BS363" s="102"/>
      <c r="BT363" s="102"/>
      <c r="BU363" s="102"/>
      <c r="BV363" s="102"/>
      <c r="BW363" s="102"/>
      <c r="BX363" s="102"/>
      <c r="BY363" s="102"/>
      <c r="BZ363" s="102"/>
      <c r="CA363" s="102"/>
      <c r="CB363" s="102"/>
      <c r="CC363" s="102"/>
      <c r="CD363" s="102"/>
      <c r="CE363" s="102"/>
      <c r="CF363" s="102"/>
      <c r="CG363" s="102"/>
      <c r="CH363" s="102"/>
      <c r="CI363" s="102"/>
      <c r="CJ363" s="102"/>
      <c r="CK363" s="102"/>
      <c r="CL363" s="102"/>
      <c r="CM363" s="102"/>
      <c r="CN363" s="102"/>
      <c r="CO363" s="102"/>
      <c r="CP363" s="102"/>
      <c r="CQ363" s="102"/>
      <c r="CR363" s="102"/>
      <c r="CS363" s="102"/>
      <c r="CT363" s="102"/>
      <c r="CU363" s="102"/>
      <c r="CV363" s="102"/>
      <c r="CW363" s="102"/>
      <c r="CX363" s="102"/>
      <c r="CY363" s="102"/>
      <c r="CZ363" s="102"/>
      <c r="DA363" s="102"/>
      <c r="DB363" s="102"/>
      <c r="DC363" s="102"/>
      <c r="DD363" s="102"/>
      <c r="DE363" s="102"/>
      <c r="DF363" s="102"/>
      <c r="DG363" s="102"/>
      <c r="DH363" s="102"/>
      <c r="DI363" s="102"/>
      <c r="DJ363" s="102"/>
      <c r="DK363" s="102"/>
      <c r="DL363" s="102"/>
      <c r="DM363" s="102"/>
      <c r="DN363" s="102"/>
      <c r="DO363" s="102"/>
      <c r="DP363" s="102"/>
      <c r="DQ363" s="102"/>
      <c r="DR363" s="102"/>
      <c r="DS363" s="102"/>
      <c r="DT363" s="102"/>
      <c r="DU363" s="102"/>
      <c r="DV363" s="102"/>
      <c r="DW363" s="102"/>
      <c r="DX363" s="102"/>
      <c r="DY363" s="102"/>
      <c r="DZ363" s="102"/>
    </row>
    <row r="364" spans="1:130">
      <c r="A364" s="102"/>
      <c r="B364" s="102"/>
      <c r="C364" s="102"/>
      <c r="D364" s="102"/>
      <c r="E364" s="102"/>
      <c r="F364" s="102"/>
      <c r="G364" s="102"/>
      <c r="H364" s="102"/>
      <c r="I364" s="102"/>
      <c r="J364" s="102"/>
      <c r="K364" s="102"/>
      <c r="L364" s="102"/>
      <c r="M364" s="102"/>
      <c r="N364" s="102"/>
      <c r="O364" s="102"/>
      <c r="P364" s="102"/>
      <c r="Q364" s="102"/>
      <c r="R364" s="102"/>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02"/>
      <c r="AY364" s="102"/>
      <c r="AZ364" s="102"/>
      <c r="BA364" s="102"/>
      <c r="BB364" s="102"/>
      <c r="BC364" s="102"/>
      <c r="BD364" s="102"/>
      <c r="BE364" s="102"/>
      <c r="BF364" s="102"/>
      <c r="BG364" s="102"/>
      <c r="BH364" s="102"/>
      <c r="BI364" s="102"/>
      <c r="BJ364" s="102"/>
      <c r="BK364" s="102"/>
      <c r="BL364" s="102"/>
      <c r="BM364" s="102"/>
      <c r="BN364" s="102"/>
      <c r="BO364" s="102"/>
      <c r="BP364" s="102"/>
      <c r="BQ364" s="102"/>
      <c r="BR364" s="102"/>
      <c r="BS364" s="102"/>
      <c r="BT364" s="102"/>
      <c r="BU364" s="102"/>
      <c r="BV364" s="102"/>
      <c r="BW364" s="102"/>
      <c r="BX364" s="102"/>
      <c r="BY364" s="102"/>
      <c r="BZ364" s="102"/>
      <c r="CA364" s="102"/>
      <c r="CB364" s="102"/>
      <c r="CC364" s="102"/>
      <c r="CD364" s="102"/>
      <c r="CE364" s="102"/>
      <c r="CF364" s="102"/>
      <c r="CG364" s="102"/>
      <c r="CH364" s="102"/>
      <c r="CI364" s="102"/>
      <c r="CJ364" s="102"/>
      <c r="CK364" s="102"/>
      <c r="CL364" s="102"/>
      <c r="CM364" s="102"/>
      <c r="CN364" s="102"/>
      <c r="CO364" s="102"/>
      <c r="CP364" s="102"/>
      <c r="CQ364" s="102"/>
      <c r="CR364" s="102"/>
      <c r="CS364" s="102"/>
      <c r="CT364" s="102"/>
      <c r="CU364" s="102"/>
      <c r="CV364" s="102"/>
      <c r="CW364" s="102"/>
      <c r="CX364" s="102"/>
      <c r="CY364" s="102"/>
      <c r="CZ364" s="102"/>
      <c r="DA364" s="102"/>
      <c r="DB364" s="102"/>
      <c r="DC364" s="102"/>
      <c r="DD364" s="102"/>
      <c r="DE364" s="102"/>
      <c r="DF364" s="102"/>
      <c r="DG364" s="102"/>
      <c r="DH364" s="102"/>
      <c r="DI364" s="102"/>
      <c r="DJ364" s="102"/>
      <c r="DK364" s="102"/>
      <c r="DL364" s="102"/>
      <c r="DM364" s="102"/>
      <c r="DN364" s="102"/>
      <c r="DO364" s="102"/>
      <c r="DP364" s="102"/>
      <c r="DQ364" s="102"/>
      <c r="DR364" s="102"/>
      <c r="DS364" s="102"/>
      <c r="DT364" s="102"/>
      <c r="DU364" s="102"/>
      <c r="DV364" s="102"/>
      <c r="DW364" s="102"/>
      <c r="DX364" s="102"/>
      <c r="DY364" s="102"/>
      <c r="DZ364" s="102"/>
    </row>
    <row r="365" spans="1:130">
      <c r="A365" s="102"/>
      <c r="B365" s="102"/>
      <c r="C365" s="102"/>
      <c r="D365" s="102"/>
      <c r="E365" s="102"/>
      <c r="F365" s="102"/>
      <c r="G365" s="102"/>
      <c r="H365" s="102"/>
      <c r="I365" s="102"/>
      <c r="J365" s="102"/>
      <c r="K365" s="102"/>
      <c r="L365" s="102"/>
      <c r="M365" s="102"/>
      <c r="N365" s="102"/>
      <c r="O365" s="102"/>
      <c r="P365" s="102"/>
      <c r="Q365" s="102"/>
      <c r="R365" s="102"/>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02"/>
      <c r="AY365" s="102"/>
      <c r="AZ365" s="102"/>
      <c r="BA365" s="102"/>
      <c r="BB365" s="102"/>
      <c r="BC365" s="102"/>
      <c r="BD365" s="102"/>
      <c r="BE365" s="102"/>
      <c r="BF365" s="102"/>
      <c r="BG365" s="102"/>
      <c r="BH365" s="102"/>
      <c r="BI365" s="102"/>
      <c r="BJ365" s="102"/>
      <c r="BK365" s="102"/>
      <c r="BL365" s="102"/>
      <c r="BM365" s="102"/>
      <c r="BN365" s="102"/>
      <c r="BO365" s="102"/>
      <c r="BP365" s="102"/>
      <c r="BQ365" s="102"/>
      <c r="BR365" s="102"/>
      <c r="BS365" s="102"/>
      <c r="BT365" s="102"/>
      <c r="BU365" s="102"/>
      <c r="BV365" s="102"/>
      <c r="BW365" s="102"/>
      <c r="BX365" s="102"/>
      <c r="BY365" s="102"/>
      <c r="BZ365" s="102"/>
      <c r="CA365" s="102"/>
      <c r="CB365" s="102"/>
      <c r="CC365" s="102"/>
      <c r="CD365" s="102"/>
      <c r="CE365" s="102"/>
      <c r="CF365" s="102"/>
      <c r="CG365" s="102"/>
      <c r="CH365" s="102"/>
      <c r="CI365" s="102"/>
      <c r="CJ365" s="102"/>
      <c r="CK365" s="102"/>
      <c r="CL365" s="102"/>
      <c r="CM365" s="102"/>
      <c r="CN365" s="102"/>
      <c r="CO365" s="102"/>
      <c r="CP365" s="102"/>
      <c r="CQ365" s="102"/>
      <c r="CR365" s="102"/>
      <c r="CS365" s="102"/>
      <c r="CT365" s="102"/>
      <c r="CU365" s="102"/>
      <c r="CV365" s="102"/>
      <c r="CW365" s="102"/>
      <c r="CX365" s="102"/>
      <c r="CY365" s="102"/>
      <c r="CZ365" s="102"/>
      <c r="DA365" s="102"/>
      <c r="DB365" s="102"/>
      <c r="DC365" s="102"/>
      <c r="DD365" s="102"/>
      <c r="DE365" s="102"/>
      <c r="DF365" s="102"/>
      <c r="DG365" s="102"/>
      <c r="DH365" s="102"/>
      <c r="DI365" s="102"/>
      <c r="DJ365" s="102"/>
      <c r="DK365" s="102"/>
      <c r="DL365" s="102"/>
      <c r="DM365" s="102"/>
      <c r="DN365" s="102"/>
      <c r="DO365" s="102"/>
      <c r="DP365" s="102"/>
      <c r="DQ365" s="102"/>
      <c r="DR365" s="102"/>
      <c r="DS365" s="102"/>
      <c r="DT365" s="102"/>
      <c r="DU365" s="102"/>
      <c r="DV365" s="102"/>
      <c r="DW365" s="102"/>
      <c r="DX365" s="102"/>
      <c r="DY365" s="102"/>
      <c r="DZ365" s="102"/>
    </row>
    <row r="366" spans="1:130">
      <c r="A366" s="102"/>
      <c r="B366" s="102"/>
      <c r="C366" s="102"/>
      <c r="D366" s="102"/>
      <c r="E366" s="102"/>
      <c r="F366" s="102"/>
      <c r="G366" s="102"/>
      <c r="H366" s="102"/>
      <c r="I366" s="102"/>
      <c r="J366" s="102"/>
      <c r="K366" s="102"/>
      <c r="L366" s="102"/>
      <c r="M366" s="102"/>
      <c r="N366" s="102"/>
      <c r="O366" s="102"/>
      <c r="P366" s="102"/>
      <c r="Q366" s="102"/>
      <c r="R366" s="102"/>
      <c r="S366" s="102"/>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02"/>
      <c r="AY366" s="102"/>
      <c r="AZ366" s="102"/>
      <c r="BA366" s="102"/>
      <c r="BB366" s="102"/>
      <c r="BC366" s="102"/>
      <c r="BD366" s="102"/>
      <c r="BE366" s="102"/>
      <c r="BF366" s="102"/>
      <c r="BG366" s="102"/>
      <c r="BH366" s="102"/>
      <c r="BI366" s="102"/>
      <c r="BJ366" s="102"/>
      <c r="BK366" s="102"/>
      <c r="BL366" s="102"/>
      <c r="BM366" s="102"/>
      <c r="BN366" s="102"/>
      <c r="BO366" s="102"/>
      <c r="BP366" s="102"/>
      <c r="BQ366" s="102"/>
      <c r="BR366" s="102"/>
      <c r="BS366" s="102"/>
      <c r="BT366" s="102"/>
      <c r="BU366" s="102"/>
      <c r="BV366" s="102"/>
      <c r="BW366" s="102"/>
      <c r="BX366" s="102"/>
      <c r="BY366" s="102"/>
      <c r="BZ366" s="102"/>
      <c r="CA366" s="102"/>
      <c r="CB366" s="102"/>
      <c r="CC366" s="102"/>
      <c r="CD366" s="102"/>
      <c r="CE366" s="102"/>
      <c r="CF366" s="102"/>
      <c r="CG366" s="102"/>
      <c r="CH366" s="102"/>
      <c r="CI366" s="102"/>
      <c r="CJ366" s="102"/>
      <c r="CK366" s="102"/>
      <c r="CL366" s="102"/>
      <c r="CM366" s="102"/>
      <c r="CN366" s="102"/>
      <c r="CO366" s="102"/>
      <c r="CP366" s="102"/>
      <c r="CQ366" s="102"/>
      <c r="CR366" s="102"/>
      <c r="CS366" s="102"/>
      <c r="CT366" s="102"/>
      <c r="CU366" s="102"/>
      <c r="CV366" s="102"/>
      <c r="CW366" s="102"/>
      <c r="CX366" s="102"/>
      <c r="CY366" s="102"/>
      <c r="CZ366" s="102"/>
      <c r="DA366" s="102"/>
      <c r="DB366" s="102"/>
      <c r="DC366" s="102"/>
      <c r="DD366" s="102"/>
      <c r="DE366" s="102"/>
      <c r="DF366" s="102"/>
      <c r="DG366" s="102"/>
      <c r="DH366" s="102"/>
      <c r="DI366" s="102"/>
      <c r="DJ366" s="102"/>
      <c r="DK366" s="102"/>
      <c r="DL366" s="102"/>
      <c r="DM366" s="102"/>
      <c r="DN366" s="102"/>
      <c r="DO366" s="102"/>
      <c r="DP366" s="102"/>
      <c r="DQ366" s="102"/>
      <c r="DR366" s="102"/>
      <c r="DS366" s="102"/>
      <c r="DT366" s="102"/>
      <c r="DU366" s="102"/>
      <c r="DV366" s="102"/>
      <c r="DW366" s="102"/>
      <c r="DX366" s="102"/>
      <c r="DY366" s="102"/>
      <c r="DZ366" s="102"/>
    </row>
    <row r="367" spans="1:130">
      <c r="A367" s="102"/>
      <c r="B367" s="102"/>
      <c r="C367" s="102"/>
      <c r="D367" s="102"/>
      <c r="E367" s="102"/>
      <c r="F367" s="102"/>
      <c r="G367" s="102"/>
      <c r="H367" s="102"/>
      <c r="I367" s="102"/>
      <c r="J367" s="102"/>
      <c r="K367" s="102"/>
      <c r="L367" s="102"/>
      <c r="M367" s="102"/>
      <c r="N367" s="102"/>
      <c r="O367" s="102"/>
      <c r="P367" s="102"/>
      <c r="Q367" s="102"/>
      <c r="R367" s="102"/>
      <c r="S367" s="102"/>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02"/>
      <c r="AY367" s="102"/>
      <c r="AZ367" s="102"/>
      <c r="BA367" s="102"/>
      <c r="BB367" s="102"/>
      <c r="BC367" s="102"/>
      <c r="BD367" s="102"/>
      <c r="BE367" s="102"/>
      <c r="BF367" s="102"/>
      <c r="BG367" s="102"/>
      <c r="BH367" s="102"/>
      <c r="BI367" s="102"/>
      <c r="BJ367" s="102"/>
      <c r="BK367" s="102"/>
      <c r="BL367" s="102"/>
      <c r="BM367" s="102"/>
      <c r="BN367" s="102"/>
      <c r="BO367" s="102"/>
      <c r="BP367" s="102"/>
      <c r="BQ367" s="102"/>
      <c r="BR367" s="102"/>
      <c r="BS367" s="102"/>
      <c r="BT367" s="102"/>
      <c r="BU367" s="102"/>
      <c r="BV367" s="102"/>
      <c r="BW367" s="102"/>
      <c r="BX367" s="102"/>
      <c r="BY367" s="102"/>
      <c r="BZ367" s="102"/>
      <c r="CA367" s="102"/>
      <c r="CB367" s="102"/>
      <c r="CC367" s="102"/>
      <c r="CD367" s="102"/>
      <c r="CE367" s="102"/>
      <c r="CF367" s="102"/>
      <c r="CG367" s="102"/>
      <c r="CH367" s="102"/>
      <c r="CI367" s="102"/>
      <c r="CJ367" s="102"/>
      <c r="CK367" s="102"/>
      <c r="CL367" s="102"/>
      <c r="CM367" s="102"/>
      <c r="CN367" s="102"/>
      <c r="CO367" s="102"/>
      <c r="CP367" s="102"/>
      <c r="CQ367" s="102"/>
      <c r="CR367" s="102"/>
      <c r="CS367" s="102"/>
      <c r="CT367" s="102"/>
      <c r="CU367" s="102"/>
      <c r="CV367" s="102"/>
      <c r="CW367" s="102"/>
      <c r="CX367" s="102"/>
      <c r="CY367" s="102"/>
      <c r="CZ367" s="102"/>
      <c r="DA367" s="102"/>
      <c r="DB367" s="102"/>
      <c r="DC367" s="102"/>
      <c r="DD367" s="102"/>
      <c r="DE367" s="102"/>
      <c r="DF367" s="102"/>
      <c r="DG367" s="102"/>
      <c r="DH367" s="102"/>
      <c r="DI367" s="102"/>
      <c r="DJ367" s="102"/>
      <c r="DK367" s="102"/>
      <c r="DL367" s="102"/>
      <c r="DM367" s="102"/>
      <c r="DN367" s="102"/>
      <c r="DO367" s="102"/>
      <c r="DP367" s="102"/>
      <c r="DQ367" s="102"/>
      <c r="DR367" s="102"/>
      <c r="DS367" s="102"/>
      <c r="DT367" s="102"/>
      <c r="DU367" s="102"/>
      <c r="DV367" s="102"/>
      <c r="DW367" s="102"/>
      <c r="DX367" s="102"/>
      <c r="DY367" s="102"/>
      <c r="DZ367" s="102"/>
    </row>
    <row r="368" spans="1:130">
      <c r="A368" s="102"/>
      <c r="B368" s="102"/>
      <c r="C368" s="102"/>
      <c r="D368" s="102"/>
      <c r="E368" s="102"/>
      <c r="F368" s="102"/>
      <c r="G368" s="102"/>
      <c r="H368" s="102"/>
      <c r="I368" s="102"/>
      <c r="J368" s="102"/>
      <c r="K368" s="102"/>
      <c r="L368" s="102"/>
      <c r="M368" s="102"/>
      <c r="N368" s="102"/>
      <c r="O368" s="102"/>
      <c r="P368" s="102"/>
      <c r="Q368" s="102"/>
      <c r="R368" s="102"/>
      <c r="S368" s="102"/>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02"/>
      <c r="AY368" s="102"/>
      <c r="AZ368" s="102"/>
      <c r="BA368" s="102"/>
      <c r="BB368" s="102"/>
      <c r="BC368" s="102"/>
      <c r="BD368" s="102"/>
      <c r="BE368" s="102"/>
      <c r="BF368" s="102"/>
      <c r="BG368" s="102"/>
      <c r="BH368" s="102"/>
      <c r="BI368" s="102"/>
      <c r="BJ368" s="102"/>
      <c r="BK368" s="102"/>
      <c r="BL368" s="102"/>
      <c r="BM368" s="102"/>
      <c r="BN368" s="102"/>
      <c r="BO368" s="102"/>
      <c r="BP368" s="102"/>
      <c r="BQ368" s="102"/>
      <c r="BR368" s="102"/>
      <c r="BS368" s="102"/>
      <c r="BT368" s="102"/>
      <c r="BU368" s="102"/>
      <c r="BV368" s="102"/>
      <c r="BW368" s="102"/>
      <c r="BX368" s="102"/>
      <c r="BY368" s="102"/>
      <c r="BZ368" s="102"/>
      <c r="CA368" s="102"/>
      <c r="CB368" s="102"/>
      <c r="CC368" s="102"/>
      <c r="CD368" s="102"/>
      <c r="CE368" s="102"/>
      <c r="CF368" s="102"/>
      <c r="CG368" s="102"/>
      <c r="CH368" s="102"/>
      <c r="CI368" s="102"/>
      <c r="CJ368" s="102"/>
      <c r="CK368" s="102"/>
      <c r="CL368" s="102"/>
      <c r="CM368" s="102"/>
      <c r="CN368" s="102"/>
      <c r="CO368" s="102"/>
      <c r="CP368" s="102"/>
      <c r="CQ368" s="102"/>
      <c r="CR368" s="102"/>
      <c r="CS368" s="102"/>
      <c r="CT368" s="102"/>
      <c r="CU368" s="102"/>
      <c r="CV368" s="102"/>
      <c r="CW368" s="102"/>
      <c r="CX368" s="102"/>
      <c r="CY368" s="102"/>
      <c r="CZ368" s="102"/>
      <c r="DA368" s="102"/>
      <c r="DB368" s="102"/>
      <c r="DC368" s="102"/>
      <c r="DD368" s="102"/>
      <c r="DE368" s="102"/>
      <c r="DF368" s="102"/>
      <c r="DG368" s="102"/>
      <c r="DH368" s="102"/>
      <c r="DI368" s="102"/>
      <c r="DJ368" s="102"/>
      <c r="DK368" s="102"/>
      <c r="DL368" s="102"/>
      <c r="DM368" s="102"/>
      <c r="DN368" s="102"/>
      <c r="DO368" s="102"/>
      <c r="DP368" s="102"/>
      <c r="DQ368" s="102"/>
      <c r="DR368" s="102"/>
      <c r="DS368" s="102"/>
      <c r="DT368" s="102"/>
      <c r="DU368" s="102"/>
      <c r="DV368" s="102"/>
      <c r="DW368" s="102"/>
      <c r="DX368" s="102"/>
      <c r="DY368" s="102"/>
      <c r="DZ368" s="102"/>
    </row>
    <row r="369" spans="1:130">
      <c r="A369" s="102"/>
      <c r="B369" s="102"/>
      <c r="C369" s="102"/>
      <c r="D369" s="102"/>
      <c r="E369" s="102"/>
      <c r="F369" s="102"/>
      <c r="G369" s="102"/>
      <c r="H369" s="102"/>
      <c r="I369" s="102"/>
      <c r="J369" s="102"/>
      <c r="K369" s="102"/>
      <c r="L369" s="102"/>
      <c r="M369" s="102"/>
      <c r="N369" s="102"/>
      <c r="O369" s="102"/>
      <c r="P369" s="102"/>
      <c r="Q369" s="102"/>
      <c r="R369" s="102"/>
      <c r="S369" s="102"/>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02"/>
      <c r="AY369" s="102"/>
      <c r="AZ369" s="102"/>
      <c r="BA369" s="102"/>
      <c r="BB369" s="102"/>
      <c r="BC369" s="102"/>
      <c r="BD369" s="102"/>
      <c r="BE369" s="102"/>
      <c r="BF369" s="102"/>
      <c r="BG369" s="102"/>
      <c r="BH369" s="102"/>
      <c r="BI369" s="102"/>
      <c r="BJ369" s="102"/>
      <c r="BK369" s="102"/>
      <c r="BL369" s="102"/>
      <c r="BM369" s="102"/>
      <c r="BN369" s="102"/>
      <c r="BO369" s="102"/>
      <c r="BP369" s="102"/>
      <c r="BQ369" s="102"/>
      <c r="BR369" s="102"/>
      <c r="BS369" s="102"/>
      <c r="BT369" s="102"/>
      <c r="BU369" s="102"/>
      <c r="BV369" s="102"/>
      <c r="BW369" s="102"/>
      <c r="BX369" s="102"/>
      <c r="BY369" s="102"/>
      <c r="BZ369" s="102"/>
      <c r="CA369" s="102"/>
      <c r="CB369" s="102"/>
      <c r="CC369" s="102"/>
      <c r="CD369" s="102"/>
      <c r="CE369" s="102"/>
      <c r="CF369" s="102"/>
      <c r="CG369" s="102"/>
      <c r="CH369" s="102"/>
      <c r="CI369" s="102"/>
      <c r="CJ369" s="102"/>
      <c r="CK369" s="102"/>
      <c r="CL369" s="102"/>
      <c r="CM369" s="102"/>
      <c r="CN369" s="102"/>
      <c r="CO369" s="102"/>
      <c r="CP369" s="102"/>
      <c r="CQ369" s="102"/>
      <c r="CR369" s="102"/>
      <c r="CS369" s="102"/>
      <c r="CT369" s="102"/>
      <c r="CU369" s="102"/>
      <c r="CV369" s="102"/>
      <c r="CW369" s="102"/>
      <c r="CX369" s="102"/>
      <c r="CY369" s="102"/>
      <c r="CZ369" s="102"/>
      <c r="DA369" s="102"/>
      <c r="DB369" s="102"/>
      <c r="DC369" s="102"/>
      <c r="DD369" s="102"/>
      <c r="DE369" s="102"/>
      <c r="DF369" s="102"/>
      <c r="DG369" s="102"/>
      <c r="DH369" s="102"/>
      <c r="DI369" s="102"/>
      <c r="DJ369" s="102"/>
      <c r="DK369" s="102"/>
      <c r="DL369" s="102"/>
      <c r="DM369" s="102"/>
      <c r="DN369" s="102"/>
      <c r="DO369" s="102"/>
      <c r="DP369" s="102"/>
      <c r="DQ369" s="102"/>
      <c r="DR369" s="102"/>
      <c r="DS369" s="102"/>
      <c r="DT369" s="102"/>
      <c r="DU369" s="102"/>
      <c r="DV369" s="102"/>
      <c r="DW369" s="102"/>
      <c r="DX369" s="102"/>
      <c r="DY369" s="102"/>
      <c r="DZ369" s="102"/>
    </row>
    <row r="370" spans="1:130">
      <c r="A370" s="102"/>
      <c r="B370" s="102"/>
      <c r="C370" s="102"/>
      <c r="D370" s="102"/>
      <c r="E370" s="102"/>
      <c r="F370" s="102"/>
      <c r="G370" s="102"/>
      <c r="H370" s="102"/>
      <c r="I370" s="102"/>
      <c r="J370" s="102"/>
      <c r="K370" s="102"/>
      <c r="L370" s="102"/>
      <c r="M370" s="102"/>
      <c r="N370" s="102"/>
      <c r="O370" s="102"/>
      <c r="P370" s="102"/>
      <c r="Q370" s="102"/>
      <c r="R370" s="102"/>
      <c r="S370" s="102"/>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02"/>
      <c r="AY370" s="102"/>
      <c r="AZ370" s="102"/>
      <c r="BA370" s="102"/>
      <c r="BB370" s="102"/>
      <c r="BC370" s="102"/>
      <c r="BD370" s="102"/>
      <c r="BE370" s="102"/>
      <c r="BF370" s="102"/>
      <c r="BG370" s="102"/>
      <c r="BH370" s="102"/>
      <c r="BI370" s="102"/>
      <c r="BJ370" s="102"/>
      <c r="BK370" s="102"/>
      <c r="BL370" s="102"/>
      <c r="BM370" s="102"/>
      <c r="BN370" s="102"/>
      <c r="BO370" s="102"/>
      <c r="BP370" s="102"/>
      <c r="BQ370" s="102"/>
      <c r="BR370" s="102"/>
      <c r="BS370" s="102"/>
      <c r="BT370" s="102"/>
      <c r="BU370" s="102"/>
      <c r="BV370" s="102"/>
      <c r="BW370" s="102"/>
      <c r="BX370" s="102"/>
      <c r="BY370" s="102"/>
      <c r="BZ370" s="102"/>
      <c r="CA370" s="102"/>
      <c r="CB370" s="102"/>
      <c r="CC370" s="102"/>
      <c r="CD370" s="102"/>
      <c r="CE370" s="102"/>
      <c r="CF370" s="102"/>
      <c r="CG370" s="102"/>
      <c r="CH370" s="102"/>
      <c r="CI370" s="102"/>
      <c r="CJ370" s="102"/>
      <c r="CK370" s="102"/>
      <c r="CL370" s="102"/>
      <c r="CM370" s="102"/>
      <c r="CN370" s="102"/>
      <c r="CO370" s="102"/>
      <c r="CP370" s="102"/>
      <c r="CQ370" s="102"/>
      <c r="CR370" s="102"/>
      <c r="CS370" s="102"/>
      <c r="CT370" s="102"/>
      <c r="CU370" s="102"/>
      <c r="CV370" s="102"/>
      <c r="CW370" s="102"/>
      <c r="CX370" s="102"/>
      <c r="CY370" s="102"/>
      <c r="CZ370" s="102"/>
      <c r="DA370" s="102"/>
      <c r="DB370" s="102"/>
      <c r="DC370" s="102"/>
      <c r="DD370" s="102"/>
      <c r="DE370" s="102"/>
      <c r="DF370" s="102"/>
      <c r="DG370" s="102"/>
      <c r="DH370" s="102"/>
      <c r="DI370" s="102"/>
      <c r="DJ370" s="102"/>
      <c r="DK370" s="102"/>
      <c r="DL370" s="102"/>
      <c r="DM370" s="102"/>
      <c r="DN370" s="102"/>
      <c r="DO370" s="102"/>
      <c r="DP370" s="102"/>
      <c r="DQ370" s="102"/>
      <c r="DR370" s="102"/>
      <c r="DS370" s="102"/>
      <c r="DT370" s="102"/>
      <c r="DU370" s="102"/>
      <c r="DV370" s="102"/>
      <c r="DW370" s="102"/>
      <c r="DX370" s="102"/>
      <c r="DY370" s="102"/>
      <c r="DZ370" s="102"/>
    </row>
    <row r="371" spans="1:130">
      <c r="A371" s="102"/>
      <c r="B371" s="102"/>
      <c r="C371" s="102"/>
      <c r="D371" s="102"/>
      <c r="E371" s="102"/>
      <c r="F371" s="102"/>
      <c r="G371" s="102"/>
      <c r="H371" s="102"/>
      <c r="I371" s="102"/>
      <c r="J371" s="102"/>
      <c r="K371" s="102"/>
      <c r="L371" s="102"/>
      <c r="M371" s="102"/>
      <c r="N371" s="102"/>
      <c r="O371" s="102"/>
      <c r="P371" s="102"/>
      <c r="Q371" s="102"/>
      <c r="R371" s="102"/>
      <c r="S371" s="102"/>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02"/>
      <c r="AY371" s="102"/>
      <c r="AZ371" s="102"/>
      <c r="BA371" s="102"/>
      <c r="BB371" s="102"/>
      <c r="BC371" s="102"/>
      <c r="BD371" s="102"/>
      <c r="BE371" s="102"/>
      <c r="BF371" s="102"/>
      <c r="BG371" s="102"/>
      <c r="BH371" s="102"/>
      <c r="BI371" s="102"/>
      <c r="BJ371" s="102"/>
      <c r="BK371" s="102"/>
      <c r="BL371" s="102"/>
      <c r="BM371" s="102"/>
      <c r="BN371" s="102"/>
      <c r="BO371" s="102"/>
      <c r="BP371" s="102"/>
      <c r="BQ371" s="102"/>
      <c r="BR371" s="102"/>
      <c r="BS371" s="102"/>
      <c r="BT371" s="102"/>
      <c r="BU371" s="102"/>
      <c r="BV371" s="102"/>
      <c r="BW371" s="102"/>
      <c r="BX371" s="102"/>
      <c r="BY371" s="102"/>
      <c r="BZ371" s="102"/>
      <c r="CA371" s="102"/>
      <c r="CB371" s="102"/>
      <c r="CC371" s="102"/>
      <c r="CD371" s="102"/>
      <c r="CE371" s="102"/>
      <c r="CF371" s="102"/>
      <c r="CG371" s="102"/>
      <c r="CH371" s="102"/>
      <c r="CI371" s="102"/>
      <c r="CJ371" s="102"/>
      <c r="CK371" s="102"/>
      <c r="CL371" s="102"/>
      <c r="CM371" s="102"/>
      <c r="CN371" s="102"/>
      <c r="CO371" s="102"/>
      <c r="CP371" s="102"/>
      <c r="CQ371" s="102"/>
      <c r="CR371" s="102"/>
      <c r="CS371" s="102"/>
      <c r="CT371" s="102"/>
      <c r="CU371" s="102"/>
      <c r="CV371" s="102"/>
      <c r="CW371" s="102"/>
      <c r="CX371" s="102"/>
      <c r="CY371" s="102"/>
      <c r="CZ371" s="102"/>
      <c r="DA371" s="102"/>
      <c r="DB371" s="102"/>
      <c r="DC371" s="102"/>
      <c r="DD371" s="102"/>
      <c r="DE371" s="102"/>
      <c r="DF371" s="102"/>
      <c r="DG371" s="102"/>
      <c r="DH371" s="102"/>
      <c r="DI371" s="102"/>
      <c r="DJ371" s="102"/>
      <c r="DK371" s="102"/>
      <c r="DL371" s="102"/>
      <c r="DM371" s="102"/>
      <c r="DN371" s="102"/>
      <c r="DO371" s="102"/>
      <c r="DP371" s="102"/>
      <c r="DQ371" s="102"/>
      <c r="DR371" s="102"/>
      <c r="DS371" s="102"/>
      <c r="DT371" s="102"/>
      <c r="DU371" s="102"/>
      <c r="DV371" s="102"/>
      <c r="DW371" s="102"/>
      <c r="DX371" s="102"/>
      <c r="DY371" s="102"/>
      <c r="DZ371" s="102"/>
    </row>
    <row r="372" spans="1:130">
      <c r="A372" s="102"/>
      <c r="B372" s="102"/>
      <c r="C372" s="102"/>
      <c r="D372" s="102"/>
      <c r="E372" s="102"/>
      <c r="F372" s="102"/>
      <c r="G372" s="102"/>
      <c r="H372" s="102"/>
      <c r="I372" s="102"/>
      <c r="J372" s="102"/>
      <c r="K372" s="102"/>
      <c r="L372" s="102"/>
      <c r="M372" s="102"/>
      <c r="N372" s="102"/>
      <c r="O372" s="102"/>
      <c r="P372" s="102"/>
      <c r="Q372" s="102"/>
      <c r="R372" s="102"/>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02"/>
      <c r="AY372" s="102"/>
      <c r="AZ372" s="102"/>
      <c r="BA372" s="102"/>
      <c r="BB372" s="102"/>
      <c r="BC372" s="102"/>
      <c r="BD372" s="102"/>
      <c r="BE372" s="102"/>
      <c r="BF372" s="102"/>
      <c r="BG372" s="102"/>
      <c r="BH372" s="102"/>
      <c r="BI372" s="102"/>
      <c r="BJ372" s="102"/>
      <c r="BK372" s="102"/>
      <c r="BL372" s="102"/>
      <c r="BM372" s="102"/>
      <c r="BN372" s="102"/>
      <c r="BO372" s="102"/>
      <c r="BP372" s="102"/>
      <c r="BQ372" s="102"/>
      <c r="BR372" s="102"/>
      <c r="BS372" s="102"/>
      <c r="BT372" s="102"/>
      <c r="BU372" s="102"/>
      <c r="BV372" s="102"/>
      <c r="BW372" s="102"/>
      <c r="BX372" s="102"/>
      <c r="BY372" s="102"/>
      <c r="BZ372" s="102"/>
      <c r="CA372" s="102"/>
      <c r="CB372" s="102"/>
      <c r="CC372" s="102"/>
      <c r="CD372" s="102"/>
      <c r="CE372" s="102"/>
      <c r="CF372" s="102"/>
      <c r="CG372" s="102"/>
      <c r="CH372" s="102"/>
      <c r="CI372" s="102"/>
      <c r="CJ372" s="102"/>
      <c r="CK372" s="102"/>
      <c r="CL372" s="102"/>
      <c r="CM372" s="102"/>
      <c r="CN372" s="102"/>
      <c r="CO372" s="102"/>
      <c r="CP372" s="102"/>
      <c r="CQ372" s="102"/>
      <c r="CR372" s="102"/>
      <c r="CS372" s="102"/>
      <c r="CT372" s="102"/>
      <c r="CU372" s="102"/>
      <c r="CV372" s="102"/>
      <c r="CW372" s="102"/>
      <c r="CX372" s="102"/>
      <c r="CY372" s="102"/>
      <c r="CZ372" s="102"/>
      <c r="DA372" s="102"/>
      <c r="DB372" s="102"/>
      <c r="DC372" s="102"/>
      <c r="DD372" s="102"/>
      <c r="DE372" s="102"/>
      <c r="DF372" s="102"/>
      <c r="DG372" s="102"/>
      <c r="DH372" s="102"/>
      <c r="DI372" s="102"/>
      <c r="DJ372" s="102"/>
      <c r="DK372" s="102"/>
      <c r="DL372" s="102"/>
      <c r="DM372" s="102"/>
      <c r="DN372" s="102"/>
      <c r="DO372" s="102"/>
      <c r="DP372" s="102"/>
      <c r="DQ372" s="102"/>
      <c r="DR372" s="102"/>
      <c r="DS372" s="102"/>
      <c r="DT372" s="102"/>
      <c r="DU372" s="102"/>
      <c r="DV372" s="102"/>
      <c r="DW372" s="102"/>
      <c r="DX372" s="102"/>
      <c r="DY372" s="102"/>
      <c r="DZ372" s="102"/>
    </row>
    <row r="373" spans="1:130">
      <c r="A373" s="102"/>
      <c r="B373" s="102"/>
      <c r="C373" s="102"/>
      <c r="D373" s="102"/>
      <c r="E373" s="102"/>
      <c r="F373" s="102"/>
      <c r="G373" s="102"/>
      <c r="H373" s="102"/>
      <c r="I373" s="102"/>
      <c r="J373" s="102"/>
      <c r="K373" s="102"/>
      <c r="L373" s="102"/>
      <c r="M373" s="102"/>
      <c r="N373" s="102"/>
      <c r="O373" s="102"/>
      <c r="P373" s="102"/>
      <c r="Q373" s="102"/>
      <c r="R373" s="102"/>
      <c r="S373" s="102"/>
      <c r="T373" s="102"/>
      <c r="U373" s="102"/>
      <c r="V373" s="102"/>
      <c r="W373" s="102"/>
      <c r="X373" s="102"/>
      <c r="Y373" s="102"/>
      <c r="Z373" s="102"/>
      <c r="AA373" s="102"/>
      <c r="AB373" s="102"/>
      <c r="AC373" s="102"/>
      <c r="AD373" s="102"/>
      <c r="AE373" s="102"/>
      <c r="AF373" s="102"/>
      <c r="AG373" s="102"/>
      <c r="AH373" s="102"/>
      <c r="AI373" s="102"/>
      <c r="AJ373" s="102"/>
      <c r="AK373" s="102"/>
      <c r="AL373" s="102"/>
      <c r="AM373" s="102"/>
      <c r="AN373" s="102"/>
      <c r="AO373" s="102"/>
      <c r="AP373" s="102"/>
      <c r="AQ373" s="102"/>
      <c r="AR373" s="102"/>
      <c r="AS373" s="102"/>
      <c r="AT373" s="102"/>
      <c r="AU373" s="102"/>
      <c r="AV373" s="102"/>
      <c r="AW373" s="102"/>
      <c r="AX373" s="102"/>
      <c r="AY373" s="102"/>
      <c r="AZ373" s="102"/>
      <c r="BA373" s="102"/>
      <c r="BB373" s="102"/>
      <c r="BC373" s="102"/>
      <c r="BD373" s="102"/>
      <c r="BE373" s="102"/>
      <c r="BF373" s="102"/>
      <c r="BG373" s="102"/>
      <c r="BH373" s="102"/>
      <c r="BI373" s="102"/>
      <c r="BJ373" s="102"/>
      <c r="BK373" s="102"/>
      <c r="BL373" s="102"/>
      <c r="BM373" s="102"/>
      <c r="BN373" s="102"/>
      <c r="BO373" s="102"/>
      <c r="BP373" s="102"/>
      <c r="BQ373" s="102"/>
      <c r="BR373" s="102"/>
      <c r="BS373" s="102"/>
      <c r="BT373" s="102"/>
      <c r="BU373" s="102"/>
      <c r="BV373" s="102"/>
      <c r="BW373" s="102"/>
      <c r="BX373" s="102"/>
      <c r="BY373" s="102"/>
      <c r="BZ373" s="102"/>
      <c r="CA373" s="102"/>
      <c r="CB373" s="102"/>
      <c r="CC373" s="102"/>
      <c r="CD373" s="102"/>
      <c r="CE373" s="102"/>
      <c r="CF373" s="102"/>
      <c r="CG373" s="102"/>
      <c r="CH373" s="102"/>
      <c r="CI373" s="102"/>
      <c r="CJ373" s="102"/>
      <c r="CK373" s="102"/>
      <c r="CL373" s="102"/>
      <c r="CM373" s="102"/>
      <c r="CN373" s="102"/>
      <c r="CO373" s="102"/>
      <c r="CP373" s="102"/>
      <c r="CQ373" s="102"/>
      <c r="CR373" s="102"/>
      <c r="CS373" s="102"/>
      <c r="CT373" s="102"/>
      <c r="CU373" s="102"/>
      <c r="CV373" s="102"/>
      <c r="CW373" s="102"/>
      <c r="CX373" s="102"/>
      <c r="CY373" s="102"/>
      <c r="CZ373" s="102"/>
      <c r="DA373" s="102"/>
      <c r="DB373" s="102"/>
      <c r="DC373" s="102"/>
      <c r="DD373" s="102"/>
      <c r="DE373" s="102"/>
      <c r="DF373" s="102"/>
      <c r="DG373" s="102"/>
      <c r="DH373" s="102"/>
      <c r="DI373" s="102"/>
      <c r="DJ373" s="102"/>
      <c r="DK373" s="102"/>
      <c r="DL373" s="102"/>
      <c r="DM373" s="102"/>
      <c r="DN373" s="102"/>
      <c r="DO373" s="102"/>
      <c r="DP373" s="102"/>
      <c r="DQ373" s="102"/>
      <c r="DR373" s="102"/>
      <c r="DS373" s="102"/>
      <c r="DT373" s="102"/>
      <c r="DU373" s="102"/>
      <c r="DV373" s="102"/>
      <c r="DW373" s="102"/>
      <c r="DX373" s="102"/>
      <c r="DY373" s="102"/>
      <c r="DZ373" s="102"/>
    </row>
    <row r="374" spans="1:130">
      <c r="A374" s="102"/>
      <c r="B374" s="102"/>
      <c r="C374" s="102"/>
      <c r="D374" s="102"/>
      <c r="E374" s="102"/>
      <c r="F374" s="102"/>
      <c r="G374" s="102"/>
      <c r="H374" s="102"/>
      <c r="I374" s="102"/>
      <c r="J374" s="102"/>
      <c r="K374" s="102"/>
      <c r="L374" s="102"/>
      <c r="M374" s="102"/>
      <c r="N374" s="102"/>
      <c r="O374" s="102"/>
      <c r="P374" s="102"/>
      <c r="Q374" s="102"/>
      <c r="R374" s="102"/>
      <c r="S374" s="102"/>
      <c r="T374" s="102"/>
      <c r="U374" s="102"/>
      <c r="V374" s="102"/>
      <c r="W374" s="102"/>
      <c r="X374" s="102"/>
      <c r="Y374" s="102"/>
      <c r="Z374" s="102"/>
      <c r="AA374" s="102"/>
      <c r="AB374" s="102"/>
      <c r="AC374" s="102"/>
      <c r="AD374" s="102"/>
      <c r="AE374" s="102"/>
      <c r="AF374" s="102"/>
      <c r="AG374" s="102"/>
      <c r="AH374" s="102"/>
      <c r="AI374" s="102"/>
      <c r="AJ374" s="102"/>
      <c r="AK374" s="102"/>
      <c r="AL374" s="102"/>
      <c r="AM374" s="102"/>
      <c r="AN374" s="102"/>
      <c r="AO374" s="102"/>
      <c r="AP374" s="102"/>
      <c r="AQ374" s="102"/>
      <c r="AR374" s="102"/>
      <c r="AS374" s="102"/>
      <c r="AT374" s="102"/>
      <c r="AU374" s="102"/>
      <c r="AV374" s="102"/>
      <c r="AW374" s="102"/>
      <c r="AX374" s="102"/>
      <c r="AY374" s="102"/>
      <c r="AZ374" s="102"/>
      <c r="BA374" s="102"/>
      <c r="BB374" s="102"/>
      <c r="BC374" s="102"/>
      <c r="BD374" s="102"/>
      <c r="BE374" s="102"/>
      <c r="BF374" s="102"/>
      <c r="BG374" s="102"/>
      <c r="BH374" s="102"/>
      <c r="BI374" s="102"/>
      <c r="BJ374" s="102"/>
      <c r="BK374" s="102"/>
      <c r="BL374" s="102"/>
      <c r="BM374" s="102"/>
      <c r="BN374" s="102"/>
      <c r="BO374" s="102"/>
      <c r="BP374" s="102"/>
      <c r="BQ374" s="102"/>
      <c r="BR374" s="102"/>
      <c r="BS374" s="102"/>
      <c r="BT374" s="102"/>
      <c r="BU374" s="102"/>
      <c r="BV374" s="102"/>
      <c r="BW374" s="102"/>
      <c r="BX374" s="102"/>
      <c r="BY374" s="102"/>
      <c r="BZ374" s="102"/>
      <c r="CA374" s="102"/>
      <c r="CB374" s="102"/>
      <c r="CC374" s="102"/>
      <c r="CD374" s="102"/>
      <c r="CE374" s="102"/>
      <c r="CF374" s="102"/>
      <c r="CG374" s="102"/>
      <c r="CH374" s="102"/>
      <c r="CI374" s="102"/>
      <c r="CJ374" s="102"/>
      <c r="CK374" s="102"/>
      <c r="CL374" s="102"/>
      <c r="CM374" s="102"/>
      <c r="CN374" s="102"/>
      <c r="CO374" s="102"/>
      <c r="CP374" s="102"/>
      <c r="CQ374" s="102"/>
      <c r="CR374" s="102"/>
      <c r="CS374" s="102"/>
      <c r="CT374" s="102"/>
      <c r="CU374" s="102"/>
      <c r="CV374" s="102"/>
      <c r="CW374" s="102"/>
      <c r="CX374" s="102"/>
      <c r="CY374" s="102"/>
      <c r="CZ374" s="102"/>
      <c r="DA374" s="102"/>
      <c r="DB374" s="102"/>
      <c r="DC374" s="102"/>
      <c r="DD374" s="102"/>
      <c r="DE374" s="102"/>
      <c r="DF374" s="102"/>
      <c r="DG374" s="102"/>
      <c r="DH374" s="102"/>
      <c r="DI374" s="102"/>
      <c r="DJ374" s="102"/>
      <c r="DK374" s="102"/>
      <c r="DL374" s="102"/>
      <c r="DM374" s="102"/>
      <c r="DN374" s="102"/>
      <c r="DO374" s="102"/>
      <c r="DP374" s="102"/>
      <c r="DQ374" s="102"/>
      <c r="DR374" s="102"/>
      <c r="DS374" s="102"/>
      <c r="DT374" s="102"/>
      <c r="DU374" s="102"/>
      <c r="DV374" s="102"/>
      <c r="DW374" s="102"/>
      <c r="DX374" s="102"/>
      <c r="DY374" s="102"/>
      <c r="DZ374" s="102"/>
    </row>
    <row r="375" spans="1:130">
      <c r="A375" s="102"/>
      <c r="B375" s="102"/>
      <c r="C375" s="102"/>
      <c r="D375" s="102"/>
      <c r="E375" s="102"/>
      <c r="F375" s="102"/>
      <c r="G375" s="102"/>
      <c r="H375" s="102"/>
      <c r="I375" s="102"/>
      <c r="J375" s="102"/>
      <c r="K375" s="102"/>
      <c r="L375" s="102"/>
      <c r="M375" s="102"/>
      <c r="N375" s="102"/>
      <c r="O375" s="102"/>
      <c r="P375" s="102"/>
      <c r="Q375" s="102"/>
      <c r="R375" s="102"/>
      <c r="S375" s="102"/>
      <c r="T375" s="102"/>
      <c r="U375" s="102"/>
      <c r="V375" s="102"/>
      <c r="W375" s="102"/>
      <c r="X375" s="102"/>
      <c r="Y375" s="102"/>
      <c r="Z375" s="102"/>
      <c r="AA375" s="102"/>
      <c r="AB375" s="102"/>
      <c r="AC375" s="102"/>
      <c r="AD375" s="102"/>
      <c r="AE375" s="102"/>
      <c r="AF375" s="102"/>
      <c r="AG375" s="102"/>
      <c r="AH375" s="102"/>
      <c r="AI375" s="102"/>
      <c r="AJ375" s="102"/>
      <c r="AK375" s="102"/>
      <c r="AL375" s="102"/>
      <c r="AM375" s="102"/>
      <c r="AN375" s="102"/>
      <c r="AO375" s="102"/>
      <c r="AP375" s="102"/>
      <c r="AQ375" s="102"/>
      <c r="AR375" s="102"/>
      <c r="AS375" s="102"/>
      <c r="AT375" s="102"/>
      <c r="AU375" s="102"/>
      <c r="AV375" s="102"/>
      <c r="AW375" s="102"/>
      <c r="AX375" s="102"/>
      <c r="AY375" s="102"/>
      <c r="AZ375" s="102"/>
      <c r="BA375" s="102"/>
      <c r="BB375" s="102"/>
      <c r="BC375" s="102"/>
      <c r="BD375" s="102"/>
      <c r="BE375" s="102"/>
      <c r="BF375" s="102"/>
      <c r="BG375" s="102"/>
      <c r="BH375" s="102"/>
      <c r="BI375" s="102"/>
      <c r="BJ375" s="102"/>
      <c r="BK375" s="102"/>
      <c r="BL375" s="102"/>
      <c r="BM375" s="102"/>
      <c r="BN375" s="102"/>
      <c r="BO375" s="102"/>
      <c r="BP375" s="102"/>
      <c r="BQ375" s="102"/>
      <c r="BR375" s="102"/>
      <c r="BS375" s="102"/>
      <c r="BT375" s="102"/>
      <c r="BU375" s="102"/>
      <c r="BV375" s="102"/>
      <c r="BW375" s="102"/>
      <c r="BX375" s="102"/>
      <c r="BY375" s="102"/>
      <c r="BZ375" s="102"/>
      <c r="CA375" s="102"/>
      <c r="CB375" s="102"/>
      <c r="CC375" s="102"/>
      <c r="CD375" s="102"/>
      <c r="CE375" s="102"/>
      <c r="CF375" s="102"/>
      <c r="CG375" s="102"/>
      <c r="CH375" s="102"/>
      <c r="CI375" s="102"/>
      <c r="CJ375" s="102"/>
      <c r="CK375" s="102"/>
      <c r="CL375" s="102"/>
      <c r="CM375" s="102"/>
      <c r="CN375" s="102"/>
      <c r="CO375" s="102"/>
      <c r="CP375" s="102"/>
      <c r="CQ375" s="102"/>
      <c r="CR375" s="102"/>
      <c r="CS375" s="102"/>
      <c r="CT375" s="102"/>
      <c r="CU375" s="102"/>
      <c r="CV375" s="102"/>
      <c r="CW375" s="102"/>
      <c r="CX375" s="102"/>
      <c r="CY375" s="102"/>
      <c r="CZ375" s="102"/>
      <c r="DA375" s="102"/>
      <c r="DB375" s="102"/>
      <c r="DC375" s="102"/>
      <c r="DD375" s="102"/>
      <c r="DE375" s="102"/>
      <c r="DF375" s="102"/>
      <c r="DG375" s="102"/>
      <c r="DH375" s="102"/>
      <c r="DI375" s="102"/>
      <c r="DJ375" s="102"/>
      <c r="DK375" s="102"/>
      <c r="DL375" s="102"/>
      <c r="DM375" s="102"/>
      <c r="DN375" s="102"/>
      <c r="DO375" s="102"/>
      <c r="DP375" s="102"/>
      <c r="DQ375" s="102"/>
      <c r="DR375" s="102"/>
      <c r="DS375" s="102"/>
      <c r="DT375" s="102"/>
      <c r="DU375" s="102"/>
      <c r="DV375" s="102"/>
      <c r="DW375" s="102"/>
      <c r="DX375" s="102"/>
      <c r="DY375" s="102"/>
      <c r="DZ375" s="102"/>
    </row>
    <row r="376" spans="1:130">
      <c r="A376" s="102"/>
      <c r="B376" s="102"/>
      <c r="C376" s="102"/>
      <c r="D376" s="102"/>
      <c r="E376" s="102"/>
      <c r="F376" s="102"/>
      <c r="G376" s="102"/>
      <c r="H376" s="102"/>
      <c r="I376" s="102"/>
      <c r="J376" s="102"/>
      <c r="K376" s="102"/>
      <c r="L376" s="102"/>
      <c r="M376" s="102"/>
      <c r="N376" s="102"/>
      <c r="O376" s="102"/>
      <c r="P376" s="102"/>
      <c r="Q376" s="102"/>
      <c r="R376" s="102"/>
      <c r="S376" s="102"/>
      <c r="T376" s="102"/>
      <c r="U376" s="102"/>
      <c r="V376" s="102"/>
      <c r="W376" s="102"/>
      <c r="X376" s="102"/>
      <c r="Y376" s="102"/>
      <c r="Z376" s="102"/>
      <c r="AA376" s="102"/>
      <c r="AB376" s="102"/>
      <c r="AC376" s="102"/>
      <c r="AD376" s="102"/>
      <c r="AE376" s="102"/>
      <c r="AF376" s="102"/>
      <c r="AG376" s="102"/>
      <c r="AH376" s="102"/>
      <c r="AI376" s="102"/>
      <c r="AJ376" s="102"/>
      <c r="AK376" s="102"/>
      <c r="AL376" s="102"/>
      <c r="AM376" s="102"/>
      <c r="AN376" s="102"/>
      <c r="AO376" s="102"/>
      <c r="AP376" s="102"/>
      <c r="AQ376" s="102"/>
      <c r="AR376" s="102"/>
      <c r="AS376" s="102"/>
      <c r="AT376" s="102"/>
      <c r="AU376" s="102"/>
      <c r="AV376" s="102"/>
      <c r="AW376" s="102"/>
      <c r="AX376" s="102"/>
      <c r="AY376" s="102"/>
      <c r="AZ376" s="102"/>
      <c r="BA376" s="102"/>
      <c r="BB376" s="102"/>
      <c r="BC376" s="102"/>
      <c r="BD376" s="102"/>
      <c r="BE376" s="102"/>
      <c r="BF376" s="102"/>
      <c r="BG376" s="102"/>
      <c r="BH376" s="102"/>
      <c r="BI376" s="102"/>
      <c r="BJ376" s="102"/>
      <c r="BK376" s="102"/>
      <c r="BL376" s="102"/>
      <c r="BM376" s="102"/>
      <c r="BN376" s="102"/>
      <c r="BO376" s="102"/>
      <c r="BP376" s="102"/>
      <c r="BQ376" s="102"/>
      <c r="BR376" s="102"/>
      <c r="BS376" s="102"/>
      <c r="BT376" s="102"/>
      <c r="BU376" s="102"/>
      <c r="BV376" s="102"/>
      <c r="BW376" s="102"/>
      <c r="BX376" s="102"/>
      <c r="BY376" s="102"/>
      <c r="BZ376" s="102"/>
      <c r="CA376" s="102"/>
      <c r="CB376" s="102"/>
      <c r="CC376" s="102"/>
      <c r="CD376" s="102"/>
      <c r="CE376" s="102"/>
      <c r="CF376" s="102"/>
      <c r="CG376" s="102"/>
      <c r="CH376" s="102"/>
      <c r="CI376" s="102"/>
      <c r="CJ376" s="102"/>
      <c r="CK376" s="102"/>
      <c r="CL376" s="102"/>
      <c r="CM376" s="102"/>
      <c r="CN376" s="102"/>
      <c r="CO376" s="102"/>
      <c r="CP376" s="102"/>
      <c r="CQ376" s="102"/>
      <c r="CR376" s="102"/>
      <c r="CS376" s="102"/>
      <c r="CT376" s="102"/>
      <c r="CU376" s="102"/>
      <c r="CV376" s="102"/>
      <c r="CW376" s="102"/>
      <c r="CX376" s="102"/>
      <c r="CY376" s="102"/>
      <c r="CZ376" s="102"/>
      <c r="DA376" s="102"/>
      <c r="DB376" s="102"/>
      <c r="DC376" s="102"/>
      <c r="DD376" s="102"/>
      <c r="DE376" s="102"/>
      <c r="DF376" s="102"/>
      <c r="DG376" s="102"/>
      <c r="DH376" s="102"/>
      <c r="DI376" s="102"/>
      <c r="DJ376" s="102"/>
      <c r="DK376" s="102"/>
      <c r="DL376" s="102"/>
      <c r="DM376" s="102"/>
      <c r="DN376" s="102"/>
      <c r="DO376" s="102"/>
      <c r="DP376" s="102"/>
      <c r="DQ376" s="102"/>
      <c r="DR376" s="102"/>
      <c r="DS376" s="102"/>
      <c r="DT376" s="102"/>
      <c r="DU376" s="102"/>
      <c r="DV376" s="102"/>
      <c r="DW376" s="102"/>
      <c r="DX376" s="102"/>
      <c r="DY376" s="102"/>
      <c r="DZ376" s="102"/>
    </row>
    <row r="377" spans="1:130">
      <c r="A377" s="102"/>
      <c r="B377" s="102"/>
      <c r="C377" s="102"/>
      <c r="D377" s="102"/>
      <c r="E377" s="102"/>
      <c r="F377" s="102"/>
      <c r="G377" s="102"/>
      <c r="H377" s="102"/>
      <c r="I377" s="102"/>
      <c r="J377" s="102"/>
      <c r="K377" s="102"/>
      <c r="L377" s="102"/>
      <c r="M377" s="102"/>
      <c r="N377" s="102"/>
      <c r="O377" s="102"/>
      <c r="P377" s="102"/>
      <c r="Q377" s="102"/>
      <c r="R377" s="102"/>
      <c r="S377" s="102"/>
      <c r="T377" s="102"/>
      <c r="U377" s="102"/>
      <c r="V377" s="102"/>
      <c r="W377" s="102"/>
      <c r="X377" s="102"/>
      <c r="Y377" s="102"/>
      <c r="Z377" s="102"/>
      <c r="AA377" s="102"/>
      <c r="AB377" s="102"/>
      <c r="AC377" s="102"/>
      <c r="AD377" s="102"/>
      <c r="AE377" s="102"/>
      <c r="AF377" s="102"/>
      <c r="AG377" s="102"/>
      <c r="AH377" s="102"/>
      <c r="AI377" s="102"/>
      <c r="AJ377" s="102"/>
      <c r="AK377" s="102"/>
      <c r="AL377" s="102"/>
      <c r="AM377" s="102"/>
      <c r="AN377" s="102"/>
      <c r="AO377" s="102"/>
      <c r="AP377" s="102"/>
      <c r="AQ377" s="102"/>
      <c r="AR377" s="102"/>
      <c r="AS377" s="102"/>
      <c r="AT377" s="102"/>
      <c r="AU377" s="102"/>
      <c r="AV377" s="102"/>
      <c r="AW377" s="102"/>
      <c r="AX377" s="102"/>
      <c r="AY377" s="102"/>
      <c r="AZ377" s="102"/>
      <c r="BA377" s="102"/>
      <c r="BB377" s="102"/>
      <c r="BC377" s="102"/>
      <c r="BD377" s="102"/>
      <c r="BE377" s="102"/>
      <c r="BF377" s="102"/>
      <c r="BG377" s="102"/>
      <c r="BH377" s="102"/>
      <c r="BI377" s="102"/>
      <c r="BJ377" s="102"/>
      <c r="BK377" s="102"/>
      <c r="BL377" s="102"/>
      <c r="BM377" s="102"/>
      <c r="BN377" s="102"/>
      <c r="BO377" s="102"/>
      <c r="BP377" s="102"/>
      <c r="BQ377" s="102"/>
      <c r="BR377" s="102"/>
      <c r="BS377" s="102"/>
      <c r="BT377" s="102"/>
      <c r="BU377" s="102"/>
      <c r="BV377" s="102"/>
      <c r="BW377" s="102"/>
      <c r="BX377" s="102"/>
      <c r="BY377" s="102"/>
      <c r="BZ377" s="102"/>
      <c r="CA377" s="102"/>
      <c r="CB377" s="102"/>
      <c r="CC377" s="102"/>
      <c r="CD377" s="102"/>
      <c r="CE377" s="102"/>
      <c r="CF377" s="102"/>
      <c r="CG377" s="102"/>
      <c r="CH377" s="102"/>
      <c r="CI377" s="102"/>
      <c r="CJ377" s="102"/>
      <c r="CK377" s="102"/>
      <c r="CL377" s="102"/>
      <c r="CM377" s="102"/>
      <c r="CN377" s="102"/>
      <c r="CO377" s="102"/>
      <c r="CP377" s="102"/>
      <c r="CQ377" s="102"/>
      <c r="CR377" s="102"/>
      <c r="CS377" s="102"/>
      <c r="CT377" s="102"/>
      <c r="CU377" s="102"/>
      <c r="CV377" s="102"/>
      <c r="CW377" s="102"/>
      <c r="CX377" s="102"/>
      <c r="CY377" s="102"/>
      <c r="CZ377" s="102"/>
      <c r="DA377" s="102"/>
      <c r="DB377" s="102"/>
      <c r="DC377" s="102"/>
      <c r="DD377" s="102"/>
      <c r="DE377" s="102"/>
      <c r="DF377" s="102"/>
      <c r="DG377" s="102"/>
      <c r="DH377" s="102"/>
      <c r="DI377" s="102"/>
      <c r="DJ377" s="102"/>
      <c r="DK377" s="102"/>
      <c r="DL377" s="102"/>
      <c r="DM377" s="102"/>
      <c r="DN377" s="102"/>
      <c r="DO377" s="102"/>
      <c r="DP377" s="102"/>
      <c r="DQ377" s="102"/>
      <c r="DR377" s="102"/>
      <c r="DS377" s="102"/>
      <c r="DT377" s="102"/>
      <c r="DU377" s="102"/>
      <c r="DV377" s="102"/>
      <c r="DW377" s="102"/>
      <c r="DX377" s="102"/>
      <c r="DY377" s="102"/>
      <c r="DZ377" s="102"/>
    </row>
    <row r="378" spans="1:130">
      <c r="A378" s="102"/>
      <c r="B378" s="102"/>
      <c r="C378" s="102"/>
      <c r="D378" s="102"/>
      <c r="E378" s="102"/>
      <c r="F378" s="102"/>
      <c r="G378" s="102"/>
      <c r="H378" s="102"/>
      <c r="I378" s="102"/>
      <c r="J378" s="102"/>
      <c r="K378" s="102"/>
      <c r="L378" s="102"/>
      <c r="M378" s="102"/>
      <c r="N378" s="102"/>
      <c r="O378" s="102"/>
      <c r="P378" s="102"/>
      <c r="Q378" s="102"/>
      <c r="R378" s="102"/>
      <c r="S378" s="102"/>
      <c r="T378" s="102"/>
      <c r="U378" s="102"/>
      <c r="V378" s="102"/>
      <c r="W378" s="102"/>
      <c r="X378" s="102"/>
      <c r="Y378" s="102"/>
      <c r="Z378" s="102"/>
      <c r="AA378" s="102"/>
      <c r="AB378" s="102"/>
      <c r="AC378" s="102"/>
      <c r="AD378" s="102"/>
      <c r="AE378" s="102"/>
      <c r="AF378" s="102"/>
      <c r="AG378" s="102"/>
      <c r="AH378" s="102"/>
      <c r="AI378" s="102"/>
      <c r="AJ378" s="102"/>
      <c r="AK378" s="102"/>
      <c r="AL378" s="102"/>
      <c r="AM378" s="102"/>
      <c r="AN378" s="102"/>
      <c r="AO378" s="102"/>
      <c r="AP378" s="102"/>
      <c r="AQ378" s="102"/>
      <c r="AR378" s="102"/>
      <c r="AS378" s="102"/>
      <c r="AT378" s="102"/>
      <c r="AU378" s="102"/>
      <c r="AV378" s="102"/>
      <c r="AW378" s="102"/>
      <c r="AX378" s="102"/>
      <c r="AY378" s="102"/>
      <c r="AZ378" s="102"/>
      <c r="BA378" s="102"/>
      <c r="BB378" s="102"/>
      <c r="BC378" s="102"/>
      <c r="BD378" s="102"/>
      <c r="BE378" s="102"/>
      <c r="BF378" s="102"/>
      <c r="BG378" s="102"/>
      <c r="BH378" s="102"/>
      <c r="BI378" s="102"/>
      <c r="BJ378" s="102"/>
      <c r="BK378" s="102"/>
      <c r="BL378" s="102"/>
      <c r="BM378" s="102"/>
      <c r="BN378" s="102"/>
      <c r="BO378" s="102"/>
      <c r="BP378" s="102"/>
      <c r="BQ378" s="102"/>
      <c r="BR378" s="102"/>
      <c r="BS378" s="102"/>
      <c r="BT378" s="102"/>
      <c r="BU378" s="102"/>
      <c r="BV378" s="102"/>
      <c r="BW378" s="102"/>
      <c r="BX378" s="102"/>
      <c r="BY378" s="102"/>
      <c r="BZ378" s="102"/>
      <c r="CA378" s="102"/>
      <c r="CB378" s="102"/>
      <c r="CC378" s="102"/>
      <c r="CD378" s="102"/>
      <c r="CE378" s="102"/>
      <c r="CF378" s="102"/>
      <c r="CG378" s="102"/>
      <c r="CH378" s="102"/>
      <c r="CI378" s="102"/>
      <c r="CJ378" s="102"/>
      <c r="CK378" s="102"/>
      <c r="CL378" s="102"/>
      <c r="CM378" s="102"/>
      <c r="CN378" s="102"/>
      <c r="CO378" s="102"/>
      <c r="CP378" s="102"/>
      <c r="CQ378" s="102"/>
      <c r="CR378" s="102"/>
      <c r="CS378" s="102"/>
      <c r="CT378" s="102"/>
      <c r="CU378" s="102"/>
      <c r="CV378" s="102"/>
      <c r="CW378" s="102"/>
      <c r="CX378" s="102"/>
      <c r="CY378" s="102"/>
      <c r="CZ378" s="102"/>
      <c r="DA378" s="102"/>
      <c r="DB378" s="102"/>
      <c r="DC378" s="102"/>
      <c r="DD378" s="102"/>
      <c r="DE378" s="102"/>
      <c r="DF378" s="102"/>
      <c r="DG378" s="102"/>
      <c r="DH378" s="102"/>
      <c r="DI378" s="102"/>
      <c r="DJ378" s="102"/>
      <c r="DK378" s="102"/>
      <c r="DL378" s="102"/>
      <c r="DM378" s="102"/>
      <c r="DN378" s="102"/>
      <c r="DO378" s="102"/>
      <c r="DP378" s="102"/>
      <c r="DQ378" s="102"/>
      <c r="DR378" s="102"/>
      <c r="DS378" s="102"/>
      <c r="DT378" s="102"/>
      <c r="DU378" s="102"/>
      <c r="DV378" s="102"/>
      <c r="DW378" s="102"/>
      <c r="DX378" s="102"/>
      <c r="DY378" s="102"/>
      <c r="DZ378" s="102"/>
    </row>
    <row r="379" spans="1:130">
      <c r="A379" s="102"/>
      <c r="B379" s="102"/>
      <c r="C379" s="102"/>
      <c r="D379" s="102"/>
      <c r="E379" s="102"/>
      <c r="F379" s="102"/>
      <c r="G379" s="102"/>
      <c r="H379" s="102"/>
      <c r="I379" s="102"/>
      <c r="J379" s="102"/>
      <c r="K379" s="102"/>
      <c r="L379" s="102"/>
      <c r="M379" s="102"/>
      <c r="N379" s="102"/>
      <c r="O379" s="102"/>
      <c r="P379" s="102"/>
      <c r="Q379" s="102"/>
      <c r="R379" s="102"/>
      <c r="S379" s="102"/>
      <c r="T379" s="102"/>
      <c r="U379" s="102"/>
      <c r="V379" s="102"/>
      <c r="W379" s="102"/>
      <c r="X379" s="102"/>
      <c r="Y379" s="102"/>
      <c r="Z379" s="102"/>
      <c r="AA379" s="102"/>
      <c r="AB379" s="102"/>
      <c r="AC379" s="102"/>
      <c r="AD379" s="102"/>
      <c r="AE379" s="102"/>
      <c r="AF379" s="102"/>
      <c r="AG379" s="102"/>
      <c r="AH379" s="102"/>
      <c r="AI379" s="102"/>
      <c r="AJ379" s="102"/>
      <c r="AK379" s="102"/>
      <c r="AL379" s="102"/>
      <c r="AM379" s="102"/>
      <c r="AN379" s="102"/>
      <c r="AO379" s="102"/>
      <c r="AP379" s="102"/>
      <c r="AQ379" s="102"/>
      <c r="AR379" s="102"/>
      <c r="AS379" s="102"/>
      <c r="AT379" s="102"/>
      <c r="AU379" s="102"/>
      <c r="AV379" s="102"/>
      <c r="AW379" s="102"/>
      <c r="AX379" s="102"/>
      <c r="AY379" s="102"/>
      <c r="AZ379" s="102"/>
      <c r="BA379" s="102"/>
      <c r="BB379" s="102"/>
      <c r="BC379" s="102"/>
      <c r="BD379" s="102"/>
      <c r="BE379" s="102"/>
      <c r="BF379" s="102"/>
      <c r="BG379" s="102"/>
      <c r="BH379" s="102"/>
      <c r="BI379" s="102"/>
      <c r="BJ379" s="102"/>
      <c r="BK379" s="102"/>
      <c r="BL379" s="102"/>
      <c r="BM379" s="102"/>
      <c r="BN379" s="102"/>
      <c r="BO379" s="102"/>
      <c r="BP379" s="102"/>
      <c r="BQ379" s="102"/>
      <c r="BR379" s="102"/>
      <c r="BS379" s="102"/>
      <c r="BT379" s="102"/>
      <c r="BU379" s="102"/>
      <c r="BV379" s="102"/>
      <c r="BW379" s="102"/>
      <c r="BX379" s="102"/>
      <c r="BY379" s="102"/>
      <c r="BZ379" s="102"/>
      <c r="CA379" s="102"/>
      <c r="CB379" s="102"/>
      <c r="CC379" s="102"/>
      <c r="CD379" s="102"/>
      <c r="CE379" s="102"/>
      <c r="CF379" s="102"/>
      <c r="CG379" s="102"/>
      <c r="CH379" s="102"/>
      <c r="CI379" s="102"/>
      <c r="CJ379" s="102"/>
      <c r="CK379" s="102"/>
      <c r="CL379" s="102"/>
      <c r="CM379" s="102"/>
      <c r="CN379" s="102"/>
      <c r="CO379" s="102"/>
      <c r="CP379" s="102"/>
      <c r="CQ379" s="102"/>
      <c r="CR379" s="102"/>
      <c r="CS379" s="102"/>
      <c r="CT379" s="102"/>
      <c r="CU379" s="102"/>
      <c r="CV379" s="102"/>
      <c r="CW379" s="102"/>
      <c r="CX379" s="102"/>
      <c r="CY379" s="102"/>
      <c r="CZ379" s="102"/>
      <c r="DA379" s="102"/>
      <c r="DB379" s="102"/>
      <c r="DC379" s="102"/>
      <c r="DD379" s="102"/>
      <c r="DE379" s="102"/>
      <c r="DF379" s="102"/>
      <c r="DG379" s="102"/>
      <c r="DH379" s="102"/>
      <c r="DI379" s="102"/>
      <c r="DJ379" s="102"/>
      <c r="DK379" s="102"/>
      <c r="DL379" s="102"/>
      <c r="DM379" s="102"/>
      <c r="DN379" s="102"/>
      <c r="DO379" s="102"/>
      <c r="DP379" s="102"/>
      <c r="DQ379" s="102"/>
      <c r="DR379" s="102"/>
      <c r="DS379" s="102"/>
      <c r="DT379" s="102"/>
      <c r="DU379" s="102"/>
      <c r="DV379" s="102"/>
      <c r="DW379" s="102"/>
      <c r="DX379" s="102"/>
      <c r="DY379" s="102"/>
      <c r="DZ379" s="102"/>
    </row>
    <row r="380" spans="1:130">
      <c r="A380" s="102"/>
      <c r="B380" s="102"/>
      <c r="C380" s="102"/>
      <c r="D380" s="102"/>
      <c r="E380" s="102"/>
      <c r="F380" s="102"/>
      <c r="G380" s="102"/>
      <c r="H380" s="102"/>
      <c r="I380" s="102"/>
      <c r="J380" s="102"/>
      <c r="K380" s="102"/>
      <c r="L380" s="102"/>
      <c r="M380" s="102"/>
      <c r="N380" s="102"/>
      <c r="O380" s="102"/>
      <c r="P380" s="102"/>
      <c r="Q380" s="102"/>
      <c r="R380" s="102"/>
      <c r="S380" s="102"/>
      <c r="T380" s="102"/>
      <c r="U380" s="102"/>
      <c r="V380" s="102"/>
      <c r="W380" s="102"/>
      <c r="X380" s="102"/>
      <c r="Y380" s="102"/>
      <c r="Z380" s="102"/>
      <c r="AA380" s="102"/>
      <c r="AB380" s="102"/>
      <c r="AC380" s="102"/>
      <c r="AD380" s="102"/>
      <c r="AE380" s="102"/>
      <c r="AF380" s="102"/>
      <c r="AG380" s="102"/>
      <c r="AH380" s="102"/>
      <c r="AI380" s="102"/>
      <c r="AJ380" s="102"/>
      <c r="AK380" s="102"/>
      <c r="AL380" s="102"/>
      <c r="AM380" s="102"/>
      <c r="AN380" s="102"/>
      <c r="AO380" s="102"/>
      <c r="AP380" s="102"/>
      <c r="AQ380" s="102"/>
      <c r="AR380" s="102"/>
      <c r="AS380" s="102"/>
      <c r="AT380" s="102"/>
      <c r="AU380" s="102"/>
      <c r="AV380" s="102"/>
      <c r="AW380" s="102"/>
      <c r="AX380" s="102"/>
      <c r="AY380" s="102"/>
      <c r="AZ380" s="102"/>
      <c r="BA380" s="102"/>
      <c r="BB380" s="102"/>
      <c r="BC380" s="102"/>
      <c r="BD380" s="102"/>
      <c r="BE380" s="102"/>
      <c r="BF380" s="102"/>
      <c r="BG380" s="102"/>
      <c r="BH380" s="102"/>
      <c r="BI380" s="102"/>
      <c r="BJ380" s="102"/>
      <c r="BK380" s="102"/>
      <c r="BL380" s="102"/>
      <c r="BM380" s="102"/>
      <c r="BN380" s="102"/>
      <c r="BO380" s="102"/>
      <c r="BP380" s="102"/>
      <c r="BQ380" s="102"/>
      <c r="BR380" s="102"/>
      <c r="BS380" s="102"/>
      <c r="BT380" s="102"/>
      <c r="BU380" s="102"/>
      <c r="BV380" s="102"/>
      <c r="BW380" s="102"/>
      <c r="BX380" s="102"/>
      <c r="BY380" s="102"/>
      <c r="BZ380" s="102"/>
      <c r="CA380" s="102"/>
      <c r="CB380" s="102"/>
      <c r="CC380" s="102"/>
      <c r="CD380" s="102"/>
      <c r="CE380" s="102"/>
      <c r="CF380" s="102"/>
      <c r="CG380" s="102"/>
      <c r="CH380" s="102"/>
      <c r="CI380" s="102"/>
      <c r="CJ380" s="102"/>
      <c r="CK380" s="102"/>
      <c r="CL380" s="102"/>
      <c r="CM380" s="102"/>
      <c r="CN380" s="102"/>
      <c r="CO380" s="102"/>
      <c r="CP380" s="102"/>
      <c r="CQ380" s="102"/>
      <c r="CR380" s="102"/>
      <c r="CS380" s="102"/>
      <c r="CT380" s="102"/>
      <c r="CU380" s="102"/>
      <c r="CV380" s="102"/>
      <c r="CW380" s="102"/>
      <c r="CX380" s="102"/>
      <c r="CY380" s="102"/>
      <c r="CZ380" s="102"/>
      <c r="DA380" s="102"/>
      <c r="DB380" s="102"/>
      <c r="DC380" s="102"/>
      <c r="DD380" s="102"/>
      <c r="DE380" s="102"/>
      <c r="DF380" s="102"/>
      <c r="DG380" s="102"/>
      <c r="DH380" s="102"/>
      <c r="DI380" s="102"/>
      <c r="DJ380" s="102"/>
      <c r="DK380" s="102"/>
      <c r="DL380" s="102"/>
      <c r="DM380" s="102"/>
      <c r="DN380" s="102"/>
      <c r="DO380" s="102"/>
      <c r="DP380" s="102"/>
      <c r="DQ380" s="102"/>
      <c r="DR380" s="102"/>
      <c r="DS380" s="102"/>
      <c r="DT380" s="102"/>
      <c r="DU380" s="102"/>
      <c r="DV380" s="102"/>
      <c r="DW380" s="102"/>
      <c r="DX380" s="102"/>
      <c r="DY380" s="102"/>
      <c r="DZ380" s="102"/>
    </row>
    <row r="381" spans="1:130">
      <c r="A381" s="102"/>
      <c r="B381" s="102"/>
      <c r="C381" s="102"/>
      <c r="D381" s="102"/>
      <c r="E381" s="102"/>
      <c r="F381" s="102"/>
      <c r="G381" s="102"/>
      <c r="H381" s="102"/>
      <c r="I381" s="102"/>
      <c r="J381" s="102"/>
      <c r="K381" s="102"/>
      <c r="L381" s="102"/>
      <c r="M381" s="102"/>
      <c r="N381" s="102"/>
      <c r="O381" s="102"/>
      <c r="P381" s="102"/>
      <c r="Q381" s="102"/>
      <c r="R381" s="102"/>
      <c r="S381" s="102"/>
      <c r="T381" s="102"/>
      <c r="U381" s="102"/>
      <c r="V381" s="102"/>
      <c r="W381" s="102"/>
      <c r="X381" s="102"/>
      <c r="Y381" s="102"/>
      <c r="Z381" s="102"/>
      <c r="AA381" s="102"/>
      <c r="AB381" s="102"/>
      <c r="AC381" s="102"/>
      <c r="AD381" s="102"/>
      <c r="AE381" s="102"/>
      <c r="AF381" s="102"/>
      <c r="AG381" s="102"/>
      <c r="AH381" s="102"/>
      <c r="AI381" s="102"/>
      <c r="AJ381" s="102"/>
      <c r="AK381" s="102"/>
      <c r="AL381" s="102"/>
      <c r="AM381" s="102"/>
      <c r="AN381" s="102"/>
      <c r="AO381" s="102"/>
      <c r="AP381" s="102"/>
      <c r="AQ381" s="102"/>
      <c r="AR381" s="102"/>
      <c r="AS381" s="102"/>
      <c r="AT381" s="102"/>
      <c r="AU381" s="102"/>
      <c r="AV381" s="102"/>
      <c r="AW381" s="102"/>
      <c r="AX381" s="102"/>
      <c r="AY381" s="102"/>
      <c r="AZ381" s="102"/>
      <c r="BA381" s="102"/>
      <c r="BB381" s="102"/>
      <c r="BC381" s="102"/>
      <c r="BD381" s="102"/>
      <c r="BE381" s="102"/>
      <c r="BF381" s="102"/>
      <c r="BG381" s="102"/>
      <c r="BH381" s="102"/>
      <c r="BI381" s="102"/>
      <c r="BJ381" s="102"/>
      <c r="BK381" s="102"/>
      <c r="BL381" s="102"/>
      <c r="BM381" s="102"/>
      <c r="BN381" s="102"/>
      <c r="BO381" s="102"/>
      <c r="BP381" s="102"/>
      <c r="BQ381" s="102"/>
      <c r="BR381" s="102"/>
      <c r="BS381" s="102"/>
      <c r="BT381" s="102"/>
      <c r="BU381" s="102"/>
      <c r="BV381" s="102"/>
      <c r="BW381" s="102"/>
      <c r="BX381" s="102"/>
      <c r="BY381" s="102"/>
      <c r="BZ381" s="102"/>
      <c r="CA381" s="102"/>
      <c r="CB381" s="102"/>
      <c r="CC381" s="102"/>
      <c r="CD381" s="102"/>
      <c r="CE381" s="102"/>
      <c r="CF381" s="102"/>
      <c r="CG381" s="102"/>
      <c r="CH381" s="102"/>
      <c r="CI381" s="102"/>
      <c r="CJ381" s="102"/>
      <c r="CK381" s="102"/>
      <c r="CL381" s="102"/>
      <c r="CM381" s="102"/>
      <c r="CN381" s="102"/>
      <c r="CO381" s="102"/>
      <c r="CP381" s="102"/>
      <c r="CQ381" s="102"/>
      <c r="CR381" s="102"/>
      <c r="CS381" s="102"/>
      <c r="CT381" s="102"/>
      <c r="CU381" s="102"/>
      <c r="CV381" s="102"/>
      <c r="CW381" s="102"/>
      <c r="CX381" s="102"/>
      <c r="CY381" s="102"/>
      <c r="CZ381" s="102"/>
      <c r="DA381" s="102"/>
      <c r="DB381" s="102"/>
      <c r="DC381" s="102"/>
      <c r="DD381" s="102"/>
      <c r="DE381" s="102"/>
      <c r="DF381" s="102"/>
      <c r="DG381" s="102"/>
      <c r="DH381" s="102"/>
      <c r="DI381" s="102"/>
      <c r="DJ381" s="102"/>
      <c r="DK381" s="102"/>
      <c r="DL381" s="102"/>
      <c r="DM381" s="102"/>
      <c r="DN381" s="102"/>
      <c r="DO381" s="102"/>
      <c r="DP381" s="102"/>
      <c r="DQ381" s="102"/>
      <c r="DR381" s="102"/>
      <c r="DS381" s="102"/>
      <c r="DT381" s="102"/>
      <c r="DU381" s="102"/>
      <c r="DV381" s="102"/>
      <c r="DW381" s="102"/>
      <c r="DX381" s="102"/>
      <c r="DY381" s="102"/>
      <c r="DZ381" s="102"/>
    </row>
    <row r="382" spans="1:130">
      <c r="A382" s="102"/>
      <c r="B382" s="102"/>
      <c r="C382" s="102"/>
      <c r="D382" s="102"/>
      <c r="E382" s="102"/>
      <c r="F382" s="102"/>
      <c r="G382" s="102"/>
      <c r="H382" s="102"/>
      <c r="I382" s="102"/>
      <c r="J382" s="102"/>
      <c r="K382" s="102"/>
      <c r="L382" s="102"/>
      <c r="M382" s="102"/>
      <c r="N382" s="102"/>
      <c r="O382" s="102"/>
      <c r="P382" s="102"/>
      <c r="Q382" s="102"/>
      <c r="R382" s="102"/>
      <c r="S382" s="102"/>
      <c r="T382" s="102"/>
      <c r="U382" s="102"/>
      <c r="V382" s="102"/>
      <c r="W382" s="102"/>
      <c r="X382" s="102"/>
      <c r="Y382" s="102"/>
      <c r="Z382" s="102"/>
      <c r="AA382" s="102"/>
      <c r="AB382" s="102"/>
      <c r="AC382" s="102"/>
      <c r="AD382" s="102"/>
      <c r="AE382" s="102"/>
      <c r="AF382" s="102"/>
      <c r="AG382" s="102"/>
      <c r="AH382" s="102"/>
      <c r="AI382" s="102"/>
      <c r="AJ382" s="102"/>
      <c r="AK382" s="102"/>
      <c r="AL382" s="102"/>
      <c r="AM382" s="102"/>
      <c r="AN382" s="102"/>
      <c r="AO382" s="102"/>
      <c r="AP382" s="102"/>
      <c r="AQ382" s="102"/>
      <c r="AR382" s="102"/>
      <c r="AS382" s="102"/>
      <c r="AT382" s="102"/>
      <c r="AU382" s="102"/>
      <c r="AV382" s="102"/>
      <c r="AW382" s="102"/>
      <c r="AX382" s="102"/>
      <c r="AY382" s="102"/>
      <c r="AZ382" s="102"/>
      <c r="BA382" s="102"/>
      <c r="BB382" s="102"/>
      <c r="BC382" s="102"/>
      <c r="BD382" s="102"/>
      <c r="BE382" s="102"/>
      <c r="BF382" s="102"/>
      <c r="BG382" s="102"/>
      <c r="BH382" s="102"/>
      <c r="BI382" s="102"/>
      <c r="BJ382" s="102"/>
      <c r="BK382" s="102"/>
      <c r="BL382" s="102"/>
      <c r="BM382" s="102"/>
      <c r="BN382" s="102"/>
      <c r="BO382" s="102"/>
      <c r="BP382" s="102"/>
      <c r="BQ382" s="102"/>
      <c r="BR382" s="102"/>
      <c r="BS382" s="102"/>
      <c r="BT382" s="102"/>
      <c r="BU382" s="102"/>
      <c r="BV382" s="102"/>
      <c r="BW382" s="102"/>
      <c r="BX382" s="102"/>
      <c r="BY382" s="102"/>
      <c r="BZ382" s="102"/>
      <c r="CA382" s="102"/>
      <c r="CB382" s="102"/>
      <c r="CC382" s="102"/>
      <c r="CD382" s="102"/>
      <c r="CE382" s="102"/>
      <c r="CF382" s="102"/>
      <c r="CG382" s="102"/>
      <c r="CH382" s="102"/>
      <c r="CI382" s="102"/>
      <c r="CJ382" s="102"/>
      <c r="CK382" s="102"/>
      <c r="CL382" s="102"/>
      <c r="CM382" s="102"/>
      <c r="CN382" s="102"/>
      <c r="CO382" s="102"/>
      <c r="CP382" s="102"/>
      <c r="CQ382" s="102"/>
      <c r="CR382" s="102"/>
      <c r="CS382" s="102"/>
      <c r="CT382" s="102"/>
      <c r="CU382" s="102"/>
      <c r="CV382" s="102"/>
      <c r="CW382" s="102"/>
      <c r="CX382" s="102"/>
      <c r="CY382" s="102"/>
      <c r="CZ382" s="102"/>
      <c r="DA382" s="102"/>
      <c r="DB382" s="102"/>
      <c r="DC382" s="102"/>
      <c r="DD382" s="102"/>
      <c r="DE382" s="102"/>
      <c r="DF382" s="102"/>
      <c r="DG382" s="102"/>
      <c r="DH382" s="102"/>
      <c r="DI382" s="102"/>
      <c r="DJ382" s="102"/>
      <c r="DK382" s="102"/>
      <c r="DL382" s="102"/>
      <c r="DM382" s="102"/>
      <c r="DN382" s="102"/>
      <c r="DO382" s="102"/>
      <c r="DP382" s="102"/>
      <c r="DQ382" s="102"/>
      <c r="DR382" s="102"/>
      <c r="DS382" s="102"/>
      <c r="DT382" s="102"/>
      <c r="DU382" s="102"/>
      <c r="DV382" s="102"/>
      <c r="DW382" s="102"/>
      <c r="DX382" s="102"/>
      <c r="DY382" s="102"/>
      <c r="DZ382" s="102"/>
    </row>
    <row r="383" spans="1:130">
      <c r="A383" s="102"/>
      <c r="B383" s="102"/>
      <c r="C383" s="102"/>
      <c r="D383" s="102"/>
      <c r="E383" s="102"/>
      <c r="F383" s="102"/>
      <c r="G383" s="102"/>
      <c r="H383" s="102"/>
      <c r="I383" s="102"/>
      <c r="J383" s="102"/>
      <c r="K383" s="102"/>
      <c r="L383" s="102"/>
      <c r="M383" s="102"/>
      <c r="N383" s="102"/>
      <c r="O383" s="102"/>
      <c r="P383" s="102"/>
      <c r="Q383" s="102"/>
      <c r="R383" s="102"/>
      <c r="S383" s="102"/>
      <c r="T383" s="102"/>
      <c r="U383" s="102"/>
      <c r="V383" s="102"/>
      <c r="W383" s="102"/>
      <c r="X383" s="102"/>
      <c r="Y383" s="102"/>
      <c r="Z383" s="102"/>
      <c r="AA383" s="102"/>
      <c r="AB383" s="102"/>
      <c r="AC383" s="102"/>
      <c r="AD383" s="102"/>
      <c r="AE383" s="102"/>
      <c r="AF383" s="102"/>
      <c r="AG383" s="102"/>
      <c r="AH383" s="102"/>
      <c r="AI383" s="102"/>
      <c r="AJ383" s="102"/>
      <c r="AK383" s="102"/>
      <c r="AL383" s="102"/>
      <c r="AM383" s="102"/>
      <c r="AN383" s="102"/>
      <c r="AO383" s="102"/>
      <c r="AP383" s="102"/>
      <c r="AQ383" s="102"/>
      <c r="AR383" s="102"/>
      <c r="AS383" s="102"/>
      <c r="AT383" s="102"/>
      <c r="AU383" s="102"/>
      <c r="AV383" s="102"/>
      <c r="AW383" s="102"/>
      <c r="AX383" s="102"/>
      <c r="AY383" s="102"/>
      <c r="AZ383" s="102"/>
      <c r="BA383" s="102"/>
      <c r="BB383" s="102"/>
      <c r="BC383" s="102"/>
      <c r="BD383" s="102"/>
      <c r="BE383" s="102"/>
      <c r="BF383" s="102"/>
      <c r="BG383" s="102"/>
      <c r="BH383" s="102"/>
      <c r="BI383" s="102"/>
      <c r="BJ383" s="102"/>
      <c r="BK383" s="102"/>
      <c r="BL383" s="102"/>
      <c r="BM383" s="102"/>
      <c r="BN383" s="102"/>
      <c r="BO383" s="102"/>
      <c r="BP383" s="102"/>
      <c r="BQ383" s="102"/>
      <c r="BR383" s="102"/>
      <c r="BS383" s="102"/>
      <c r="BT383" s="102"/>
      <c r="BU383" s="102"/>
      <c r="BV383" s="102"/>
      <c r="BW383" s="102"/>
      <c r="BX383" s="102"/>
      <c r="BY383" s="102"/>
      <c r="BZ383" s="102"/>
      <c r="CA383" s="102"/>
      <c r="CB383" s="102"/>
      <c r="CC383" s="102"/>
      <c r="CD383" s="102"/>
      <c r="CE383" s="102"/>
      <c r="CF383" s="102"/>
      <c r="CG383" s="102"/>
      <c r="CH383" s="102"/>
      <c r="CI383" s="102"/>
      <c r="CJ383" s="102"/>
      <c r="CK383" s="102"/>
      <c r="CL383" s="102"/>
      <c r="CM383" s="102"/>
      <c r="CN383" s="102"/>
      <c r="CO383" s="102"/>
      <c r="CP383" s="102"/>
      <c r="CQ383" s="102"/>
      <c r="CR383" s="102"/>
      <c r="CS383" s="102"/>
      <c r="CT383" s="102"/>
      <c r="CU383" s="102"/>
      <c r="CV383" s="102"/>
      <c r="CW383" s="102"/>
      <c r="CX383" s="102"/>
      <c r="CY383" s="102"/>
      <c r="CZ383" s="102"/>
      <c r="DA383" s="102"/>
      <c r="DB383" s="102"/>
      <c r="DC383" s="102"/>
      <c r="DD383" s="102"/>
      <c r="DE383" s="102"/>
      <c r="DF383" s="102"/>
      <c r="DG383" s="102"/>
      <c r="DH383" s="102"/>
      <c r="DI383" s="102"/>
      <c r="DJ383" s="102"/>
      <c r="DK383" s="102"/>
      <c r="DL383" s="102"/>
      <c r="DM383" s="102"/>
      <c r="DN383" s="102"/>
      <c r="DO383" s="102"/>
      <c r="DP383" s="102"/>
      <c r="DQ383" s="102"/>
      <c r="DR383" s="102"/>
      <c r="DS383" s="102"/>
      <c r="DT383" s="102"/>
      <c r="DU383" s="102"/>
      <c r="DV383" s="102"/>
      <c r="DW383" s="102"/>
      <c r="DX383" s="102"/>
      <c r="DY383" s="102"/>
      <c r="DZ383" s="102"/>
    </row>
    <row r="384" spans="1:130">
      <c r="A384" s="102"/>
      <c r="B384" s="102"/>
      <c r="C384" s="102"/>
      <c r="D384" s="102"/>
      <c r="E384" s="102"/>
      <c r="F384" s="102"/>
      <c r="G384" s="102"/>
      <c r="H384" s="102"/>
      <c r="I384" s="102"/>
      <c r="J384" s="102"/>
      <c r="K384" s="102"/>
      <c r="L384" s="102"/>
      <c r="M384" s="102"/>
      <c r="N384" s="102"/>
      <c r="O384" s="102"/>
      <c r="P384" s="102"/>
      <c r="Q384" s="102"/>
      <c r="R384" s="102"/>
      <c r="S384" s="102"/>
      <c r="T384" s="102"/>
      <c r="U384" s="102"/>
      <c r="V384" s="102"/>
      <c r="W384" s="102"/>
      <c r="X384" s="102"/>
      <c r="Y384" s="102"/>
      <c r="Z384" s="102"/>
      <c r="AA384" s="102"/>
      <c r="AB384" s="102"/>
      <c r="AC384" s="102"/>
      <c r="AD384" s="102"/>
      <c r="AE384" s="102"/>
      <c r="AF384" s="102"/>
      <c r="AG384" s="102"/>
      <c r="AH384" s="102"/>
      <c r="AI384" s="102"/>
      <c r="AJ384" s="102"/>
      <c r="AK384" s="102"/>
      <c r="AL384" s="102"/>
      <c r="AM384" s="102"/>
      <c r="AN384" s="102"/>
      <c r="AO384" s="102"/>
      <c r="AP384" s="102"/>
      <c r="AQ384" s="102"/>
      <c r="AR384" s="102"/>
      <c r="AS384" s="102"/>
      <c r="AT384" s="102"/>
      <c r="AU384" s="102"/>
      <c r="AV384" s="102"/>
      <c r="AW384" s="102"/>
      <c r="AX384" s="102"/>
      <c r="AY384" s="102"/>
      <c r="AZ384" s="102"/>
      <c r="BA384" s="102"/>
      <c r="BB384" s="102"/>
      <c r="BC384" s="102"/>
      <c r="BD384" s="102"/>
      <c r="BE384" s="102"/>
      <c r="BF384" s="102"/>
      <c r="BG384" s="102"/>
      <c r="BH384" s="102"/>
      <c r="BI384" s="102"/>
      <c r="BJ384" s="102"/>
      <c r="BK384" s="102"/>
      <c r="BL384" s="102"/>
      <c r="BM384" s="102"/>
      <c r="BN384" s="102"/>
      <c r="BO384" s="102"/>
      <c r="BP384" s="102"/>
      <c r="BQ384" s="102"/>
      <c r="BR384" s="102"/>
      <c r="BS384" s="102"/>
      <c r="BT384" s="102"/>
      <c r="BU384" s="102"/>
      <c r="BV384" s="102"/>
      <c r="BW384" s="102"/>
      <c r="BX384" s="102"/>
      <c r="BY384" s="102"/>
      <c r="BZ384" s="102"/>
      <c r="CA384" s="102"/>
      <c r="CB384" s="102"/>
      <c r="CC384" s="102"/>
      <c r="CD384" s="102"/>
      <c r="CE384" s="102"/>
      <c r="CF384" s="102"/>
      <c r="CG384" s="102"/>
      <c r="CH384" s="102"/>
      <c r="CI384" s="102"/>
      <c r="CJ384" s="102"/>
      <c r="CK384" s="102"/>
      <c r="CL384" s="102"/>
      <c r="CM384" s="102"/>
      <c r="CN384" s="102"/>
      <c r="CO384" s="102"/>
      <c r="CP384" s="102"/>
      <c r="CQ384" s="102"/>
      <c r="CR384" s="102"/>
      <c r="CS384" s="102"/>
      <c r="CT384" s="102"/>
      <c r="CU384" s="102"/>
      <c r="CV384" s="102"/>
      <c r="CW384" s="102"/>
      <c r="CX384" s="102"/>
      <c r="CY384" s="102"/>
      <c r="CZ384" s="102"/>
      <c r="DA384" s="102"/>
      <c r="DB384" s="102"/>
      <c r="DC384" s="102"/>
      <c r="DD384" s="102"/>
      <c r="DE384" s="102"/>
      <c r="DF384" s="102"/>
      <c r="DG384" s="102"/>
      <c r="DH384" s="102"/>
      <c r="DI384" s="102"/>
      <c r="DJ384" s="102"/>
      <c r="DK384" s="102"/>
      <c r="DL384" s="102"/>
      <c r="DM384" s="102"/>
      <c r="DN384" s="102"/>
      <c r="DO384" s="102"/>
      <c r="DP384" s="102"/>
      <c r="DQ384" s="102"/>
      <c r="DR384" s="102"/>
      <c r="DS384" s="102"/>
      <c r="DT384" s="102"/>
      <c r="DU384" s="102"/>
      <c r="DV384" s="102"/>
      <c r="DW384" s="102"/>
      <c r="DX384" s="102"/>
      <c r="DY384" s="102"/>
      <c r="DZ384" s="102"/>
    </row>
    <row r="385" spans="1:130">
      <c r="A385" s="102"/>
      <c r="B385" s="102"/>
      <c r="C385" s="102"/>
      <c r="D385" s="102"/>
      <c r="E385" s="102"/>
      <c r="F385" s="102"/>
      <c r="G385" s="102"/>
      <c r="H385" s="102"/>
      <c r="I385" s="102"/>
      <c r="J385" s="102"/>
      <c r="K385" s="102"/>
      <c r="L385" s="102"/>
      <c r="M385" s="102"/>
      <c r="N385" s="102"/>
      <c r="O385" s="102"/>
      <c r="P385" s="102"/>
      <c r="Q385" s="102"/>
      <c r="R385" s="102"/>
      <c r="S385" s="102"/>
      <c r="T385" s="102"/>
      <c r="U385" s="102"/>
      <c r="V385" s="102"/>
      <c r="W385" s="102"/>
      <c r="X385" s="102"/>
      <c r="Y385" s="102"/>
      <c r="Z385" s="102"/>
      <c r="AA385" s="102"/>
      <c r="AB385" s="102"/>
      <c r="AC385" s="102"/>
      <c r="AD385" s="102"/>
      <c r="AE385" s="102"/>
      <c r="AF385" s="102"/>
      <c r="AG385" s="102"/>
      <c r="AH385" s="102"/>
      <c r="AI385" s="102"/>
      <c r="AJ385" s="102"/>
      <c r="AK385" s="102"/>
      <c r="AL385" s="102"/>
      <c r="AM385" s="102"/>
      <c r="AN385" s="102"/>
      <c r="AO385" s="102"/>
      <c r="AP385" s="102"/>
      <c r="AQ385" s="102"/>
      <c r="AR385" s="102"/>
      <c r="AS385" s="102"/>
      <c r="AT385" s="102"/>
      <c r="AU385" s="102"/>
      <c r="AV385" s="102"/>
      <c r="AW385" s="102"/>
      <c r="AX385" s="102"/>
      <c r="AY385" s="102"/>
      <c r="AZ385" s="102"/>
      <c r="BA385" s="102"/>
      <c r="BB385" s="102"/>
      <c r="BC385" s="102"/>
      <c r="BD385" s="102"/>
      <c r="BE385" s="102"/>
      <c r="BF385" s="102"/>
      <c r="BG385" s="102"/>
      <c r="BH385" s="102"/>
      <c r="BI385" s="102"/>
      <c r="BJ385" s="102"/>
      <c r="BK385" s="102"/>
      <c r="BL385" s="102"/>
      <c r="BM385" s="102"/>
      <c r="BN385" s="102"/>
      <c r="BO385" s="102"/>
      <c r="BP385" s="102"/>
      <c r="BQ385" s="102"/>
      <c r="BR385" s="102"/>
      <c r="BS385" s="102"/>
      <c r="BT385" s="102"/>
      <c r="BU385" s="102"/>
      <c r="BV385" s="102"/>
      <c r="BW385" s="102"/>
      <c r="BX385" s="102"/>
      <c r="BY385" s="102"/>
      <c r="BZ385" s="102"/>
      <c r="CA385" s="102"/>
      <c r="CB385" s="102"/>
      <c r="CC385" s="102"/>
      <c r="CD385" s="102"/>
      <c r="CE385" s="102"/>
      <c r="CF385" s="102"/>
      <c r="CG385" s="102"/>
      <c r="CH385" s="102"/>
      <c r="CI385" s="102"/>
      <c r="CJ385" s="102"/>
      <c r="CK385" s="102"/>
      <c r="CL385" s="102"/>
      <c r="CM385" s="102"/>
      <c r="CN385" s="102"/>
      <c r="CO385" s="102"/>
      <c r="CP385" s="102"/>
      <c r="CQ385" s="102"/>
      <c r="CR385" s="102"/>
      <c r="CS385" s="102"/>
      <c r="CT385" s="102"/>
      <c r="CU385" s="102"/>
      <c r="CV385" s="102"/>
      <c r="CW385" s="102"/>
      <c r="CX385" s="102"/>
      <c r="CY385" s="102"/>
      <c r="CZ385" s="102"/>
      <c r="DA385" s="102"/>
      <c r="DB385" s="102"/>
      <c r="DC385" s="102"/>
      <c r="DD385" s="102"/>
      <c r="DE385" s="102"/>
      <c r="DF385" s="102"/>
      <c r="DG385" s="102"/>
      <c r="DH385" s="102"/>
      <c r="DI385" s="102"/>
      <c r="DJ385" s="102"/>
      <c r="DK385" s="102"/>
      <c r="DL385" s="102"/>
      <c r="DM385" s="102"/>
      <c r="DN385" s="102"/>
      <c r="DO385" s="102"/>
      <c r="DP385" s="102"/>
      <c r="DQ385" s="102"/>
      <c r="DR385" s="102"/>
      <c r="DS385" s="102"/>
      <c r="DT385" s="102"/>
      <c r="DU385" s="102"/>
      <c r="DV385" s="102"/>
      <c r="DW385" s="102"/>
      <c r="DX385" s="102"/>
      <c r="DY385" s="102"/>
      <c r="DZ385" s="102"/>
    </row>
    <row r="386" spans="1:130">
      <c r="A386" s="102"/>
      <c r="B386" s="102"/>
      <c r="C386" s="102"/>
      <c r="D386" s="102"/>
      <c r="E386" s="102"/>
      <c r="F386" s="102"/>
      <c r="G386" s="102"/>
      <c r="H386" s="102"/>
      <c r="I386" s="102"/>
      <c r="J386" s="102"/>
      <c r="K386" s="102"/>
      <c r="L386" s="102"/>
      <c r="M386" s="102"/>
      <c r="N386" s="102"/>
      <c r="O386" s="102"/>
      <c r="P386" s="102"/>
      <c r="Q386" s="102"/>
      <c r="R386" s="102"/>
      <c r="S386" s="102"/>
      <c r="T386" s="102"/>
      <c r="U386" s="102"/>
      <c r="V386" s="102"/>
      <c r="W386" s="102"/>
      <c r="X386" s="102"/>
      <c r="Y386" s="102"/>
      <c r="Z386" s="102"/>
      <c r="AA386" s="102"/>
      <c r="AB386" s="102"/>
      <c r="AC386" s="102"/>
      <c r="AD386" s="102"/>
      <c r="AE386" s="102"/>
      <c r="AF386" s="102"/>
      <c r="AG386" s="102"/>
      <c r="AH386" s="102"/>
      <c r="AI386" s="102"/>
      <c r="AJ386" s="102"/>
      <c r="AK386" s="102"/>
      <c r="AL386" s="102"/>
      <c r="AM386" s="102"/>
      <c r="AN386" s="102"/>
      <c r="AO386" s="102"/>
      <c r="AP386" s="102"/>
      <c r="AQ386" s="102"/>
      <c r="AR386" s="102"/>
      <c r="AS386" s="102"/>
      <c r="AT386" s="102"/>
      <c r="AU386" s="102"/>
      <c r="AV386" s="102"/>
      <c r="AW386" s="102"/>
      <c r="AX386" s="102"/>
      <c r="AY386" s="102"/>
      <c r="AZ386" s="102"/>
      <c r="BA386" s="102"/>
      <c r="BB386" s="102"/>
      <c r="BC386" s="102"/>
      <c r="BD386" s="102"/>
      <c r="BE386" s="102"/>
      <c r="BF386" s="102"/>
      <c r="BG386" s="102"/>
      <c r="BH386" s="102"/>
      <c r="BI386" s="102"/>
      <c r="BJ386" s="102"/>
      <c r="BK386" s="102"/>
      <c r="BL386" s="102"/>
      <c r="BM386" s="102"/>
      <c r="BN386" s="102"/>
      <c r="BO386" s="102"/>
      <c r="BP386" s="102"/>
      <c r="BQ386" s="102"/>
      <c r="BR386" s="102"/>
      <c r="BS386" s="102"/>
      <c r="BT386" s="102"/>
      <c r="BU386" s="102"/>
      <c r="BV386" s="102"/>
      <c r="BW386" s="102"/>
      <c r="BX386" s="102"/>
      <c r="BY386" s="102"/>
      <c r="BZ386" s="102"/>
      <c r="CA386" s="102"/>
      <c r="CB386" s="102"/>
      <c r="CC386" s="102"/>
      <c r="CD386" s="102"/>
      <c r="CE386" s="102"/>
      <c r="CF386" s="102"/>
      <c r="CG386" s="102"/>
      <c r="CH386" s="102"/>
      <c r="CI386" s="102"/>
      <c r="CJ386" s="102"/>
      <c r="CK386" s="102"/>
      <c r="CL386" s="102"/>
      <c r="CM386" s="102"/>
      <c r="CN386" s="102"/>
      <c r="CO386" s="102"/>
      <c r="CP386" s="102"/>
      <c r="CQ386" s="102"/>
      <c r="CR386" s="102"/>
      <c r="CS386" s="102"/>
      <c r="CT386" s="102"/>
      <c r="CU386" s="102"/>
      <c r="CV386" s="102"/>
      <c r="CW386" s="102"/>
      <c r="CX386" s="102"/>
      <c r="CY386" s="102"/>
      <c r="CZ386" s="102"/>
      <c r="DA386" s="102"/>
      <c r="DB386" s="102"/>
      <c r="DC386" s="102"/>
      <c r="DD386" s="102"/>
      <c r="DE386" s="102"/>
      <c r="DF386" s="102"/>
      <c r="DG386" s="102"/>
      <c r="DH386" s="102"/>
      <c r="DI386" s="102"/>
      <c r="DJ386" s="102"/>
      <c r="DK386" s="102"/>
      <c r="DL386" s="102"/>
      <c r="DM386" s="102"/>
      <c r="DN386" s="102"/>
      <c r="DO386" s="102"/>
      <c r="DP386" s="102"/>
      <c r="DQ386" s="102"/>
      <c r="DR386" s="102"/>
      <c r="DS386" s="102"/>
      <c r="DT386" s="102"/>
      <c r="DU386" s="102"/>
      <c r="DV386" s="102"/>
      <c r="DW386" s="102"/>
      <c r="DX386" s="102"/>
      <c r="DY386" s="102"/>
      <c r="DZ386" s="102"/>
    </row>
    <row r="387" spans="1:130">
      <c r="A387" s="102"/>
      <c r="B387" s="102"/>
      <c r="C387" s="102"/>
      <c r="D387" s="102"/>
      <c r="E387" s="102"/>
      <c r="F387" s="102"/>
      <c r="G387" s="102"/>
      <c r="H387" s="102"/>
      <c r="I387" s="102"/>
      <c r="J387" s="102"/>
      <c r="K387" s="102"/>
      <c r="L387" s="102"/>
      <c r="M387" s="102"/>
      <c r="N387" s="102"/>
      <c r="O387" s="102"/>
      <c r="P387" s="102"/>
      <c r="Q387" s="102"/>
      <c r="R387" s="102"/>
      <c r="S387" s="102"/>
      <c r="T387" s="102"/>
      <c r="U387" s="102"/>
      <c r="V387" s="102"/>
      <c r="W387" s="102"/>
      <c r="X387" s="102"/>
      <c r="Y387" s="102"/>
      <c r="Z387" s="102"/>
      <c r="AA387" s="102"/>
      <c r="AB387" s="102"/>
      <c r="AC387" s="102"/>
      <c r="AD387" s="102"/>
      <c r="AE387" s="102"/>
      <c r="AF387" s="102"/>
      <c r="AG387" s="102"/>
      <c r="AH387" s="102"/>
      <c r="AI387" s="102"/>
      <c r="AJ387" s="102"/>
      <c r="AK387" s="102"/>
      <c r="AL387" s="102"/>
      <c r="AM387" s="102"/>
      <c r="AN387" s="102"/>
      <c r="AO387" s="102"/>
      <c r="AP387" s="102"/>
      <c r="AQ387" s="102"/>
      <c r="AR387" s="102"/>
      <c r="AS387" s="102"/>
      <c r="AT387" s="102"/>
      <c r="AU387" s="102"/>
      <c r="AV387" s="102"/>
      <c r="AW387" s="102"/>
      <c r="AX387" s="102"/>
      <c r="AY387" s="102"/>
      <c r="AZ387" s="102"/>
      <c r="BA387" s="102"/>
      <c r="BB387" s="102"/>
      <c r="BC387" s="102"/>
      <c r="BD387" s="102"/>
      <c r="BE387" s="102"/>
      <c r="BF387" s="102"/>
      <c r="BG387" s="102"/>
      <c r="BH387" s="102"/>
      <c r="BI387" s="102"/>
      <c r="BJ387" s="102"/>
      <c r="BK387" s="102"/>
      <c r="BL387" s="102"/>
      <c r="BM387" s="102"/>
      <c r="BN387" s="102"/>
      <c r="BO387" s="102"/>
      <c r="BP387" s="102"/>
      <c r="BQ387" s="102"/>
      <c r="BR387" s="102"/>
      <c r="BS387" s="102"/>
      <c r="BT387" s="102"/>
      <c r="BU387" s="102"/>
      <c r="BV387" s="102"/>
      <c r="BW387" s="102"/>
      <c r="BX387" s="102"/>
      <c r="BY387" s="102"/>
      <c r="BZ387" s="102"/>
      <c r="CA387" s="102"/>
      <c r="CB387" s="102"/>
      <c r="CC387" s="102"/>
      <c r="CD387" s="102"/>
      <c r="CE387" s="102"/>
      <c r="CF387" s="102"/>
      <c r="CG387" s="102"/>
      <c r="CH387" s="102"/>
      <c r="CI387" s="102"/>
      <c r="CJ387" s="102"/>
      <c r="CK387" s="102"/>
      <c r="CL387" s="102"/>
      <c r="CM387" s="102"/>
      <c r="CN387" s="102"/>
      <c r="CO387" s="102"/>
      <c r="CP387" s="102"/>
      <c r="CQ387" s="102"/>
      <c r="CR387" s="102"/>
      <c r="CS387" s="102"/>
      <c r="CT387" s="102"/>
      <c r="CU387" s="102"/>
      <c r="CV387" s="102"/>
      <c r="CW387" s="102"/>
      <c r="CX387" s="102"/>
      <c r="CY387" s="102"/>
      <c r="CZ387" s="102"/>
      <c r="DA387" s="102"/>
      <c r="DB387" s="102"/>
      <c r="DC387" s="102"/>
      <c r="DD387" s="102"/>
      <c r="DE387" s="102"/>
      <c r="DF387" s="102"/>
      <c r="DG387" s="102"/>
      <c r="DH387" s="102"/>
      <c r="DI387" s="102"/>
      <c r="DJ387" s="102"/>
      <c r="DK387" s="102"/>
      <c r="DL387" s="102"/>
      <c r="DM387" s="102"/>
      <c r="DN387" s="102"/>
      <c r="DO387" s="102"/>
      <c r="DP387" s="102"/>
      <c r="DQ387" s="102"/>
      <c r="DR387" s="102"/>
      <c r="DS387" s="102"/>
      <c r="DT387" s="102"/>
      <c r="DU387" s="102"/>
      <c r="DV387" s="102"/>
      <c r="DW387" s="102"/>
      <c r="DX387" s="102"/>
      <c r="DY387" s="102"/>
      <c r="DZ387" s="102"/>
    </row>
    <row r="388" spans="1:130">
      <c r="A388" s="102"/>
      <c r="B388" s="102"/>
      <c r="C388" s="102"/>
      <c r="D388" s="102"/>
      <c r="E388" s="102"/>
      <c r="F388" s="102"/>
      <c r="G388" s="102"/>
      <c r="H388" s="102"/>
      <c r="I388" s="102"/>
      <c r="J388" s="102"/>
      <c r="K388" s="102"/>
      <c r="L388" s="102"/>
      <c r="M388" s="102"/>
      <c r="N388" s="102"/>
      <c r="O388" s="102"/>
      <c r="P388" s="102"/>
      <c r="Q388" s="102"/>
      <c r="R388" s="102"/>
      <c r="S388" s="102"/>
      <c r="T388" s="102"/>
      <c r="U388" s="102"/>
      <c r="V388" s="102"/>
      <c r="W388" s="102"/>
      <c r="X388" s="102"/>
      <c r="Y388" s="102"/>
      <c r="Z388" s="102"/>
      <c r="AA388" s="102"/>
      <c r="AB388" s="102"/>
      <c r="AC388" s="102"/>
      <c r="AD388" s="102"/>
      <c r="AE388" s="102"/>
      <c r="AF388" s="102"/>
      <c r="AG388" s="102"/>
      <c r="AH388" s="102"/>
      <c r="AI388" s="102"/>
      <c r="AJ388" s="102"/>
      <c r="AK388" s="102"/>
      <c r="AL388" s="102"/>
      <c r="AM388" s="102"/>
      <c r="AN388" s="102"/>
      <c r="AO388" s="102"/>
      <c r="AP388" s="102"/>
      <c r="AQ388" s="102"/>
      <c r="AR388" s="102"/>
      <c r="AS388" s="102"/>
      <c r="AT388" s="102"/>
      <c r="AU388" s="102"/>
      <c r="AV388" s="102"/>
      <c r="AW388" s="102"/>
      <c r="AX388" s="102"/>
      <c r="AY388" s="102"/>
      <c r="AZ388" s="102"/>
      <c r="BA388" s="102"/>
      <c r="BB388" s="102"/>
      <c r="BC388" s="102"/>
      <c r="BD388" s="102"/>
      <c r="BE388" s="102"/>
      <c r="BF388" s="102"/>
      <c r="BG388" s="102"/>
      <c r="BH388" s="102"/>
      <c r="BI388" s="102"/>
      <c r="BJ388" s="102"/>
      <c r="BK388" s="102"/>
      <c r="BL388" s="102"/>
      <c r="BM388" s="102"/>
      <c r="BN388" s="102"/>
      <c r="BO388" s="102"/>
      <c r="BP388" s="102"/>
      <c r="BQ388" s="102"/>
      <c r="BR388" s="102"/>
      <c r="BS388" s="102"/>
      <c r="BT388" s="102"/>
      <c r="BU388" s="102"/>
      <c r="BV388" s="102"/>
      <c r="BW388" s="102"/>
      <c r="BX388" s="102"/>
      <c r="BY388" s="102"/>
      <c r="BZ388" s="102"/>
      <c r="CA388" s="102"/>
      <c r="CB388" s="102"/>
      <c r="CC388" s="102"/>
      <c r="CD388" s="102"/>
      <c r="CE388" s="102"/>
      <c r="CF388" s="102"/>
      <c r="CG388" s="102"/>
      <c r="CH388" s="102"/>
      <c r="CI388" s="102"/>
      <c r="CJ388" s="102"/>
      <c r="CK388" s="102"/>
      <c r="CL388" s="102"/>
      <c r="CM388" s="102"/>
      <c r="CN388" s="102"/>
      <c r="CO388" s="102"/>
      <c r="CP388" s="102"/>
      <c r="CQ388" s="102"/>
      <c r="CR388" s="102"/>
      <c r="CS388" s="102"/>
      <c r="CT388" s="102"/>
      <c r="CU388" s="102"/>
      <c r="CV388" s="102"/>
      <c r="CW388" s="102"/>
      <c r="CX388" s="102"/>
      <c r="CY388" s="102"/>
      <c r="CZ388" s="102"/>
      <c r="DA388" s="102"/>
      <c r="DB388" s="102"/>
      <c r="DC388" s="102"/>
      <c r="DD388" s="102"/>
      <c r="DE388" s="102"/>
      <c r="DF388" s="102"/>
      <c r="DG388" s="102"/>
      <c r="DH388" s="102"/>
      <c r="DI388" s="102"/>
      <c r="DJ388" s="102"/>
      <c r="DK388" s="102"/>
      <c r="DL388" s="102"/>
      <c r="DM388" s="102"/>
      <c r="DN388" s="102"/>
      <c r="DO388" s="102"/>
      <c r="DP388" s="102"/>
      <c r="DQ388" s="102"/>
      <c r="DR388" s="102"/>
      <c r="DS388" s="102"/>
      <c r="DT388" s="102"/>
      <c r="DU388" s="102"/>
      <c r="DV388" s="102"/>
      <c r="DW388" s="102"/>
      <c r="DX388" s="102"/>
      <c r="DY388" s="102"/>
      <c r="DZ388" s="102"/>
    </row>
    <row r="389" spans="1:130">
      <c r="A389" s="102"/>
      <c r="B389" s="102"/>
      <c r="C389" s="102"/>
      <c r="D389" s="102"/>
      <c r="E389" s="102"/>
      <c r="F389" s="102"/>
      <c r="G389" s="102"/>
      <c r="H389" s="102"/>
      <c r="I389" s="102"/>
      <c r="J389" s="102"/>
      <c r="K389" s="102"/>
      <c r="L389" s="102"/>
      <c r="M389" s="102"/>
      <c r="N389" s="102"/>
      <c r="O389" s="102"/>
      <c r="P389" s="102"/>
      <c r="Q389" s="102"/>
      <c r="R389" s="102"/>
      <c r="S389" s="102"/>
      <c r="T389" s="102"/>
      <c r="U389" s="102"/>
      <c r="V389" s="102"/>
      <c r="W389" s="102"/>
      <c r="X389" s="102"/>
      <c r="Y389" s="102"/>
      <c r="Z389" s="102"/>
      <c r="AA389" s="102"/>
      <c r="AB389" s="102"/>
      <c r="AC389" s="102"/>
      <c r="AD389" s="102"/>
      <c r="AE389" s="102"/>
      <c r="AF389" s="102"/>
      <c r="AG389" s="102"/>
      <c r="AH389" s="102"/>
      <c r="AI389" s="102"/>
      <c r="AJ389" s="102"/>
      <c r="AK389" s="102"/>
      <c r="AL389" s="102"/>
      <c r="AM389" s="102"/>
      <c r="AN389" s="102"/>
      <c r="AO389" s="102"/>
      <c r="AP389" s="102"/>
      <c r="AQ389" s="102"/>
      <c r="AR389" s="102"/>
      <c r="AS389" s="102"/>
      <c r="AT389" s="102"/>
      <c r="AU389" s="102"/>
      <c r="AV389" s="102"/>
      <c r="AW389" s="102"/>
      <c r="AX389" s="102"/>
      <c r="AY389" s="102"/>
      <c r="AZ389" s="102"/>
      <c r="BA389" s="102"/>
      <c r="BB389" s="102"/>
      <c r="BC389" s="102"/>
      <c r="BD389" s="102"/>
      <c r="BE389" s="102"/>
      <c r="BF389" s="102"/>
      <c r="BG389" s="102"/>
      <c r="BH389" s="102"/>
      <c r="BI389" s="102"/>
      <c r="BJ389" s="102"/>
      <c r="BK389" s="102"/>
      <c r="BL389" s="102"/>
      <c r="BM389" s="102"/>
      <c r="BN389" s="102"/>
      <c r="BO389" s="102"/>
      <c r="BP389" s="102"/>
      <c r="BQ389" s="102"/>
      <c r="BR389" s="102"/>
      <c r="BS389" s="102"/>
      <c r="BT389" s="102"/>
      <c r="BU389" s="102"/>
      <c r="BV389" s="102"/>
      <c r="BW389" s="102"/>
      <c r="BX389" s="102"/>
      <c r="BY389" s="102"/>
      <c r="BZ389" s="102"/>
      <c r="CA389" s="102"/>
      <c r="CB389" s="102"/>
      <c r="CC389" s="102"/>
      <c r="CD389" s="102"/>
      <c r="CE389" s="102"/>
      <c r="CF389" s="102"/>
      <c r="CG389" s="102"/>
      <c r="CH389" s="102"/>
      <c r="CI389" s="102"/>
      <c r="CJ389" s="102"/>
      <c r="CK389" s="102"/>
      <c r="CL389" s="102"/>
      <c r="CM389" s="102"/>
      <c r="CN389" s="102"/>
      <c r="CO389" s="102"/>
      <c r="CP389" s="102"/>
      <c r="CQ389" s="102"/>
      <c r="CR389" s="102"/>
      <c r="CS389" s="102"/>
      <c r="CT389" s="102"/>
      <c r="CU389" s="102"/>
      <c r="CV389" s="102"/>
      <c r="CW389" s="102"/>
      <c r="CX389" s="102"/>
      <c r="CY389" s="102"/>
      <c r="CZ389" s="102"/>
      <c r="DA389" s="102"/>
      <c r="DB389" s="102"/>
      <c r="DC389" s="102"/>
      <c r="DD389" s="102"/>
      <c r="DE389" s="102"/>
      <c r="DF389" s="102"/>
      <c r="DG389" s="102"/>
      <c r="DH389" s="102"/>
      <c r="DI389" s="102"/>
      <c r="DJ389" s="102"/>
      <c r="DK389" s="102"/>
      <c r="DL389" s="102"/>
      <c r="DM389" s="102"/>
      <c r="DN389" s="102"/>
      <c r="DO389" s="102"/>
      <c r="DP389" s="102"/>
      <c r="DQ389" s="102"/>
      <c r="DR389" s="102"/>
      <c r="DS389" s="102"/>
      <c r="DT389" s="102"/>
      <c r="DU389" s="102"/>
      <c r="DV389" s="102"/>
      <c r="DW389" s="102"/>
      <c r="DX389" s="102"/>
      <c r="DY389" s="102"/>
      <c r="DZ389" s="102"/>
    </row>
    <row r="390" spans="1:130">
      <c r="A390" s="102"/>
      <c r="B390" s="102"/>
      <c r="C390" s="102"/>
      <c r="D390" s="102"/>
      <c r="E390" s="102"/>
      <c r="F390" s="102"/>
      <c r="G390" s="102"/>
      <c r="H390" s="102"/>
      <c r="I390" s="102"/>
      <c r="J390" s="102"/>
      <c r="K390" s="102"/>
      <c r="L390" s="102"/>
      <c r="M390" s="102"/>
      <c r="N390" s="102"/>
      <c r="O390" s="102"/>
      <c r="P390" s="102"/>
      <c r="Q390" s="102"/>
      <c r="R390" s="102"/>
      <c r="S390" s="102"/>
      <c r="T390" s="102"/>
      <c r="U390" s="102"/>
      <c r="V390" s="102"/>
      <c r="W390" s="102"/>
      <c r="X390" s="102"/>
      <c r="Y390" s="102"/>
      <c r="Z390" s="102"/>
      <c r="AA390" s="102"/>
      <c r="AB390" s="102"/>
      <c r="AC390" s="102"/>
      <c r="AD390" s="102"/>
      <c r="AE390" s="102"/>
      <c r="AF390" s="102"/>
      <c r="AG390" s="102"/>
      <c r="AH390" s="102"/>
      <c r="AI390" s="102"/>
      <c r="AJ390" s="102"/>
      <c r="AK390" s="102"/>
      <c r="AL390" s="102"/>
      <c r="AM390" s="102"/>
      <c r="AN390" s="102"/>
      <c r="AO390" s="102"/>
      <c r="AP390" s="102"/>
      <c r="AQ390" s="102"/>
      <c r="AR390" s="102"/>
      <c r="AS390" s="102"/>
      <c r="AT390" s="102"/>
      <c r="AU390" s="102"/>
      <c r="AV390" s="102"/>
      <c r="AW390" s="102"/>
      <c r="AX390" s="102"/>
      <c r="AY390" s="102"/>
      <c r="AZ390" s="102"/>
      <c r="BA390" s="102"/>
      <c r="BB390" s="102"/>
      <c r="BC390" s="102"/>
      <c r="BD390" s="102"/>
      <c r="BE390" s="102"/>
      <c r="BF390" s="102"/>
      <c r="BG390" s="102"/>
      <c r="BH390" s="102"/>
      <c r="BI390" s="102"/>
      <c r="BJ390" s="102"/>
      <c r="BK390" s="102"/>
      <c r="BL390" s="102"/>
      <c r="BM390" s="102"/>
      <c r="BN390" s="102"/>
      <c r="BO390" s="102"/>
      <c r="BP390" s="102"/>
      <c r="BQ390" s="102"/>
      <c r="BR390" s="102"/>
      <c r="BS390" s="102"/>
      <c r="BT390" s="102"/>
      <c r="BU390" s="102"/>
      <c r="BV390" s="102"/>
      <c r="BW390" s="102"/>
      <c r="BX390" s="102"/>
      <c r="BY390" s="102"/>
      <c r="BZ390" s="102"/>
      <c r="CA390" s="102"/>
      <c r="CB390" s="102"/>
      <c r="CC390" s="102"/>
      <c r="CD390" s="102"/>
      <c r="CE390" s="102"/>
      <c r="CF390" s="102"/>
      <c r="CG390" s="102"/>
      <c r="CH390" s="102"/>
      <c r="CI390" s="102"/>
      <c r="CJ390" s="102"/>
      <c r="CK390" s="102"/>
      <c r="CL390" s="102"/>
      <c r="CM390" s="102"/>
      <c r="CN390" s="102"/>
      <c r="CO390" s="102"/>
      <c r="CP390" s="102"/>
      <c r="CQ390" s="102"/>
      <c r="CR390" s="102"/>
      <c r="CS390" s="102"/>
      <c r="CT390" s="102"/>
      <c r="CU390" s="102"/>
      <c r="CV390" s="102"/>
      <c r="CW390" s="102"/>
      <c r="CX390" s="102"/>
      <c r="CY390" s="102"/>
      <c r="CZ390" s="102"/>
      <c r="DA390" s="102"/>
      <c r="DB390" s="102"/>
      <c r="DC390" s="102"/>
      <c r="DD390" s="102"/>
      <c r="DE390" s="102"/>
      <c r="DF390" s="102"/>
      <c r="DG390" s="102"/>
      <c r="DH390" s="102"/>
      <c r="DI390" s="102"/>
      <c r="DJ390" s="102"/>
      <c r="DK390" s="102"/>
      <c r="DL390" s="102"/>
      <c r="DM390" s="102"/>
      <c r="DN390" s="102"/>
      <c r="DO390" s="102"/>
      <c r="DP390" s="102"/>
      <c r="DQ390" s="102"/>
      <c r="DR390" s="102"/>
      <c r="DS390" s="102"/>
      <c r="DT390" s="102"/>
      <c r="DU390" s="102"/>
      <c r="DV390" s="102"/>
      <c r="DW390" s="102"/>
      <c r="DX390" s="102"/>
      <c r="DY390" s="102"/>
      <c r="DZ390" s="102"/>
    </row>
    <row r="391" spans="1:130">
      <c r="A391" s="102"/>
      <c r="B391" s="102"/>
      <c r="C391" s="102"/>
      <c r="D391" s="102"/>
      <c r="E391" s="102"/>
      <c r="F391" s="102"/>
      <c r="G391" s="102"/>
      <c r="H391" s="102"/>
      <c r="I391" s="102"/>
      <c r="J391" s="102"/>
      <c r="K391" s="102"/>
      <c r="L391" s="102"/>
      <c r="M391" s="102"/>
      <c r="N391" s="102"/>
      <c r="O391" s="102"/>
      <c r="P391" s="102"/>
      <c r="Q391" s="102"/>
      <c r="R391" s="102"/>
      <c r="S391" s="102"/>
      <c r="T391" s="102"/>
      <c r="U391" s="102"/>
      <c r="V391" s="102"/>
      <c r="W391" s="102"/>
      <c r="X391" s="102"/>
      <c r="Y391" s="102"/>
      <c r="Z391" s="102"/>
      <c r="AA391" s="102"/>
      <c r="AB391" s="102"/>
      <c r="AC391" s="102"/>
      <c r="AD391" s="102"/>
      <c r="AE391" s="102"/>
      <c r="AF391" s="102"/>
      <c r="AG391" s="102"/>
      <c r="AH391" s="102"/>
      <c r="AI391" s="102"/>
      <c r="AJ391" s="102"/>
      <c r="AK391" s="102"/>
      <c r="AL391" s="102"/>
      <c r="AM391" s="102"/>
      <c r="AN391" s="102"/>
      <c r="AO391" s="102"/>
      <c r="AP391" s="102"/>
      <c r="AQ391" s="102"/>
      <c r="AR391" s="102"/>
      <c r="AS391" s="102"/>
      <c r="AT391" s="102"/>
      <c r="AU391" s="102"/>
      <c r="AV391" s="102"/>
      <c r="AW391" s="102"/>
      <c r="AX391" s="102"/>
      <c r="AY391" s="102"/>
      <c r="AZ391" s="102"/>
      <c r="BA391" s="102"/>
      <c r="BB391" s="102"/>
      <c r="BC391" s="102"/>
      <c r="BD391" s="102"/>
      <c r="BE391" s="102"/>
      <c r="BF391" s="102"/>
      <c r="BG391" s="102"/>
      <c r="BH391" s="102"/>
      <c r="BI391" s="102"/>
      <c r="BJ391" s="102"/>
      <c r="BK391" s="102"/>
      <c r="BL391" s="102"/>
      <c r="BM391" s="102"/>
      <c r="BN391" s="102"/>
      <c r="BO391" s="102"/>
      <c r="BP391" s="102"/>
      <c r="BQ391" s="102"/>
      <c r="BR391" s="102"/>
      <c r="BS391" s="102"/>
      <c r="BT391" s="102"/>
      <c r="BU391" s="102"/>
      <c r="BV391" s="102"/>
      <c r="BW391" s="102"/>
      <c r="BX391" s="102"/>
      <c r="BY391" s="102"/>
      <c r="BZ391" s="102"/>
      <c r="CA391" s="102"/>
      <c r="CB391" s="102"/>
      <c r="CC391" s="102"/>
      <c r="CD391" s="102"/>
      <c r="CE391" s="102"/>
      <c r="CF391" s="102"/>
      <c r="CG391" s="102"/>
      <c r="CH391" s="102"/>
      <c r="CI391" s="102"/>
      <c r="CJ391" s="102"/>
      <c r="CK391" s="102"/>
      <c r="CL391" s="102"/>
      <c r="CM391" s="102"/>
      <c r="CN391" s="102"/>
      <c r="CO391" s="102"/>
      <c r="CP391" s="102"/>
      <c r="CQ391" s="102"/>
      <c r="CR391" s="102"/>
      <c r="CS391" s="102"/>
      <c r="CT391" s="102"/>
      <c r="CU391" s="102"/>
      <c r="CV391" s="102"/>
      <c r="CW391" s="102"/>
      <c r="CX391" s="102"/>
      <c r="CY391" s="102"/>
      <c r="CZ391" s="102"/>
      <c r="DA391" s="102"/>
      <c r="DB391" s="102"/>
      <c r="DC391" s="102"/>
      <c r="DD391" s="102"/>
      <c r="DE391" s="102"/>
      <c r="DF391" s="102"/>
      <c r="DG391" s="102"/>
      <c r="DH391" s="102"/>
      <c r="DI391" s="102"/>
      <c r="DJ391" s="102"/>
      <c r="DK391" s="102"/>
      <c r="DL391" s="102"/>
      <c r="DM391" s="102"/>
      <c r="DN391" s="102"/>
      <c r="DO391" s="102"/>
      <c r="DP391" s="102"/>
      <c r="DQ391" s="102"/>
      <c r="DR391" s="102"/>
      <c r="DS391" s="102"/>
      <c r="DT391" s="102"/>
      <c r="DU391" s="102"/>
      <c r="DV391" s="102"/>
      <c r="DW391" s="102"/>
      <c r="DX391" s="102"/>
      <c r="DY391" s="102"/>
      <c r="DZ391" s="102"/>
    </row>
    <row r="392" spans="1:130">
      <c r="A392" s="102"/>
      <c r="B392" s="102"/>
      <c r="C392" s="102"/>
      <c r="D392" s="102"/>
      <c r="E392" s="102"/>
      <c r="F392" s="102"/>
      <c r="G392" s="102"/>
      <c r="H392" s="102"/>
      <c r="I392" s="102"/>
      <c r="J392" s="102"/>
      <c r="K392" s="102"/>
      <c r="L392" s="102"/>
      <c r="M392" s="102"/>
      <c r="N392" s="102"/>
      <c r="O392" s="102"/>
      <c r="P392" s="102"/>
      <c r="Q392" s="102"/>
      <c r="R392" s="102"/>
      <c r="S392" s="102"/>
      <c r="T392" s="102"/>
      <c r="U392" s="102"/>
      <c r="V392" s="102"/>
      <c r="W392" s="102"/>
      <c r="X392" s="102"/>
      <c r="Y392" s="102"/>
      <c r="Z392" s="102"/>
      <c r="AA392" s="102"/>
      <c r="AB392" s="102"/>
      <c r="AC392" s="102"/>
      <c r="AD392" s="102"/>
      <c r="AE392" s="102"/>
      <c r="AF392" s="102"/>
      <c r="AG392" s="102"/>
      <c r="AH392" s="102"/>
      <c r="AI392" s="102"/>
      <c r="AJ392" s="102"/>
      <c r="AK392" s="102"/>
      <c r="AL392" s="102"/>
      <c r="AM392" s="102"/>
      <c r="AN392" s="102"/>
      <c r="AO392" s="102"/>
      <c r="AP392" s="102"/>
      <c r="AQ392" s="102"/>
      <c r="AR392" s="102"/>
      <c r="AS392" s="102"/>
      <c r="AT392" s="102"/>
      <c r="AU392" s="102"/>
      <c r="AV392" s="102"/>
      <c r="AW392" s="102"/>
      <c r="AX392" s="102"/>
      <c r="AY392" s="102"/>
      <c r="AZ392" s="102"/>
      <c r="BA392" s="102"/>
      <c r="BB392" s="102"/>
      <c r="BC392" s="102"/>
      <c r="BD392" s="102"/>
      <c r="BE392" s="102"/>
      <c r="BF392" s="102"/>
      <c r="BG392" s="102"/>
      <c r="BH392" s="102"/>
      <c r="BI392" s="102"/>
      <c r="BJ392" s="102"/>
      <c r="BK392" s="102"/>
      <c r="BL392" s="102"/>
      <c r="BM392" s="102"/>
      <c r="BN392" s="102"/>
      <c r="BO392" s="102"/>
      <c r="BP392" s="102"/>
      <c r="BQ392" s="102"/>
      <c r="BR392" s="102"/>
      <c r="BS392" s="102"/>
      <c r="BT392" s="102"/>
      <c r="BU392" s="102"/>
      <c r="BV392" s="102"/>
      <c r="BW392" s="102"/>
      <c r="BX392" s="102"/>
      <c r="BY392" s="102"/>
      <c r="BZ392" s="102"/>
      <c r="CA392" s="102"/>
      <c r="CB392" s="102"/>
      <c r="CC392" s="102"/>
      <c r="CD392" s="102"/>
      <c r="CE392" s="102"/>
      <c r="CF392" s="102"/>
      <c r="CG392" s="102"/>
      <c r="CH392" s="102"/>
      <c r="CI392" s="102"/>
      <c r="CJ392" s="102"/>
      <c r="CK392" s="102"/>
      <c r="CL392" s="102"/>
      <c r="CM392" s="102"/>
      <c r="CN392" s="102"/>
      <c r="CO392" s="102"/>
      <c r="CP392" s="102"/>
      <c r="CQ392" s="102"/>
      <c r="CR392" s="102"/>
      <c r="CS392" s="102"/>
      <c r="CT392" s="102"/>
      <c r="CU392" s="102"/>
      <c r="CV392" s="102"/>
      <c r="CW392" s="102"/>
      <c r="CX392" s="102"/>
      <c r="CY392" s="102"/>
      <c r="CZ392" s="102"/>
      <c r="DA392" s="102"/>
      <c r="DB392" s="102"/>
      <c r="DC392" s="102"/>
      <c r="DD392" s="102"/>
      <c r="DE392" s="102"/>
      <c r="DF392" s="102"/>
      <c r="DG392" s="102"/>
      <c r="DH392" s="102"/>
      <c r="DI392" s="102"/>
      <c r="DJ392" s="102"/>
      <c r="DK392" s="102"/>
      <c r="DL392" s="102"/>
      <c r="DM392" s="102"/>
      <c r="DN392" s="102"/>
      <c r="DO392" s="102"/>
      <c r="DP392" s="102"/>
      <c r="DQ392" s="102"/>
      <c r="DR392" s="102"/>
      <c r="DS392" s="102"/>
      <c r="DT392" s="102"/>
      <c r="DU392" s="102"/>
      <c r="DV392" s="102"/>
      <c r="DW392" s="102"/>
      <c r="DX392" s="102"/>
      <c r="DY392" s="102"/>
      <c r="DZ392" s="102"/>
    </row>
    <row r="393" spans="1:130">
      <c r="A393" s="102"/>
      <c r="B393" s="102"/>
      <c r="C393" s="102"/>
      <c r="D393" s="102"/>
      <c r="E393" s="102"/>
      <c r="F393" s="102"/>
      <c r="G393" s="102"/>
      <c r="H393" s="102"/>
      <c r="I393" s="102"/>
      <c r="J393" s="102"/>
      <c r="K393" s="102"/>
      <c r="L393" s="102"/>
      <c r="M393" s="102"/>
      <c r="N393" s="102"/>
      <c r="O393" s="102"/>
      <c r="P393" s="102"/>
      <c r="Q393" s="102"/>
      <c r="R393" s="102"/>
      <c r="S393" s="102"/>
      <c r="T393" s="102"/>
      <c r="U393" s="102"/>
      <c r="V393" s="102"/>
      <c r="W393" s="102"/>
      <c r="X393" s="102"/>
      <c r="Y393" s="102"/>
      <c r="Z393" s="102"/>
      <c r="AA393" s="102"/>
      <c r="AB393" s="102"/>
      <c r="AC393" s="102"/>
      <c r="AD393" s="102"/>
      <c r="AE393" s="102"/>
      <c r="AF393" s="102"/>
      <c r="AG393" s="102"/>
      <c r="AH393" s="102"/>
      <c r="AI393" s="102"/>
      <c r="AJ393" s="102"/>
      <c r="AK393" s="102"/>
      <c r="AL393" s="102"/>
      <c r="AM393" s="102"/>
      <c r="AN393" s="102"/>
      <c r="AO393" s="102"/>
      <c r="AP393" s="102"/>
      <c r="AQ393" s="102"/>
      <c r="AR393" s="102"/>
      <c r="AS393" s="102"/>
      <c r="AT393" s="102"/>
      <c r="AU393" s="102"/>
      <c r="AV393" s="102"/>
      <c r="AW393" s="102"/>
      <c r="AX393" s="102"/>
      <c r="AY393" s="102"/>
      <c r="AZ393" s="102"/>
      <c r="BA393" s="102"/>
      <c r="BB393" s="102"/>
      <c r="BC393" s="102"/>
      <c r="BD393" s="102"/>
      <c r="BE393" s="102"/>
      <c r="BF393" s="102"/>
      <c r="BG393" s="102"/>
      <c r="BH393" s="102"/>
      <c r="BI393" s="102"/>
      <c r="BJ393" s="102"/>
      <c r="BK393" s="102"/>
      <c r="BL393" s="102"/>
      <c r="BM393" s="102"/>
      <c r="BN393" s="102"/>
      <c r="BO393" s="102"/>
      <c r="BP393" s="102"/>
      <c r="BQ393" s="102"/>
      <c r="BR393" s="102"/>
      <c r="BS393" s="102"/>
      <c r="BT393" s="102"/>
      <c r="BU393" s="102"/>
      <c r="BV393" s="102"/>
      <c r="BW393" s="102"/>
      <c r="BX393" s="102"/>
      <c r="BY393" s="102"/>
      <c r="BZ393" s="102"/>
      <c r="CA393" s="102"/>
      <c r="CB393" s="102"/>
      <c r="CC393" s="102"/>
      <c r="CD393" s="102"/>
      <c r="CE393" s="102"/>
      <c r="CF393" s="102"/>
      <c r="CG393" s="102"/>
      <c r="CH393" s="102"/>
      <c r="CI393" s="102"/>
      <c r="CJ393" s="102"/>
      <c r="CK393" s="102"/>
      <c r="CL393" s="102"/>
      <c r="CM393" s="102"/>
      <c r="CN393" s="102"/>
      <c r="CO393" s="102"/>
      <c r="CP393" s="102"/>
      <c r="CQ393" s="102"/>
      <c r="CR393" s="102"/>
      <c r="CS393" s="102"/>
      <c r="CT393" s="102"/>
      <c r="CU393" s="102"/>
      <c r="CV393" s="102"/>
      <c r="CW393" s="102"/>
      <c r="CX393" s="102"/>
      <c r="CY393" s="102"/>
      <c r="CZ393" s="102"/>
      <c r="DA393" s="102"/>
      <c r="DB393" s="102"/>
      <c r="DC393" s="102"/>
      <c r="DD393" s="102"/>
      <c r="DE393" s="102"/>
      <c r="DF393" s="102"/>
      <c r="DG393" s="102"/>
      <c r="DH393" s="102"/>
      <c r="DI393" s="102"/>
      <c r="DJ393" s="102"/>
      <c r="DK393" s="102"/>
      <c r="DL393" s="102"/>
      <c r="DM393" s="102"/>
      <c r="DN393" s="102"/>
      <c r="DO393" s="102"/>
      <c r="DP393" s="102"/>
      <c r="DQ393" s="102"/>
      <c r="DR393" s="102"/>
      <c r="DS393" s="102"/>
      <c r="DT393" s="102"/>
      <c r="DU393" s="102"/>
      <c r="DV393" s="102"/>
      <c r="DW393" s="102"/>
      <c r="DX393" s="102"/>
      <c r="DY393" s="102"/>
      <c r="DZ393" s="102"/>
    </row>
    <row r="394" spans="1:130">
      <c r="A394" s="102"/>
      <c r="B394" s="102"/>
      <c r="C394" s="102"/>
      <c r="D394" s="102"/>
      <c r="E394" s="102"/>
      <c r="F394" s="102"/>
      <c r="G394" s="102"/>
      <c r="H394" s="102"/>
      <c r="I394" s="102"/>
      <c r="J394" s="102"/>
      <c r="K394" s="102"/>
      <c r="L394" s="102"/>
      <c r="M394" s="102"/>
      <c r="N394" s="102"/>
      <c r="O394" s="102"/>
      <c r="P394" s="102"/>
      <c r="Q394" s="102"/>
      <c r="R394" s="102"/>
      <c r="S394" s="102"/>
      <c r="T394" s="102"/>
      <c r="U394" s="102"/>
      <c r="V394" s="102"/>
      <c r="W394" s="102"/>
      <c r="X394" s="102"/>
      <c r="Y394" s="102"/>
      <c r="Z394" s="102"/>
      <c r="AA394" s="102"/>
      <c r="AB394" s="102"/>
      <c r="AC394" s="102"/>
      <c r="AD394" s="102"/>
      <c r="AE394" s="102"/>
      <c r="AF394" s="102"/>
      <c r="AG394" s="102"/>
      <c r="AH394" s="102"/>
      <c r="AI394" s="102"/>
      <c r="AJ394" s="102"/>
      <c r="AK394" s="102"/>
      <c r="AL394" s="102"/>
      <c r="AM394" s="102"/>
      <c r="AN394" s="102"/>
      <c r="AO394" s="102"/>
      <c r="AP394" s="102"/>
      <c r="AQ394" s="102"/>
      <c r="AR394" s="102"/>
      <c r="AS394" s="102"/>
      <c r="AT394" s="102"/>
      <c r="AU394" s="102"/>
      <c r="AV394" s="102"/>
      <c r="AW394" s="102"/>
      <c r="AX394" s="102"/>
      <c r="AY394" s="102"/>
      <c r="AZ394" s="102"/>
      <c r="BA394" s="102"/>
      <c r="BB394" s="102"/>
      <c r="BC394" s="102"/>
      <c r="BD394" s="102"/>
      <c r="BE394" s="102"/>
      <c r="BF394" s="102"/>
      <c r="BG394" s="102"/>
      <c r="BH394" s="102"/>
      <c r="BI394" s="102"/>
      <c r="BJ394" s="102"/>
      <c r="BK394" s="102"/>
      <c r="BL394" s="102"/>
      <c r="BM394" s="102"/>
      <c r="BN394" s="102"/>
      <c r="BO394" s="102"/>
      <c r="BP394" s="102"/>
      <c r="BQ394" s="102"/>
      <c r="BR394" s="102"/>
      <c r="BS394" s="102"/>
      <c r="BT394" s="102"/>
      <c r="BU394" s="102"/>
      <c r="BV394" s="102"/>
      <c r="BW394" s="102"/>
      <c r="BX394" s="102"/>
      <c r="BY394" s="102"/>
      <c r="BZ394" s="102"/>
      <c r="CA394" s="102"/>
      <c r="CB394" s="102"/>
      <c r="CC394" s="102"/>
      <c r="CD394" s="102"/>
      <c r="CE394" s="102"/>
      <c r="CF394" s="102"/>
      <c r="CG394" s="102"/>
      <c r="CH394" s="102"/>
      <c r="CI394" s="102"/>
      <c r="CJ394" s="102"/>
      <c r="CK394" s="102"/>
      <c r="CL394" s="102"/>
      <c r="CM394" s="102"/>
      <c r="CN394" s="102"/>
      <c r="CO394" s="102"/>
      <c r="CP394" s="102"/>
      <c r="CQ394" s="102"/>
      <c r="CR394" s="102"/>
      <c r="CS394" s="102"/>
      <c r="CT394" s="102"/>
      <c r="CU394" s="102"/>
      <c r="CV394" s="102"/>
      <c r="CW394" s="102"/>
      <c r="CX394" s="102"/>
      <c r="CY394" s="102"/>
      <c r="CZ394" s="102"/>
      <c r="DA394" s="102"/>
      <c r="DB394" s="102"/>
      <c r="DC394" s="102"/>
      <c r="DD394" s="102"/>
      <c r="DE394" s="102"/>
      <c r="DF394" s="102"/>
      <c r="DG394" s="102"/>
      <c r="DH394" s="102"/>
      <c r="DI394" s="102"/>
      <c r="DJ394" s="102"/>
      <c r="DK394" s="102"/>
      <c r="DL394" s="102"/>
      <c r="DM394" s="102"/>
      <c r="DN394" s="102"/>
      <c r="DO394" s="102"/>
      <c r="DP394" s="102"/>
      <c r="DQ394" s="102"/>
      <c r="DR394" s="102"/>
      <c r="DS394" s="102"/>
      <c r="DT394" s="102"/>
      <c r="DU394" s="102"/>
      <c r="DV394" s="102"/>
      <c r="DW394" s="102"/>
      <c r="DX394" s="102"/>
      <c r="DY394" s="102"/>
      <c r="DZ394" s="102"/>
    </row>
    <row r="395" spans="1:130">
      <c r="A395" s="102"/>
      <c r="B395" s="102"/>
      <c r="C395" s="102"/>
      <c r="D395" s="102"/>
      <c r="E395" s="102"/>
      <c r="F395" s="102"/>
      <c r="G395" s="102"/>
      <c r="H395" s="102"/>
      <c r="I395" s="102"/>
      <c r="J395" s="102"/>
      <c r="K395" s="102"/>
      <c r="L395" s="102"/>
      <c r="M395" s="102"/>
      <c r="N395" s="102"/>
      <c r="O395" s="102"/>
      <c r="P395" s="102"/>
      <c r="Q395" s="102"/>
      <c r="R395" s="102"/>
      <c r="S395" s="102"/>
      <c r="T395" s="102"/>
      <c r="U395" s="102"/>
      <c r="V395" s="102"/>
      <c r="W395" s="102"/>
      <c r="X395" s="102"/>
      <c r="Y395" s="102"/>
      <c r="Z395" s="102"/>
      <c r="AA395" s="102"/>
      <c r="AB395" s="102"/>
      <c r="AC395" s="102"/>
      <c r="AD395" s="102"/>
      <c r="AE395" s="102"/>
      <c r="AF395" s="102"/>
      <c r="AG395" s="102"/>
      <c r="AH395" s="102"/>
      <c r="AI395" s="102"/>
      <c r="AJ395" s="102"/>
      <c r="AK395" s="102"/>
      <c r="AL395" s="102"/>
      <c r="AM395" s="102"/>
      <c r="AN395" s="102"/>
      <c r="AO395" s="102"/>
      <c r="AP395" s="102"/>
      <c r="AQ395" s="102"/>
      <c r="AR395" s="102"/>
      <c r="AS395" s="102"/>
      <c r="AT395" s="102"/>
      <c r="AU395" s="102"/>
      <c r="AV395" s="102"/>
      <c r="AW395" s="102"/>
      <c r="AX395" s="102"/>
      <c r="AY395" s="102"/>
      <c r="AZ395" s="102"/>
      <c r="BA395" s="102"/>
      <c r="BB395" s="102"/>
      <c r="BC395" s="102"/>
      <c r="BD395" s="102"/>
      <c r="BE395" s="102"/>
      <c r="BF395" s="102"/>
      <c r="BG395" s="102"/>
      <c r="BH395" s="102"/>
      <c r="BI395" s="102"/>
      <c r="BJ395" s="102"/>
      <c r="BK395" s="102"/>
      <c r="BL395" s="102"/>
      <c r="BM395" s="102"/>
      <c r="BN395" s="102"/>
      <c r="BO395" s="102"/>
      <c r="BP395" s="102"/>
      <c r="BQ395" s="102"/>
      <c r="BR395" s="102"/>
      <c r="BS395" s="102"/>
      <c r="BT395" s="102"/>
      <c r="BU395" s="102"/>
      <c r="BV395" s="102"/>
      <c r="BW395" s="102"/>
      <c r="BX395" s="102"/>
      <c r="BY395" s="102"/>
      <c r="BZ395" s="102"/>
      <c r="CA395" s="102"/>
      <c r="CB395" s="102"/>
      <c r="CC395" s="102"/>
      <c r="CD395" s="102"/>
      <c r="CE395" s="102"/>
      <c r="CF395" s="102"/>
      <c r="CG395" s="102"/>
      <c r="CH395" s="102"/>
      <c r="CI395" s="102"/>
      <c r="CJ395" s="102"/>
      <c r="CK395" s="102"/>
      <c r="CL395" s="102"/>
      <c r="CM395" s="102"/>
      <c r="CN395" s="102"/>
      <c r="CO395" s="102"/>
      <c r="CP395" s="102"/>
      <c r="CQ395" s="102"/>
      <c r="CR395" s="102"/>
      <c r="CS395" s="102"/>
      <c r="CT395" s="102"/>
      <c r="CU395" s="102"/>
      <c r="CV395" s="102"/>
      <c r="CW395" s="102"/>
      <c r="CX395" s="102"/>
      <c r="CY395" s="102"/>
      <c r="CZ395" s="102"/>
      <c r="DA395" s="102"/>
      <c r="DB395" s="102"/>
      <c r="DC395" s="102"/>
      <c r="DD395" s="102"/>
      <c r="DE395" s="102"/>
      <c r="DF395" s="102"/>
      <c r="DG395" s="102"/>
      <c r="DH395" s="102"/>
      <c r="DI395" s="102"/>
      <c r="DJ395" s="102"/>
      <c r="DK395" s="102"/>
      <c r="DL395" s="102"/>
      <c r="DM395" s="102"/>
      <c r="DN395" s="102"/>
      <c r="DO395" s="102"/>
      <c r="DP395" s="102"/>
      <c r="DQ395" s="102"/>
      <c r="DR395" s="102"/>
      <c r="DS395" s="102"/>
      <c r="DT395" s="102"/>
      <c r="DU395" s="102"/>
      <c r="DV395" s="102"/>
      <c r="DW395" s="102"/>
      <c r="DX395" s="102"/>
      <c r="DY395" s="102"/>
      <c r="DZ395" s="102"/>
    </row>
    <row r="396" spans="1:130">
      <c r="A396" s="102"/>
      <c r="B396" s="102"/>
      <c r="C396" s="102"/>
      <c r="D396" s="102"/>
      <c r="E396" s="102"/>
      <c r="F396" s="102"/>
      <c r="G396" s="102"/>
      <c r="H396" s="102"/>
      <c r="I396" s="102"/>
      <c r="J396" s="102"/>
      <c r="K396" s="102"/>
      <c r="L396" s="102"/>
      <c r="M396" s="102"/>
      <c r="N396" s="102"/>
      <c r="O396" s="102"/>
      <c r="P396" s="102"/>
      <c r="Q396" s="102"/>
      <c r="R396" s="102"/>
      <c r="S396" s="102"/>
      <c r="T396" s="102"/>
      <c r="U396" s="102"/>
      <c r="V396" s="102"/>
      <c r="W396" s="102"/>
      <c r="X396" s="102"/>
      <c r="Y396" s="102"/>
      <c r="Z396" s="102"/>
      <c r="AA396" s="102"/>
      <c r="AB396" s="102"/>
      <c r="AC396" s="102"/>
      <c r="AD396" s="102"/>
      <c r="AE396" s="102"/>
      <c r="AF396" s="102"/>
      <c r="AG396" s="102"/>
      <c r="AH396" s="102"/>
      <c r="AI396" s="102"/>
      <c r="AJ396" s="102"/>
      <c r="AK396" s="102"/>
      <c r="AL396" s="102"/>
      <c r="AM396" s="102"/>
      <c r="AN396" s="102"/>
      <c r="AO396" s="102"/>
      <c r="AP396" s="102"/>
      <c r="AQ396" s="102"/>
      <c r="AR396" s="102"/>
      <c r="AS396" s="102"/>
      <c r="AT396" s="102"/>
      <c r="AU396" s="102"/>
      <c r="AV396" s="102"/>
      <c r="AW396" s="102"/>
      <c r="AX396" s="102"/>
      <c r="AY396" s="102"/>
      <c r="AZ396" s="102"/>
      <c r="BA396" s="102"/>
      <c r="BB396" s="102"/>
      <c r="BC396" s="102"/>
      <c r="BD396" s="102"/>
      <c r="BE396" s="102"/>
      <c r="BF396" s="102"/>
      <c r="BG396" s="102"/>
      <c r="BH396" s="102"/>
      <c r="BI396" s="102"/>
      <c r="BJ396" s="102"/>
      <c r="BK396" s="102"/>
      <c r="BL396" s="102"/>
      <c r="BM396" s="102"/>
      <c r="BN396" s="102"/>
      <c r="BO396" s="102"/>
      <c r="BP396" s="102"/>
      <c r="BQ396" s="102"/>
      <c r="BR396" s="102"/>
      <c r="BS396" s="102"/>
      <c r="BT396" s="102"/>
      <c r="BU396" s="102"/>
      <c r="BV396" s="102"/>
      <c r="BW396" s="102"/>
      <c r="BX396" s="102"/>
      <c r="BY396" s="102"/>
      <c r="BZ396" s="102"/>
      <c r="CA396" s="102"/>
      <c r="CB396" s="102"/>
      <c r="CC396" s="102"/>
      <c r="CD396" s="102"/>
      <c r="CE396" s="102"/>
      <c r="CF396" s="102"/>
      <c r="CG396" s="102"/>
      <c r="CH396" s="102"/>
      <c r="CI396" s="102"/>
      <c r="CJ396" s="102"/>
      <c r="CK396" s="102"/>
      <c r="CL396" s="102"/>
      <c r="CM396" s="102"/>
      <c r="CN396" s="102"/>
      <c r="CO396" s="102"/>
      <c r="CP396" s="102"/>
      <c r="CQ396" s="102"/>
      <c r="CR396" s="102"/>
      <c r="CS396" s="102"/>
      <c r="CT396" s="102"/>
      <c r="CU396" s="102"/>
      <c r="CV396" s="102"/>
      <c r="CW396" s="102"/>
      <c r="CX396" s="102"/>
      <c r="CY396" s="102"/>
      <c r="CZ396" s="102"/>
      <c r="DA396" s="102"/>
      <c r="DB396" s="102"/>
      <c r="DC396" s="102"/>
      <c r="DD396" s="102"/>
      <c r="DE396" s="102"/>
      <c r="DF396" s="102"/>
      <c r="DG396" s="102"/>
      <c r="DH396" s="102"/>
      <c r="DI396" s="102"/>
      <c r="DJ396" s="102"/>
      <c r="DK396" s="102"/>
      <c r="DL396" s="102"/>
      <c r="DM396" s="102"/>
      <c r="DN396" s="102"/>
      <c r="DO396" s="102"/>
      <c r="DP396" s="102"/>
      <c r="DQ396" s="102"/>
      <c r="DR396" s="102"/>
      <c r="DS396" s="102"/>
      <c r="DT396" s="102"/>
      <c r="DU396" s="102"/>
      <c r="DV396" s="102"/>
      <c r="DW396" s="102"/>
      <c r="DX396" s="102"/>
      <c r="DY396" s="102"/>
      <c r="DZ396" s="102"/>
    </row>
    <row r="397" spans="1:130">
      <c r="A397" s="102"/>
      <c r="B397" s="102"/>
      <c r="C397" s="102"/>
      <c r="D397" s="102"/>
      <c r="E397" s="102"/>
      <c r="F397" s="102"/>
      <c r="G397" s="102"/>
      <c r="H397" s="102"/>
      <c r="I397" s="102"/>
      <c r="J397" s="102"/>
      <c r="K397" s="102"/>
      <c r="L397" s="102"/>
      <c r="M397" s="102"/>
      <c r="N397" s="102"/>
      <c r="O397" s="102"/>
      <c r="P397" s="102"/>
      <c r="Q397" s="102"/>
      <c r="R397" s="102"/>
      <c r="S397" s="102"/>
      <c r="T397" s="102"/>
      <c r="U397" s="102"/>
      <c r="V397" s="102"/>
      <c r="W397" s="102"/>
      <c r="X397" s="102"/>
      <c r="Y397" s="102"/>
      <c r="Z397" s="102"/>
      <c r="AA397" s="102"/>
      <c r="AB397" s="102"/>
      <c r="AC397" s="102"/>
      <c r="AD397" s="102"/>
      <c r="AE397" s="102"/>
      <c r="AF397" s="102"/>
      <c r="AG397" s="102"/>
      <c r="AH397" s="102"/>
      <c r="AI397" s="102"/>
      <c r="AJ397" s="102"/>
      <c r="AK397" s="102"/>
      <c r="AL397" s="102"/>
      <c r="AM397" s="102"/>
      <c r="AN397" s="102"/>
      <c r="AO397" s="102"/>
      <c r="AP397" s="102"/>
      <c r="AQ397" s="102"/>
      <c r="AR397" s="102"/>
      <c r="AS397" s="102"/>
      <c r="AT397" s="102"/>
      <c r="AU397" s="102"/>
      <c r="AV397" s="102"/>
      <c r="AW397" s="102"/>
      <c r="AX397" s="102"/>
      <c r="AY397" s="102"/>
      <c r="AZ397" s="102"/>
      <c r="BA397" s="102"/>
      <c r="BB397" s="102"/>
      <c r="BC397" s="102"/>
      <c r="BD397" s="102"/>
      <c r="BE397" s="102"/>
      <c r="BF397" s="102"/>
      <c r="BG397" s="102"/>
      <c r="BH397" s="102"/>
      <c r="BI397" s="102"/>
      <c r="BJ397" s="102"/>
      <c r="BK397" s="102"/>
      <c r="BL397" s="102"/>
      <c r="BM397" s="102"/>
      <c r="BN397" s="102"/>
      <c r="BO397" s="102"/>
      <c r="BP397" s="102"/>
      <c r="BQ397" s="102"/>
      <c r="BR397" s="102"/>
      <c r="BS397" s="102"/>
      <c r="BT397" s="102"/>
      <c r="BU397" s="102"/>
      <c r="BV397" s="102"/>
      <c r="BW397" s="102"/>
      <c r="BX397" s="102"/>
      <c r="BY397" s="102"/>
      <c r="BZ397" s="102"/>
      <c r="CA397" s="102"/>
      <c r="CB397" s="102"/>
      <c r="CC397" s="102"/>
      <c r="CD397" s="102"/>
      <c r="CE397" s="102"/>
      <c r="CF397" s="102"/>
      <c r="CG397" s="102"/>
      <c r="CH397" s="102"/>
      <c r="CI397" s="102"/>
      <c r="CJ397" s="102"/>
      <c r="CK397" s="102"/>
      <c r="CL397" s="102"/>
      <c r="CM397" s="102"/>
      <c r="CN397" s="102"/>
      <c r="CO397" s="102"/>
      <c r="CP397" s="102"/>
      <c r="CQ397" s="102"/>
      <c r="CR397" s="102"/>
      <c r="CS397" s="102"/>
      <c r="CT397" s="102"/>
      <c r="CU397" s="102"/>
      <c r="CV397" s="102"/>
      <c r="CW397" s="102"/>
      <c r="CX397" s="102"/>
      <c r="CY397" s="102"/>
      <c r="CZ397" s="102"/>
      <c r="DA397" s="102"/>
      <c r="DB397" s="102"/>
      <c r="DC397" s="102"/>
      <c r="DD397" s="102"/>
      <c r="DE397" s="102"/>
      <c r="DF397" s="102"/>
      <c r="DG397" s="102"/>
      <c r="DH397" s="102"/>
      <c r="DI397" s="102"/>
      <c r="DJ397" s="102"/>
      <c r="DK397" s="102"/>
      <c r="DL397" s="102"/>
      <c r="DM397" s="102"/>
      <c r="DN397" s="102"/>
      <c r="DO397" s="102"/>
      <c r="DP397" s="102"/>
      <c r="DQ397" s="102"/>
      <c r="DR397" s="102"/>
      <c r="DS397" s="102"/>
      <c r="DT397" s="102"/>
      <c r="DU397" s="102"/>
      <c r="DV397" s="102"/>
      <c r="DW397" s="102"/>
      <c r="DX397" s="102"/>
      <c r="DY397" s="102"/>
      <c r="DZ397" s="102"/>
    </row>
    <row r="398" spans="1:130">
      <c r="A398" s="102"/>
      <c r="B398" s="102"/>
      <c r="C398" s="102"/>
      <c r="D398" s="102"/>
      <c r="E398" s="102"/>
      <c r="F398" s="102"/>
      <c r="G398" s="102"/>
      <c r="H398" s="102"/>
      <c r="I398" s="102"/>
      <c r="J398" s="102"/>
      <c r="K398" s="102"/>
      <c r="L398" s="102"/>
      <c r="M398" s="102"/>
      <c r="N398" s="102"/>
      <c r="O398" s="102"/>
      <c r="P398" s="102"/>
      <c r="Q398" s="102"/>
      <c r="R398" s="102"/>
      <c r="S398" s="102"/>
      <c r="T398" s="102"/>
      <c r="U398" s="102"/>
      <c r="V398" s="102"/>
      <c r="W398" s="102"/>
      <c r="X398" s="102"/>
      <c r="Y398" s="102"/>
      <c r="Z398" s="102"/>
      <c r="AA398" s="102"/>
      <c r="AB398" s="102"/>
      <c r="AC398" s="102"/>
      <c r="AD398" s="102"/>
      <c r="AE398" s="102"/>
      <c r="AF398" s="102"/>
      <c r="AG398" s="102"/>
      <c r="AH398" s="102"/>
      <c r="AI398" s="102"/>
      <c r="AJ398" s="102"/>
      <c r="AK398" s="102"/>
      <c r="AL398" s="102"/>
      <c r="AM398" s="102"/>
      <c r="AN398" s="102"/>
      <c r="AO398" s="102"/>
      <c r="AP398" s="102"/>
      <c r="AQ398" s="102"/>
      <c r="AR398" s="102"/>
      <c r="AS398" s="102"/>
      <c r="AT398" s="102"/>
      <c r="AU398" s="102"/>
      <c r="AV398" s="102"/>
      <c r="AW398" s="102"/>
      <c r="AX398" s="102"/>
      <c r="AY398" s="102"/>
      <c r="AZ398" s="102"/>
      <c r="BA398" s="102"/>
      <c r="BB398" s="102"/>
      <c r="BC398" s="102"/>
      <c r="BD398" s="102"/>
      <c r="BE398" s="102"/>
      <c r="BF398" s="102"/>
      <c r="BG398" s="102"/>
      <c r="BH398" s="102"/>
      <c r="BI398" s="102"/>
      <c r="BJ398" s="102"/>
      <c r="BK398" s="102"/>
      <c r="BL398" s="102"/>
      <c r="BM398" s="102"/>
      <c r="BN398" s="102"/>
      <c r="BO398" s="102"/>
      <c r="BP398" s="102"/>
      <c r="BQ398" s="102"/>
      <c r="BR398" s="102"/>
      <c r="BS398" s="102"/>
      <c r="BT398" s="102"/>
      <c r="BU398" s="102"/>
      <c r="BV398" s="102"/>
      <c r="BW398" s="102"/>
      <c r="BX398" s="102"/>
      <c r="BY398" s="102"/>
      <c r="BZ398" s="102"/>
      <c r="CA398" s="102"/>
      <c r="CB398" s="102"/>
      <c r="CC398" s="102"/>
      <c r="CD398" s="102"/>
      <c r="CE398" s="102"/>
      <c r="CF398" s="102"/>
      <c r="CG398" s="102"/>
      <c r="CH398" s="102"/>
      <c r="CI398" s="102"/>
      <c r="CJ398" s="102"/>
      <c r="CK398" s="102"/>
      <c r="CL398" s="102"/>
      <c r="CM398" s="102"/>
      <c r="CN398" s="102"/>
      <c r="CO398" s="102"/>
      <c r="CP398" s="102"/>
      <c r="CQ398" s="102"/>
      <c r="CR398" s="102"/>
      <c r="CS398" s="102"/>
      <c r="CT398" s="102"/>
      <c r="CU398" s="102"/>
      <c r="CV398" s="102"/>
      <c r="CW398" s="102"/>
      <c r="CX398" s="102"/>
      <c r="CY398" s="102"/>
      <c r="CZ398" s="102"/>
      <c r="DA398" s="102"/>
      <c r="DB398" s="102"/>
      <c r="DC398" s="102"/>
      <c r="DD398" s="102"/>
      <c r="DE398" s="102"/>
      <c r="DF398" s="102"/>
      <c r="DG398" s="102"/>
      <c r="DH398" s="102"/>
      <c r="DI398" s="102"/>
      <c r="DJ398" s="102"/>
      <c r="DK398" s="102"/>
      <c r="DL398" s="102"/>
      <c r="DM398" s="102"/>
      <c r="DN398" s="102"/>
      <c r="DO398" s="102"/>
      <c r="DP398" s="102"/>
      <c r="DQ398" s="102"/>
      <c r="DR398" s="102"/>
      <c r="DS398" s="102"/>
      <c r="DT398" s="102"/>
      <c r="DU398" s="102"/>
      <c r="DV398" s="102"/>
      <c r="DW398" s="102"/>
      <c r="DX398" s="102"/>
      <c r="DY398" s="102"/>
      <c r="DZ398" s="102"/>
    </row>
    <row r="399" spans="1:130">
      <c r="A399" s="102"/>
      <c r="B399" s="102"/>
      <c r="C399" s="102"/>
      <c r="D399" s="102"/>
      <c r="E399" s="102"/>
      <c r="F399" s="102"/>
      <c r="G399" s="102"/>
      <c r="H399" s="102"/>
      <c r="I399" s="102"/>
      <c r="J399" s="102"/>
      <c r="K399" s="102"/>
      <c r="L399" s="102"/>
      <c r="M399" s="102"/>
      <c r="N399" s="102"/>
      <c r="O399" s="102"/>
      <c r="P399" s="102"/>
      <c r="Q399" s="102"/>
      <c r="R399" s="102"/>
      <c r="S399" s="102"/>
      <c r="T399" s="102"/>
      <c r="U399" s="102"/>
      <c r="V399" s="102"/>
      <c r="W399" s="102"/>
      <c r="X399" s="102"/>
      <c r="Y399" s="102"/>
      <c r="Z399" s="102"/>
      <c r="AA399" s="102"/>
      <c r="AB399" s="102"/>
      <c r="AC399" s="102"/>
      <c r="AD399" s="102"/>
      <c r="AE399" s="102"/>
      <c r="AF399" s="102"/>
      <c r="AG399" s="102"/>
      <c r="AH399" s="102"/>
      <c r="AI399" s="102"/>
      <c r="AJ399" s="102"/>
      <c r="AK399" s="102"/>
      <c r="AL399" s="102"/>
      <c r="AM399" s="102"/>
      <c r="AN399" s="102"/>
      <c r="AO399" s="102"/>
      <c r="AP399" s="102"/>
      <c r="AQ399" s="102"/>
      <c r="AR399" s="102"/>
      <c r="AS399" s="102"/>
      <c r="AT399" s="102"/>
      <c r="AU399" s="102"/>
      <c r="AV399" s="102"/>
      <c r="AW399" s="102"/>
      <c r="AX399" s="102"/>
      <c r="AY399" s="102"/>
      <c r="AZ399" s="102"/>
      <c r="BA399" s="102"/>
      <c r="BB399" s="102"/>
      <c r="BC399" s="102"/>
      <c r="BD399" s="102"/>
      <c r="BE399" s="102"/>
      <c r="BF399" s="102"/>
      <c r="BG399" s="102"/>
      <c r="BH399" s="102"/>
      <c r="BI399" s="102"/>
      <c r="BJ399" s="102"/>
      <c r="BK399" s="102"/>
      <c r="BL399" s="102"/>
      <c r="BM399" s="102"/>
      <c r="BN399" s="102"/>
      <c r="BO399" s="102"/>
      <c r="BP399" s="102"/>
      <c r="BQ399" s="102"/>
      <c r="BR399" s="102"/>
      <c r="BS399" s="102"/>
      <c r="BT399" s="102"/>
      <c r="BU399" s="102"/>
      <c r="BV399" s="102"/>
      <c r="BW399" s="102"/>
      <c r="BX399" s="102"/>
      <c r="BY399" s="102"/>
      <c r="BZ399" s="102"/>
      <c r="CA399" s="102"/>
      <c r="CB399" s="102"/>
      <c r="CC399" s="102"/>
      <c r="CD399" s="102"/>
      <c r="CE399" s="102"/>
      <c r="CF399" s="102"/>
      <c r="CG399" s="102"/>
      <c r="CH399" s="102"/>
      <c r="CI399" s="102"/>
      <c r="CJ399" s="102"/>
      <c r="CK399" s="102"/>
      <c r="CL399" s="102"/>
      <c r="CM399" s="102"/>
      <c r="CN399" s="102"/>
      <c r="CO399" s="102"/>
      <c r="CP399" s="102"/>
      <c r="CQ399" s="102"/>
      <c r="CR399" s="102"/>
      <c r="CS399" s="102"/>
      <c r="CT399" s="102"/>
      <c r="CU399" s="102"/>
      <c r="CV399" s="102"/>
      <c r="CW399" s="102"/>
      <c r="CX399" s="102"/>
      <c r="CY399" s="102"/>
      <c r="CZ399" s="102"/>
      <c r="DA399" s="102"/>
      <c r="DB399" s="102"/>
      <c r="DC399" s="102"/>
      <c r="DD399" s="102"/>
      <c r="DE399" s="102"/>
      <c r="DF399" s="102"/>
      <c r="DG399" s="102"/>
      <c r="DH399" s="102"/>
      <c r="DI399" s="102"/>
      <c r="DJ399" s="102"/>
      <c r="DK399" s="102"/>
      <c r="DL399" s="102"/>
      <c r="DM399" s="102"/>
      <c r="DN399" s="102"/>
      <c r="DO399" s="102"/>
      <c r="DP399" s="102"/>
      <c r="DQ399" s="102"/>
      <c r="DR399" s="102"/>
      <c r="DS399" s="102"/>
      <c r="DT399" s="102"/>
      <c r="DU399" s="102"/>
      <c r="DV399" s="102"/>
      <c r="DW399" s="102"/>
      <c r="DX399" s="102"/>
      <c r="DY399" s="102"/>
      <c r="DZ399" s="102"/>
    </row>
    <row r="400" spans="1:130">
      <c r="A400" s="102"/>
      <c r="B400" s="102"/>
      <c r="C400" s="102"/>
      <c r="D400" s="102"/>
      <c r="E400" s="102"/>
      <c r="F400" s="102"/>
      <c r="G400" s="102"/>
      <c r="H400" s="102"/>
      <c r="I400" s="102"/>
      <c r="J400" s="102"/>
      <c r="K400" s="102"/>
      <c r="L400" s="102"/>
      <c r="M400" s="102"/>
      <c r="N400" s="102"/>
      <c r="O400" s="102"/>
      <c r="P400" s="102"/>
      <c r="Q400" s="102"/>
      <c r="R400" s="102"/>
      <c r="S400" s="102"/>
      <c r="T400" s="102"/>
      <c r="U400" s="102"/>
      <c r="V400" s="102"/>
      <c r="W400" s="102"/>
      <c r="X400" s="102"/>
      <c r="Y400" s="102"/>
      <c r="Z400" s="102"/>
      <c r="AA400" s="102"/>
      <c r="AB400" s="102"/>
      <c r="AC400" s="102"/>
      <c r="AD400" s="102"/>
      <c r="AE400" s="102"/>
      <c r="AF400" s="102"/>
      <c r="AG400" s="102"/>
      <c r="AH400" s="102"/>
      <c r="AI400" s="102"/>
      <c r="AJ400" s="102"/>
      <c r="AK400" s="102"/>
      <c r="AL400" s="102"/>
      <c r="AM400" s="102"/>
      <c r="AN400" s="102"/>
      <c r="AO400" s="102"/>
      <c r="AP400" s="102"/>
      <c r="AQ400" s="102"/>
      <c r="AR400" s="102"/>
      <c r="AS400" s="102"/>
      <c r="AT400" s="102"/>
      <c r="AU400" s="102"/>
      <c r="AV400" s="102"/>
      <c r="AW400" s="102"/>
      <c r="AX400" s="102"/>
      <c r="AY400" s="102"/>
      <c r="AZ400" s="102"/>
      <c r="BA400" s="102"/>
      <c r="BB400" s="102"/>
      <c r="BC400" s="102"/>
      <c r="BD400" s="102"/>
      <c r="BE400" s="102"/>
      <c r="BF400" s="102"/>
      <c r="BG400" s="102"/>
      <c r="BH400" s="102"/>
      <c r="BI400" s="102"/>
      <c r="BJ400" s="102"/>
      <c r="BK400" s="102"/>
      <c r="BL400" s="102"/>
      <c r="BM400" s="102"/>
      <c r="BN400" s="102"/>
      <c r="BO400" s="102"/>
      <c r="BP400" s="102"/>
      <c r="BQ400" s="102"/>
      <c r="BR400" s="102"/>
      <c r="BS400" s="102"/>
      <c r="BT400" s="102"/>
      <c r="BU400" s="102"/>
      <c r="BV400" s="102"/>
      <c r="BW400" s="102"/>
      <c r="BX400" s="102"/>
      <c r="BY400" s="102"/>
      <c r="BZ400" s="102"/>
      <c r="CA400" s="102"/>
      <c r="CB400" s="102"/>
      <c r="CC400" s="102"/>
      <c r="CD400" s="102"/>
      <c r="CE400" s="102"/>
      <c r="CF400" s="102"/>
      <c r="CG400" s="102"/>
      <c r="CH400" s="102"/>
      <c r="CI400" s="102"/>
      <c r="CJ400" s="102"/>
      <c r="CK400" s="102"/>
      <c r="CL400" s="102"/>
      <c r="CM400" s="102"/>
      <c r="CN400" s="102"/>
      <c r="CO400" s="102"/>
      <c r="CP400" s="102"/>
      <c r="CQ400" s="102"/>
      <c r="CR400" s="102"/>
      <c r="CS400" s="102"/>
      <c r="CT400" s="102"/>
      <c r="CU400" s="102"/>
      <c r="CV400" s="102"/>
      <c r="CW400" s="102"/>
      <c r="CX400" s="102"/>
      <c r="CY400" s="102"/>
      <c r="CZ400" s="102"/>
      <c r="DA400" s="102"/>
      <c r="DB400" s="102"/>
      <c r="DC400" s="102"/>
      <c r="DD400" s="102"/>
      <c r="DE400" s="102"/>
      <c r="DF400" s="102"/>
      <c r="DG400" s="102"/>
      <c r="DH400" s="102"/>
      <c r="DI400" s="102"/>
      <c r="DJ400" s="102"/>
      <c r="DK400" s="102"/>
      <c r="DL400" s="102"/>
      <c r="DM400" s="102"/>
      <c r="DN400" s="102"/>
      <c r="DO400" s="102"/>
      <c r="DP400" s="102"/>
      <c r="DQ400" s="102"/>
      <c r="DR400" s="102"/>
      <c r="DS400" s="102"/>
      <c r="DT400" s="102"/>
      <c r="DU400" s="102"/>
      <c r="DV400" s="102"/>
      <c r="DW400" s="102"/>
      <c r="DX400" s="102"/>
      <c r="DY400" s="102"/>
      <c r="DZ400" s="102"/>
    </row>
    <row r="401" spans="1:130">
      <c r="A401" s="102"/>
      <c r="B401" s="102"/>
      <c r="C401" s="102"/>
      <c r="D401" s="102"/>
      <c r="E401" s="102"/>
      <c r="F401" s="102"/>
      <c r="G401" s="102"/>
      <c r="H401" s="102"/>
      <c r="I401" s="102"/>
      <c r="J401" s="102"/>
      <c r="K401" s="102"/>
      <c r="L401" s="102"/>
      <c r="M401" s="102"/>
      <c r="N401" s="102"/>
      <c r="O401" s="102"/>
      <c r="P401" s="102"/>
      <c r="Q401" s="102"/>
      <c r="R401" s="102"/>
      <c r="S401" s="102"/>
      <c r="T401" s="102"/>
      <c r="U401" s="102"/>
      <c r="V401" s="102"/>
      <c r="W401" s="102"/>
      <c r="X401" s="102"/>
      <c r="Y401" s="102"/>
      <c r="Z401" s="102"/>
      <c r="AA401" s="102"/>
      <c r="AB401" s="102"/>
      <c r="AC401" s="102"/>
      <c r="AD401" s="102"/>
      <c r="AE401" s="102"/>
      <c r="AF401" s="102"/>
      <c r="AG401" s="102"/>
      <c r="AH401" s="102"/>
      <c r="AI401" s="102"/>
      <c r="AJ401" s="102"/>
      <c r="AK401" s="102"/>
      <c r="AL401" s="102"/>
      <c r="AM401" s="102"/>
      <c r="AN401" s="102"/>
      <c r="AO401" s="102"/>
      <c r="AP401" s="102"/>
      <c r="AQ401" s="102"/>
      <c r="AR401" s="102"/>
      <c r="AS401" s="102"/>
      <c r="AT401" s="102"/>
      <c r="AU401" s="102"/>
      <c r="AV401" s="102"/>
      <c r="AW401" s="102"/>
      <c r="AX401" s="102"/>
      <c r="AY401" s="102"/>
      <c r="AZ401" s="102"/>
      <c r="BA401" s="102"/>
      <c r="BB401" s="102"/>
      <c r="BC401" s="102"/>
      <c r="BD401" s="102"/>
      <c r="BE401" s="102"/>
      <c r="BF401" s="102"/>
      <c r="BG401" s="102"/>
      <c r="BH401" s="102"/>
      <c r="BI401" s="102"/>
      <c r="BJ401" s="102"/>
      <c r="BK401" s="102"/>
      <c r="BL401" s="102"/>
      <c r="BM401" s="102"/>
      <c r="BN401" s="102"/>
      <c r="BO401" s="102"/>
      <c r="BP401" s="102"/>
      <c r="BQ401" s="102"/>
      <c r="BR401" s="102"/>
      <c r="BS401" s="102"/>
      <c r="BT401" s="102"/>
      <c r="BU401" s="102"/>
      <c r="BV401" s="102"/>
      <c r="BW401" s="102"/>
      <c r="BX401" s="102"/>
      <c r="BY401" s="102"/>
      <c r="BZ401" s="102"/>
      <c r="CA401" s="102"/>
      <c r="CB401" s="102"/>
      <c r="CC401" s="102"/>
      <c r="CD401" s="102"/>
      <c r="CE401" s="102"/>
      <c r="CF401" s="102"/>
      <c r="CG401" s="102"/>
      <c r="CH401" s="102"/>
      <c r="CI401" s="102"/>
      <c r="CJ401" s="102"/>
      <c r="CK401" s="102"/>
      <c r="CL401" s="102"/>
      <c r="CM401" s="102"/>
      <c r="CN401" s="102"/>
      <c r="CO401" s="102"/>
      <c r="CP401" s="102"/>
      <c r="CQ401" s="102"/>
      <c r="CR401" s="102"/>
      <c r="CS401" s="102"/>
      <c r="CT401" s="102"/>
      <c r="CU401" s="102"/>
      <c r="CV401" s="102"/>
      <c r="CW401" s="102"/>
      <c r="CX401" s="102"/>
      <c r="CY401" s="102"/>
      <c r="CZ401" s="102"/>
      <c r="DA401" s="102"/>
      <c r="DB401" s="102"/>
      <c r="DC401" s="102"/>
      <c r="DD401" s="102"/>
      <c r="DE401" s="102"/>
      <c r="DF401" s="102"/>
      <c r="DG401" s="102"/>
      <c r="DH401" s="102"/>
      <c r="DI401" s="102"/>
      <c r="DJ401" s="102"/>
      <c r="DK401" s="102"/>
      <c r="DL401" s="102"/>
      <c r="DM401" s="102"/>
      <c r="DN401" s="102"/>
      <c r="DO401" s="102"/>
      <c r="DP401" s="102"/>
      <c r="DQ401" s="102"/>
      <c r="DR401" s="102"/>
      <c r="DS401" s="102"/>
      <c r="DT401" s="102"/>
      <c r="DU401" s="102"/>
      <c r="DV401" s="102"/>
      <c r="DW401" s="102"/>
      <c r="DX401" s="102"/>
      <c r="DY401" s="102"/>
      <c r="DZ401" s="102"/>
    </row>
    <row r="402" spans="1:130">
      <c r="A402" s="102"/>
      <c r="B402" s="102"/>
      <c r="C402" s="102"/>
      <c r="D402" s="102"/>
      <c r="E402" s="102"/>
      <c r="F402" s="102"/>
      <c r="G402" s="102"/>
      <c r="H402" s="102"/>
      <c r="I402" s="102"/>
      <c r="J402" s="102"/>
      <c r="K402" s="102"/>
      <c r="L402" s="102"/>
      <c r="M402" s="102"/>
      <c r="N402" s="102"/>
      <c r="O402" s="102"/>
      <c r="P402" s="102"/>
      <c r="Q402" s="102"/>
      <c r="R402" s="102"/>
      <c r="S402" s="102"/>
      <c r="T402" s="102"/>
      <c r="U402" s="102"/>
      <c r="V402" s="102"/>
      <c r="W402" s="102"/>
      <c r="X402" s="102"/>
      <c r="Y402" s="102"/>
      <c r="Z402" s="102"/>
      <c r="AA402" s="102"/>
      <c r="AB402" s="102"/>
      <c r="AC402" s="102"/>
      <c r="AD402" s="102"/>
      <c r="AE402" s="102"/>
      <c r="AF402" s="102"/>
      <c r="AG402" s="102"/>
      <c r="AH402" s="102"/>
      <c r="AI402" s="102"/>
      <c r="AJ402" s="102"/>
      <c r="AK402" s="102"/>
      <c r="AL402" s="102"/>
      <c r="AM402" s="102"/>
      <c r="AN402" s="102"/>
      <c r="AO402" s="102"/>
      <c r="AP402" s="102"/>
      <c r="AQ402" s="102"/>
      <c r="AR402" s="102"/>
      <c r="AS402" s="102"/>
      <c r="AT402" s="102"/>
      <c r="AU402" s="102"/>
      <c r="AV402" s="102"/>
      <c r="AW402" s="102"/>
      <c r="AX402" s="102"/>
      <c r="AY402" s="102"/>
      <c r="AZ402" s="102"/>
      <c r="BA402" s="102"/>
      <c r="BB402" s="102"/>
      <c r="BC402" s="102"/>
      <c r="BD402" s="102"/>
      <c r="BE402" s="102"/>
      <c r="BF402" s="102"/>
      <c r="BG402" s="102"/>
      <c r="BH402" s="102"/>
      <c r="BI402" s="102"/>
      <c r="BJ402" s="102"/>
      <c r="BK402" s="102"/>
      <c r="BL402" s="102"/>
      <c r="BM402" s="102"/>
      <c r="BN402" s="102"/>
      <c r="BO402" s="102"/>
      <c r="BP402" s="102"/>
      <c r="BQ402" s="102"/>
      <c r="BR402" s="102"/>
      <c r="BS402" s="102"/>
      <c r="BT402" s="102"/>
      <c r="BU402" s="102"/>
      <c r="BV402" s="102"/>
      <c r="BW402" s="102"/>
      <c r="BX402" s="102"/>
      <c r="BY402" s="102"/>
      <c r="BZ402" s="102"/>
      <c r="CA402" s="102"/>
      <c r="CB402" s="102"/>
      <c r="CC402" s="102"/>
      <c r="CD402" s="102"/>
      <c r="CE402" s="102"/>
      <c r="CF402" s="102"/>
      <c r="CG402" s="102"/>
      <c r="CH402" s="102"/>
      <c r="CI402" s="102"/>
      <c r="CJ402" s="102"/>
      <c r="CK402" s="102"/>
      <c r="CL402" s="102"/>
      <c r="CM402" s="102"/>
      <c r="CN402" s="102"/>
      <c r="CO402" s="102"/>
      <c r="CP402" s="102"/>
      <c r="CQ402" s="102"/>
      <c r="CR402" s="102"/>
      <c r="CS402" s="102"/>
      <c r="CT402" s="102"/>
      <c r="CU402" s="102"/>
      <c r="CV402" s="102"/>
      <c r="CW402" s="102"/>
      <c r="CX402" s="102"/>
      <c r="CY402" s="102"/>
      <c r="CZ402" s="102"/>
      <c r="DA402" s="102"/>
      <c r="DB402" s="102"/>
      <c r="DC402" s="102"/>
      <c r="DD402" s="102"/>
      <c r="DE402" s="102"/>
      <c r="DF402" s="102"/>
      <c r="DG402" s="102"/>
      <c r="DH402" s="102"/>
      <c r="DI402" s="102"/>
      <c r="DJ402" s="102"/>
      <c r="DK402" s="102"/>
      <c r="DL402" s="102"/>
      <c r="DM402" s="102"/>
      <c r="DN402" s="102"/>
      <c r="DO402" s="102"/>
      <c r="DP402" s="102"/>
      <c r="DQ402" s="102"/>
      <c r="DR402" s="102"/>
      <c r="DS402" s="102"/>
      <c r="DT402" s="102"/>
      <c r="DU402" s="102"/>
      <c r="DV402" s="102"/>
      <c r="DW402" s="102"/>
      <c r="DX402" s="102"/>
      <c r="DY402" s="102"/>
      <c r="DZ402" s="102"/>
    </row>
    <row r="403" spans="1:130">
      <c r="A403" s="102"/>
      <c r="B403" s="102"/>
      <c r="C403" s="102"/>
      <c r="D403" s="102"/>
      <c r="E403" s="102"/>
      <c r="F403" s="102"/>
      <c r="G403" s="102"/>
      <c r="H403" s="102"/>
      <c r="I403" s="102"/>
      <c r="J403" s="102"/>
      <c r="K403" s="102"/>
      <c r="L403" s="102"/>
      <c r="M403" s="102"/>
      <c r="N403" s="102"/>
      <c r="O403" s="102"/>
      <c r="P403" s="102"/>
      <c r="Q403" s="102"/>
      <c r="R403" s="102"/>
      <c r="S403" s="102"/>
      <c r="T403" s="102"/>
      <c r="U403" s="102"/>
      <c r="V403" s="102"/>
      <c r="W403" s="102"/>
      <c r="X403" s="102"/>
      <c r="Y403" s="102"/>
      <c r="Z403" s="102"/>
      <c r="AA403" s="102"/>
      <c r="AB403" s="102"/>
      <c r="AC403" s="102"/>
      <c r="AD403" s="102"/>
      <c r="AE403" s="102"/>
      <c r="AF403" s="102"/>
      <c r="AG403" s="102"/>
      <c r="AH403" s="102"/>
      <c r="AI403" s="102"/>
      <c r="AJ403" s="102"/>
      <c r="AK403" s="102"/>
      <c r="AL403" s="102"/>
      <c r="AM403" s="102"/>
      <c r="AN403" s="102"/>
      <c r="AO403" s="102"/>
      <c r="AP403" s="102"/>
      <c r="AQ403" s="102"/>
      <c r="AR403" s="102"/>
      <c r="AS403" s="102"/>
      <c r="AT403" s="102"/>
      <c r="AU403" s="102"/>
      <c r="AV403" s="102"/>
      <c r="AW403" s="102"/>
      <c r="AX403" s="102"/>
      <c r="AY403" s="102"/>
      <c r="AZ403" s="102"/>
      <c r="BA403" s="102"/>
      <c r="BB403" s="102"/>
      <c r="BC403" s="102"/>
      <c r="BD403" s="102"/>
      <c r="BE403" s="102"/>
      <c r="BF403" s="102"/>
      <c r="BG403" s="102"/>
      <c r="BH403" s="102"/>
      <c r="BI403" s="102"/>
      <c r="BJ403" s="102"/>
      <c r="BK403" s="102"/>
      <c r="BL403" s="102"/>
      <c r="BM403" s="102"/>
      <c r="BN403" s="102"/>
      <c r="BO403" s="102"/>
      <c r="BP403" s="102"/>
      <c r="BQ403" s="102"/>
      <c r="BR403" s="102"/>
      <c r="BS403" s="102"/>
      <c r="BT403" s="102"/>
      <c r="BU403" s="102"/>
      <c r="BV403" s="102"/>
      <c r="BW403" s="102"/>
      <c r="BX403" s="102"/>
      <c r="BY403" s="102"/>
      <c r="BZ403" s="102"/>
      <c r="CA403" s="102"/>
      <c r="CB403" s="102"/>
      <c r="CC403" s="102"/>
      <c r="CD403" s="102"/>
      <c r="CE403" s="102"/>
      <c r="CF403" s="102"/>
      <c r="CG403" s="102"/>
      <c r="CH403" s="102"/>
      <c r="CI403" s="102"/>
      <c r="CJ403" s="102"/>
      <c r="CK403" s="102"/>
      <c r="CL403" s="102"/>
      <c r="CM403" s="102"/>
      <c r="CN403" s="102"/>
      <c r="CO403" s="102"/>
      <c r="CP403" s="102"/>
      <c r="CQ403" s="102"/>
      <c r="CR403" s="102"/>
      <c r="CS403" s="102"/>
      <c r="CT403" s="102"/>
      <c r="CU403" s="102"/>
      <c r="CV403" s="102"/>
      <c r="CW403" s="102"/>
      <c r="CX403" s="102"/>
      <c r="CY403" s="102"/>
      <c r="CZ403" s="102"/>
      <c r="DA403" s="102"/>
      <c r="DB403" s="102"/>
      <c r="DC403" s="102"/>
      <c r="DD403" s="102"/>
      <c r="DE403" s="102"/>
      <c r="DF403" s="102"/>
      <c r="DG403" s="102"/>
      <c r="DH403" s="102"/>
      <c r="DI403" s="102"/>
      <c r="DJ403" s="102"/>
      <c r="DK403" s="102"/>
      <c r="DL403" s="102"/>
      <c r="DM403" s="102"/>
      <c r="DN403" s="102"/>
      <c r="DO403" s="102"/>
      <c r="DP403" s="102"/>
      <c r="DQ403" s="102"/>
      <c r="DR403" s="102"/>
      <c r="DS403" s="102"/>
      <c r="DT403" s="102"/>
      <c r="DU403" s="102"/>
      <c r="DV403" s="102"/>
      <c r="DW403" s="102"/>
      <c r="DX403" s="102"/>
      <c r="DY403" s="102"/>
      <c r="DZ403" s="102"/>
    </row>
    <row r="404" spans="1:130">
      <c r="A404" s="102"/>
      <c r="B404" s="102"/>
      <c r="C404" s="102"/>
      <c r="D404" s="102"/>
      <c r="E404" s="102"/>
      <c r="F404" s="102"/>
      <c r="G404" s="102"/>
      <c r="H404" s="102"/>
      <c r="I404" s="102"/>
      <c r="J404" s="102"/>
      <c r="K404" s="102"/>
      <c r="L404" s="102"/>
      <c r="M404" s="102"/>
      <c r="N404" s="102"/>
      <c r="O404" s="102"/>
      <c r="P404" s="102"/>
      <c r="Q404" s="102"/>
      <c r="R404" s="102"/>
      <c r="S404" s="102"/>
      <c r="T404" s="102"/>
      <c r="U404" s="102"/>
      <c r="V404" s="102"/>
      <c r="W404" s="102"/>
      <c r="X404" s="102"/>
      <c r="Y404" s="102"/>
      <c r="Z404" s="102"/>
      <c r="AA404" s="102"/>
      <c r="AB404" s="102"/>
      <c r="AC404" s="102"/>
      <c r="AD404" s="102"/>
      <c r="AE404" s="102"/>
      <c r="AF404" s="102"/>
      <c r="AG404" s="102"/>
      <c r="AH404" s="102"/>
      <c r="AI404" s="102"/>
      <c r="AJ404" s="102"/>
      <c r="AK404" s="102"/>
      <c r="AL404" s="102"/>
      <c r="AM404" s="102"/>
      <c r="AN404" s="102"/>
      <c r="AO404" s="102"/>
      <c r="AP404" s="102"/>
      <c r="AQ404" s="102"/>
      <c r="AR404" s="102"/>
      <c r="AS404" s="102"/>
      <c r="AT404" s="102"/>
      <c r="AU404" s="102"/>
      <c r="AV404" s="102"/>
      <c r="AW404" s="102"/>
      <c r="AX404" s="102"/>
      <c r="AY404" s="102"/>
      <c r="AZ404" s="102"/>
      <c r="BA404" s="102"/>
      <c r="BB404" s="102"/>
      <c r="BC404" s="102"/>
      <c r="BD404" s="102"/>
      <c r="BE404" s="102"/>
      <c r="BF404" s="102"/>
      <c r="BG404" s="102"/>
      <c r="BH404" s="102"/>
      <c r="BI404" s="102"/>
      <c r="BJ404" s="102"/>
      <c r="BK404" s="102"/>
      <c r="BL404" s="102"/>
      <c r="BM404" s="102"/>
      <c r="BN404" s="102"/>
      <c r="BO404" s="102"/>
      <c r="BP404" s="102"/>
      <c r="BQ404" s="102"/>
      <c r="BR404" s="102"/>
      <c r="BS404" s="102"/>
      <c r="BT404" s="102"/>
      <c r="BU404" s="102"/>
      <c r="BV404" s="102"/>
      <c r="BW404" s="102"/>
      <c r="BX404" s="102"/>
      <c r="BY404" s="102"/>
      <c r="BZ404" s="102"/>
      <c r="CA404" s="102"/>
      <c r="CB404" s="102"/>
      <c r="CC404" s="102"/>
      <c r="CD404" s="102"/>
      <c r="CE404" s="102"/>
      <c r="CF404" s="102"/>
      <c r="CG404" s="102"/>
      <c r="CH404" s="102"/>
      <c r="CI404" s="102"/>
      <c r="CJ404" s="102"/>
      <c r="CK404" s="102"/>
      <c r="CL404" s="102"/>
      <c r="CM404" s="102"/>
      <c r="CN404" s="102"/>
      <c r="CO404" s="102"/>
      <c r="CP404" s="102"/>
      <c r="CQ404" s="102"/>
      <c r="CR404" s="102"/>
      <c r="CS404" s="102"/>
      <c r="CT404" s="102"/>
      <c r="CU404" s="102"/>
      <c r="CV404" s="102"/>
      <c r="CW404" s="102"/>
      <c r="CX404" s="102"/>
      <c r="CY404" s="102"/>
      <c r="CZ404" s="102"/>
      <c r="DA404" s="102"/>
      <c r="DB404" s="102"/>
      <c r="DC404" s="102"/>
      <c r="DD404" s="102"/>
      <c r="DE404" s="102"/>
      <c r="DF404" s="102"/>
      <c r="DG404" s="102"/>
      <c r="DH404" s="102"/>
      <c r="DI404" s="102"/>
      <c r="DJ404" s="102"/>
      <c r="DK404" s="102"/>
      <c r="DL404" s="102"/>
      <c r="DM404" s="102"/>
      <c r="DN404" s="102"/>
      <c r="DO404" s="102"/>
      <c r="DP404" s="102"/>
      <c r="DQ404" s="102"/>
      <c r="DR404" s="102"/>
      <c r="DS404" s="102"/>
      <c r="DT404" s="102"/>
      <c r="DU404" s="102"/>
      <c r="DV404" s="102"/>
      <c r="DW404" s="102"/>
      <c r="DX404" s="102"/>
      <c r="DY404" s="102"/>
      <c r="DZ404" s="102"/>
    </row>
    <row r="405" spans="1:130">
      <c r="A405" s="102"/>
      <c r="B405" s="102"/>
      <c r="C405" s="102"/>
      <c r="D405" s="102"/>
      <c r="E405" s="102"/>
      <c r="F405" s="102"/>
      <c r="G405" s="102"/>
      <c r="H405" s="102"/>
      <c r="I405" s="102"/>
      <c r="J405" s="102"/>
      <c r="K405" s="102"/>
      <c r="L405" s="102"/>
      <c r="M405" s="102"/>
      <c r="N405" s="102"/>
      <c r="O405" s="102"/>
      <c r="P405" s="102"/>
      <c r="Q405" s="102"/>
      <c r="R405" s="102"/>
      <c r="S405" s="102"/>
      <c r="T405" s="102"/>
      <c r="U405" s="102"/>
      <c r="V405" s="102"/>
      <c r="W405" s="102"/>
      <c r="X405" s="102"/>
      <c r="Y405" s="102"/>
      <c r="Z405" s="102"/>
      <c r="AA405" s="102"/>
      <c r="AB405" s="102"/>
      <c r="AC405" s="102"/>
      <c r="AD405" s="102"/>
      <c r="AE405" s="102"/>
      <c r="AF405" s="102"/>
      <c r="AG405" s="102"/>
      <c r="AH405" s="102"/>
      <c r="AI405" s="102"/>
      <c r="AJ405" s="102"/>
      <c r="AK405" s="102"/>
      <c r="AL405" s="102"/>
      <c r="AM405" s="102"/>
      <c r="AN405" s="102"/>
      <c r="AO405" s="102"/>
      <c r="AP405" s="102"/>
      <c r="AQ405" s="102"/>
      <c r="AR405" s="102"/>
      <c r="AS405" s="102"/>
      <c r="AT405" s="102"/>
      <c r="AU405" s="102"/>
      <c r="AV405" s="102"/>
      <c r="AW405" s="102"/>
      <c r="AX405" s="102"/>
      <c r="AY405" s="102"/>
      <c r="AZ405" s="102"/>
      <c r="BA405" s="102"/>
      <c r="BB405" s="102"/>
      <c r="BC405" s="102"/>
      <c r="BD405" s="102"/>
      <c r="BE405" s="102"/>
      <c r="BF405" s="102"/>
      <c r="BG405" s="102"/>
      <c r="BH405" s="102"/>
      <c r="BI405" s="102"/>
      <c r="BJ405" s="102"/>
      <c r="BK405" s="102"/>
      <c r="BL405" s="102"/>
      <c r="BM405" s="102"/>
      <c r="BN405" s="102"/>
      <c r="BO405" s="102"/>
      <c r="BP405" s="102"/>
      <c r="BQ405" s="102"/>
      <c r="BR405" s="102"/>
      <c r="BS405" s="102"/>
      <c r="BT405" s="102"/>
      <c r="BU405" s="102"/>
      <c r="BV405" s="102"/>
      <c r="BW405" s="102"/>
      <c r="BX405" s="102"/>
      <c r="BY405" s="102"/>
      <c r="BZ405" s="102"/>
      <c r="CA405" s="102"/>
      <c r="CB405" s="102"/>
      <c r="CC405" s="102"/>
      <c r="CD405" s="102"/>
      <c r="CE405" s="102"/>
      <c r="CF405" s="102"/>
      <c r="CG405" s="102"/>
      <c r="CH405" s="102"/>
      <c r="CI405" s="102"/>
      <c r="CJ405" s="102"/>
      <c r="CK405" s="102"/>
      <c r="CL405" s="102"/>
      <c r="CM405" s="102"/>
      <c r="CN405" s="102"/>
      <c r="CO405" s="102"/>
      <c r="CP405" s="102"/>
      <c r="CQ405" s="102"/>
      <c r="CR405" s="102"/>
      <c r="CS405" s="102"/>
      <c r="CT405" s="102"/>
      <c r="CU405" s="102"/>
      <c r="CV405" s="102"/>
      <c r="CW405" s="102"/>
      <c r="CX405" s="102"/>
      <c r="CY405" s="102"/>
      <c r="CZ405" s="102"/>
      <c r="DA405" s="102"/>
      <c r="DB405" s="102"/>
      <c r="DC405" s="102"/>
      <c r="DD405" s="102"/>
      <c r="DE405" s="102"/>
      <c r="DF405" s="102"/>
      <c r="DG405" s="102"/>
      <c r="DH405" s="102"/>
      <c r="DI405" s="102"/>
      <c r="DJ405" s="102"/>
      <c r="DK405" s="102"/>
      <c r="DL405" s="102"/>
      <c r="DM405" s="102"/>
      <c r="DN405" s="102"/>
      <c r="DO405" s="102"/>
      <c r="DP405" s="102"/>
      <c r="DQ405" s="102"/>
      <c r="DR405" s="102"/>
      <c r="DS405" s="102"/>
      <c r="DT405" s="102"/>
      <c r="DU405" s="102"/>
      <c r="DV405" s="102"/>
      <c r="DW405" s="102"/>
      <c r="DX405" s="102"/>
      <c r="DY405" s="102"/>
      <c r="DZ405" s="102"/>
    </row>
    <row r="406" spans="1:130">
      <c r="A406" s="102"/>
      <c r="B406" s="102"/>
      <c r="C406" s="102"/>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2"/>
      <c r="Z406" s="102"/>
      <c r="AA406" s="102"/>
      <c r="AB406" s="102"/>
      <c r="AC406" s="102"/>
      <c r="AD406" s="102"/>
      <c r="AE406" s="102"/>
      <c r="AF406" s="102"/>
      <c r="AG406" s="102"/>
      <c r="AH406" s="102"/>
      <c r="AI406" s="102"/>
      <c r="AJ406" s="102"/>
      <c r="AK406" s="102"/>
      <c r="AL406" s="102"/>
      <c r="AM406" s="102"/>
      <c r="AN406" s="102"/>
      <c r="AO406" s="102"/>
      <c r="AP406" s="102"/>
      <c r="AQ406" s="102"/>
      <c r="AR406" s="102"/>
      <c r="AS406" s="102"/>
      <c r="AT406" s="102"/>
      <c r="AU406" s="102"/>
      <c r="AV406" s="102"/>
      <c r="AW406" s="102"/>
      <c r="AX406" s="102"/>
      <c r="AY406" s="102"/>
      <c r="AZ406" s="102"/>
      <c r="BA406" s="102"/>
      <c r="BB406" s="102"/>
      <c r="BC406" s="102"/>
      <c r="BD406" s="102"/>
      <c r="BE406" s="102"/>
      <c r="BF406" s="102"/>
      <c r="BG406" s="102"/>
      <c r="BH406" s="102"/>
      <c r="BI406" s="102"/>
      <c r="BJ406" s="102"/>
      <c r="BK406" s="102"/>
      <c r="BL406" s="102"/>
      <c r="BM406" s="102"/>
      <c r="BN406" s="102"/>
      <c r="BO406" s="102"/>
      <c r="BP406" s="102"/>
      <c r="BQ406" s="102"/>
      <c r="BR406" s="102"/>
      <c r="BS406" s="102"/>
      <c r="BT406" s="102"/>
      <c r="BU406" s="102"/>
      <c r="BV406" s="102"/>
      <c r="BW406" s="102"/>
      <c r="BX406" s="102"/>
      <c r="BY406" s="102"/>
      <c r="BZ406" s="102"/>
      <c r="CA406" s="102"/>
      <c r="CB406" s="102"/>
      <c r="CC406" s="102"/>
      <c r="CD406" s="102"/>
      <c r="CE406" s="102"/>
      <c r="CF406" s="102"/>
      <c r="CG406" s="102"/>
      <c r="CH406" s="102"/>
      <c r="CI406" s="102"/>
      <c r="CJ406" s="102"/>
      <c r="CK406" s="102"/>
      <c r="CL406" s="102"/>
      <c r="CM406" s="102"/>
      <c r="CN406" s="102"/>
      <c r="CO406" s="102"/>
      <c r="CP406" s="102"/>
      <c r="CQ406" s="102"/>
      <c r="CR406" s="102"/>
      <c r="CS406" s="102"/>
      <c r="CT406" s="102"/>
      <c r="CU406" s="102"/>
      <c r="CV406" s="102"/>
      <c r="CW406" s="102"/>
      <c r="CX406" s="102"/>
      <c r="CY406" s="102"/>
      <c r="CZ406" s="102"/>
      <c r="DA406" s="102"/>
      <c r="DB406" s="102"/>
      <c r="DC406" s="102"/>
      <c r="DD406" s="102"/>
      <c r="DE406" s="102"/>
      <c r="DF406" s="102"/>
      <c r="DG406" s="102"/>
      <c r="DH406" s="102"/>
      <c r="DI406" s="102"/>
      <c r="DJ406" s="102"/>
      <c r="DK406" s="102"/>
      <c r="DL406" s="102"/>
      <c r="DM406" s="102"/>
      <c r="DN406" s="102"/>
      <c r="DO406" s="102"/>
      <c r="DP406" s="102"/>
      <c r="DQ406" s="102"/>
      <c r="DR406" s="102"/>
      <c r="DS406" s="102"/>
      <c r="DT406" s="102"/>
      <c r="DU406" s="102"/>
      <c r="DV406" s="102"/>
      <c r="DW406" s="102"/>
      <c r="DX406" s="102"/>
      <c r="DY406" s="102"/>
      <c r="DZ406" s="102"/>
    </row>
    <row r="407" spans="1:130">
      <c r="A407" s="102"/>
      <c r="B407" s="102"/>
      <c r="C407" s="102"/>
      <c r="D407" s="102"/>
      <c r="E407" s="102"/>
      <c r="F407" s="102"/>
      <c r="G407" s="102"/>
      <c r="H407" s="102"/>
      <c r="I407" s="102"/>
      <c r="J407" s="102"/>
      <c r="K407" s="102"/>
      <c r="L407" s="102"/>
      <c r="M407" s="102"/>
      <c r="N407" s="102"/>
      <c r="O407" s="102"/>
      <c r="P407" s="102"/>
      <c r="Q407" s="102"/>
      <c r="R407" s="102"/>
      <c r="S407" s="102"/>
      <c r="T407" s="102"/>
      <c r="U407" s="102"/>
      <c r="V407" s="102"/>
      <c r="W407" s="102"/>
      <c r="X407" s="102"/>
      <c r="Y407" s="102"/>
      <c r="Z407" s="102"/>
      <c r="AA407" s="102"/>
      <c r="AB407" s="102"/>
      <c r="AC407" s="102"/>
      <c r="AD407" s="102"/>
      <c r="AE407" s="102"/>
      <c r="AF407" s="102"/>
      <c r="AG407" s="102"/>
      <c r="AH407" s="102"/>
      <c r="AI407" s="102"/>
      <c r="AJ407" s="102"/>
      <c r="AK407" s="102"/>
      <c r="AL407" s="102"/>
      <c r="AM407" s="102"/>
      <c r="AN407" s="102"/>
      <c r="AO407" s="102"/>
      <c r="AP407" s="102"/>
      <c r="AQ407" s="102"/>
      <c r="AR407" s="102"/>
      <c r="AS407" s="102"/>
      <c r="AT407" s="102"/>
      <c r="AU407" s="102"/>
      <c r="AV407" s="102"/>
      <c r="AW407" s="102"/>
      <c r="AX407" s="102"/>
      <c r="AY407" s="102"/>
      <c r="AZ407" s="102"/>
      <c r="BA407" s="102"/>
      <c r="BB407" s="102"/>
      <c r="BC407" s="102"/>
      <c r="BD407" s="102"/>
      <c r="BE407" s="102"/>
      <c r="BF407" s="102"/>
      <c r="BG407" s="102"/>
      <c r="BH407" s="102"/>
      <c r="BI407" s="102"/>
      <c r="BJ407" s="102"/>
      <c r="BK407" s="102"/>
      <c r="BL407" s="102"/>
      <c r="BM407" s="102"/>
      <c r="BN407" s="102"/>
      <c r="BO407" s="102"/>
      <c r="BP407" s="102"/>
      <c r="BQ407" s="102"/>
      <c r="BR407" s="102"/>
      <c r="BS407" s="102"/>
      <c r="BT407" s="102"/>
      <c r="BU407" s="102"/>
      <c r="BV407" s="102"/>
      <c r="BW407" s="102"/>
      <c r="BX407" s="102"/>
      <c r="BY407" s="102"/>
      <c r="BZ407" s="102"/>
      <c r="CA407" s="102"/>
      <c r="CB407" s="102"/>
      <c r="CC407" s="102"/>
      <c r="CD407" s="102"/>
      <c r="CE407" s="102"/>
      <c r="CF407" s="102"/>
      <c r="CG407" s="102"/>
      <c r="CH407" s="102"/>
      <c r="CI407" s="102"/>
      <c r="CJ407" s="102"/>
      <c r="CK407" s="102"/>
      <c r="CL407" s="102"/>
      <c r="CM407" s="102"/>
      <c r="CN407" s="102"/>
      <c r="CO407" s="102"/>
      <c r="CP407" s="102"/>
      <c r="CQ407" s="102"/>
      <c r="CR407" s="102"/>
      <c r="CS407" s="102"/>
      <c r="CT407" s="102"/>
      <c r="CU407" s="102"/>
      <c r="CV407" s="102"/>
      <c r="CW407" s="102"/>
      <c r="CX407" s="102"/>
      <c r="CY407" s="102"/>
      <c r="CZ407" s="102"/>
      <c r="DA407" s="102"/>
      <c r="DB407" s="102"/>
      <c r="DC407" s="102"/>
      <c r="DD407" s="102"/>
      <c r="DE407" s="102"/>
      <c r="DF407" s="102"/>
      <c r="DG407" s="102"/>
      <c r="DH407" s="102"/>
      <c r="DI407" s="102"/>
      <c r="DJ407" s="102"/>
      <c r="DK407" s="102"/>
      <c r="DL407" s="102"/>
      <c r="DM407" s="102"/>
      <c r="DN407" s="102"/>
      <c r="DO407" s="102"/>
      <c r="DP407" s="102"/>
      <c r="DQ407" s="102"/>
      <c r="DR407" s="102"/>
      <c r="DS407" s="102"/>
      <c r="DT407" s="102"/>
      <c r="DU407" s="102"/>
      <c r="DV407" s="102"/>
      <c r="DW407" s="102"/>
      <c r="DX407" s="102"/>
      <c r="DY407" s="102"/>
      <c r="DZ407" s="102"/>
    </row>
    <row r="408" spans="1:130">
      <c r="A408" s="102"/>
      <c r="B408" s="102"/>
      <c r="C408" s="102"/>
      <c r="D408" s="102"/>
      <c r="E408" s="102"/>
      <c r="F408" s="102"/>
      <c r="G408" s="102"/>
      <c r="H408" s="102"/>
      <c r="I408" s="102"/>
      <c r="J408" s="102"/>
      <c r="K408" s="102"/>
      <c r="L408" s="102"/>
      <c r="M408" s="102"/>
      <c r="N408" s="102"/>
      <c r="O408" s="102"/>
      <c r="P408" s="102"/>
      <c r="Q408" s="102"/>
      <c r="R408" s="102"/>
      <c r="S408" s="102"/>
      <c r="T408" s="102"/>
      <c r="U408" s="102"/>
      <c r="V408" s="102"/>
      <c r="W408" s="102"/>
      <c r="X408" s="102"/>
      <c r="Y408" s="102"/>
      <c r="Z408" s="102"/>
      <c r="AA408" s="102"/>
      <c r="AB408" s="102"/>
      <c r="AC408" s="102"/>
      <c r="AD408" s="102"/>
      <c r="AE408" s="102"/>
      <c r="AF408" s="102"/>
      <c r="AG408" s="102"/>
      <c r="AH408" s="102"/>
      <c r="AI408" s="102"/>
      <c r="AJ408" s="102"/>
      <c r="AK408" s="102"/>
      <c r="AL408" s="102"/>
      <c r="AM408" s="102"/>
      <c r="AN408" s="102"/>
      <c r="AO408" s="102"/>
      <c r="AP408" s="102"/>
      <c r="AQ408" s="102"/>
      <c r="AR408" s="102"/>
      <c r="AS408" s="102"/>
      <c r="AT408" s="102"/>
      <c r="AU408" s="102"/>
      <c r="AV408" s="102"/>
      <c r="AW408" s="102"/>
      <c r="AX408" s="102"/>
      <c r="AY408" s="102"/>
      <c r="AZ408" s="102"/>
      <c r="BA408" s="102"/>
      <c r="BB408" s="102"/>
      <c r="BC408" s="102"/>
      <c r="BD408" s="102"/>
      <c r="BE408" s="102"/>
      <c r="BF408" s="102"/>
      <c r="BG408" s="102"/>
      <c r="BH408" s="102"/>
      <c r="BI408" s="102"/>
      <c r="BJ408" s="102"/>
      <c r="BK408" s="102"/>
      <c r="BL408" s="102"/>
      <c r="BM408" s="102"/>
      <c r="BN408" s="102"/>
      <c r="BO408" s="102"/>
      <c r="BP408" s="102"/>
      <c r="BQ408" s="102"/>
      <c r="BR408" s="102"/>
      <c r="BS408" s="102"/>
      <c r="BT408" s="102"/>
      <c r="BU408" s="102"/>
      <c r="BV408" s="102"/>
      <c r="BW408" s="102"/>
      <c r="BX408" s="102"/>
      <c r="BY408" s="102"/>
      <c r="BZ408" s="102"/>
      <c r="CA408" s="102"/>
      <c r="CB408" s="102"/>
      <c r="CC408" s="102"/>
      <c r="CD408" s="102"/>
      <c r="CE408" s="102"/>
      <c r="CF408" s="102"/>
      <c r="CG408" s="102"/>
      <c r="CH408" s="102"/>
      <c r="CI408" s="102"/>
      <c r="CJ408" s="102"/>
      <c r="CK408" s="102"/>
      <c r="CL408" s="102"/>
      <c r="CM408" s="102"/>
      <c r="CN408" s="102"/>
      <c r="CO408" s="102"/>
      <c r="CP408" s="102"/>
      <c r="CQ408" s="102"/>
      <c r="CR408" s="102"/>
      <c r="CS408" s="102"/>
      <c r="CT408" s="102"/>
      <c r="CU408" s="102"/>
      <c r="CV408" s="102"/>
      <c r="CW408" s="102"/>
      <c r="CX408" s="102"/>
      <c r="CY408" s="102"/>
      <c r="CZ408" s="102"/>
      <c r="DA408" s="102"/>
      <c r="DB408" s="102"/>
      <c r="DC408" s="102"/>
      <c r="DD408" s="102"/>
      <c r="DE408" s="102"/>
      <c r="DF408" s="102"/>
      <c r="DG408" s="102"/>
      <c r="DH408" s="102"/>
      <c r="DI408" s="102"/>
      <c r="DJ408" s="102"/>
      <c r="DK408" s="102"/>
      <c r="DL408" s="102"/>
      <c r="DM408" s="102"/>
      <c r="DN408" s="102"/>
      <c r="DO408" s="102"/>
      <c r="DP408" s="102"/>
      <c r="DQ408" s="102"/>
      <c r="DR408" s="102"/>
      <c r="DS408" s="102"/>
      <c r="DT408" s="102"/>
      <c r="DU408" s="102"/>
      <c r="DV408" s="102"/>
      <c r="DW408" s="102"/>
      <c r="DX408" s="102"/>
      <c r="DY408" s="102"/>
      <c r="DZ408" s="102"/>
    </row>
    <row r="409" spans="1:130">
      <c r="A409" s="102"/>
      <c r="B409" s="102"/>
      <c r="C409" s="102"/>
      <c r="D409" s="102"/>
      <c r="E409" s="102"/>
      <c r="F409" s="102"/>
      <c r="G409" s="102"/>
      <c r="H409" s="102"/>
      <c r="I409" s="102"/>
      <c r="J409" s="102"/>
      <c r="K409" s="102"/>
      <c r="L409" s="102"/>
      <c r="M409" s="102"/>
      <c r="N409" s="102"/>
      <c r="O409" s="102"/>
      <c r="P409" s="102"/>
      <c r="Q409" s="102"/>
      <c r="R409" s="102"/>
      <c r="S409" s="102"/>
      <c r="T409" s="102"/>
      <c r="U409" s="102"/>
      <c r="V409" s="102"/>
      <c r="W409" s="102"/>
      <c r="X409" s="102"/>
      <c r="Y409" s="102"/>
      <c r="Z409" s="102"/>
      <c r="AA409" s="102"/>
      <c r="AB409" s="102"/>
      <c r="AC409" s="102"/>
      <c r="AD409" s="102"/>
      <c r="AE409" s="102"/>
      <c r="AF409" s="102"/>
      <c r="AG409" s="102"/>
      <c r="AH409" s="102"/>
      <c r="AI409" s="102"/>
      <c r="AJ409" s="102"/>
      <c r="AK409" s="102"/>
      <c r="AL409" s="102"/>
      <c r="AM409" s="102"/>
      <c r="AN409" s="102"/>
      <c r="AO409" s="102"/>
      <c r="AP409" s="102"/>
      <c r="AQ409" s="102"/>
      <c r="AR409" s="102"/>
      <c r="AS409" s="102"/>
      <c r="AT409" s="102"/>
      <c r="AU409" s="102"/>
      <c r="AV409" s="102"/>
      <c r="AW409" s="102"/>
      <c r="AX409" s="102"/>
      <c r="AY409" s="102"/>
      <c r="AZ409" s="102"/>
      <c r="BA409" s="102"/>
      <c r="BB409" s="102"/>
      <c r="BC409" s="102"/>
      <c r="BD409" s="102"/>
      <c r="BE409" s="102"/>
      <c r="BF409" s="102"/>
      <c r="BG409" s="102"/>
      <c r="BH409" s="102"/>
      <c r="BI409" s="102"/>
      <c r="BJ409" s="102"/>
      <c r="BK409" s="102"/>
      <c r="BL409" s="102"/>
      <c r="BM409" s="102"/>
      <c r="BN409" s="102"/>
      <c r="BO409" s="102"/>
      <c r="BP409" s="102"/>
      <c r="BQ409" s="102"/>
      <c r="BR409" s="102"/>
      <c r="BS409" s="102"/>
      <c r="BT409" s="102"/>
      <c r="BU409" s="102"/>
      <c r="BV409" s="102"/>
      <c r="BW409" s="102"/>
      <c r="BX409" s="102"/>
      <c r="BY409" s="102"/>
      <c r="BZ409" s="102"/>
      <c r="CA409" s="102"/>
      <c r="CB409" s="102"/>
      <c r="CC409" s="102"/>
      <c r="CD409" s="102"/>
      <c r="CE409" s="102"/>
      <c r="CF409" s="102"/>
      <c r="CG409" s="102"/>
      <c r="CH409" s="102"/>
      <c r="CI409" s="102"/>
      <c r="CJ409" s="102"/>
      <c r="CK409" s="102"/>
      <c r="CL409" s="102"/>
      <c r="CM409" s="102"/>
      <c r="CN409" s="102"/>
      <c r="CO409" s="102"/>
      <c r="CP409" s="102"/>
      <c r="CQ409" s="102"/>
      <c r="CR409" s="102"/>
      <c r="CS409" s="102"/>
      <c r="CT409" s="102"/>
      <c r="CU409" s="102"/>
      <c r="CV409" s="102"/>
      <c r="CW409" s="102"/>
      <c r="CX409" s="102"/>
      <c r="CY409" s="102"/>
      <c r="CZ409" s="102"/>
      <c r="DA409" s="102"/>
      <c r="DB409" s="102"/>
      <c r="DC409" s="102"/>
      <c r="DD409" s="102"/>
      <c r="DE409" s="102"/>
      <c r="DF409" s="102"/>
      <c r="DG409" s="102"/>
      <c r="DH409" s="102"/>
      <c r="DI409" s="102"/>
      <c r="DJ409" s="102"/>
      <c r="DK409" s="102"/>
      <c r="DL409" s="102"/>
      <c r="DM409" s="102"/>
      <c r="DN409" s="102"/>
      <c r="DO409" s="102"/>
      <c r="DP409" s="102"/>
      <c r="DQ409" s="102"/>
      <c r="DR409" s="102"/>
      <c r="DS409" s="102"/>
      <c r="DT409" s="102"/>
      <c r="DU409" s="102"/>
      <c r="DV409" s="102"/>
      <c r="DW409" s="102"/>
      <c r="DX409" s="102"/>
      <c r="DY409" s="102"/>
      <c r="DZ409" s="102"/>
    </row>
    <row r="410" spans="1:130">
      <c r="A410" s="102"/>
      <c r="B410" s="102"/>
      <c r="C410" s="102"/>
      <c r="D410" s="102"/>
      <c r="E410" s="102"/>
      <c r="F410" s="102"/>
      <c r="G410" s="102"/>
      <c r="H410" s="102"/>
      <c r="I410" s="102"/>
      <c r="J410" s="102"/>
      <c r="K410" s="102"/>
      <c r="L410" s="102"/>
      <c r="M410" s="102"/>
      <c r="N410" s="102"/>
      <c r="O410" s="102"/>
      <c r="P410" s="102"/>
      <c r="Q410" s="102"/>
      <c r="R410" s="102"/>
      <c r="S410" s="102"/>
      <c r="T410" s="102"/>
      <c r="U410" s="102"/>
      <c r="V410" s="102"/>
      <c r="W410" s="102"/>
      <c r="X410" s="102"/>
      <c r="Y410" s="102"/>
      <c r="Z410" s="102"/>
      <c r="AA410" s="102"/>
      <c r="AB410" s="102"/>
      <c r="AC410" s="102"/>
      <c r="AD410" s="102"/>
      <c r="AE410" s="102"/>
      <c r="AF410" s="102"/>
      <c r="AG410" s="102"/>
      <c r="AH410" s="102"/>
      <c r="AI410" s="102"/>
      <c r="AJ410" s="102"/>
      <c r="AK410" s="102"/>
      <c r="AL410" s="102"/>
      <c r="AM410" s="102"/>
      <c r="AN410" s="102"/>
      <c r="AO410" s="102"/>
      <c r="AP410" s="102"/>
      <c r="AQ410" s="102"/>
      <c r="AR410" s="102"/>
      <c r="AS410" s="102"/>
      <c r="AT410" s="102"/>
      <c r="AU410" s="102"/>
      <c r="AV410" s="102"/>
      <c r="AW410" s="102"/>
      <c r="AX410" s="102"/>
      <c r="AY410" s="102"/>
      <c r="AZ410" s="102"/>
      <c r="BA410" s="102"/>
      <c r="BB410" s="102"/>
      <c r="BC410" s="102"/>
      <c r="BD410" s="102"/>
      <c r="BE410" s="102"/>
      <c r="BF410" s="102"/>
      <c r="BG410" s="102"/>
      <c r="BH410" s="102"/>
      <c r="BI410" s="102"/>
      <c r="BJ410" s="102"/>
      <c r="BK410" s="102"/>
      <c r="BL410" s="102"/>
      <c r="BM410" s="102"/>
      <c r="BN410" s="102"/>
      <c r="BO410" s="102"/>
      <c r="BP410" s="102"/>
      <c r="BQ410" s="102"/>
      <c r="BR410" s="102"/>
      <c r="BS410" s="102"/>
      <c r="BT410" s="102"/>
      <c r="BU410" s="102"/>
      <c r="BV410" s="102"/>
      <c r="BW410" s="102"/>
      <c r="BX410" s="102"/>
      <c r="BY410" s="102"/>
      <c r="BZ410" s="102"/>
      <c r="CA410" s="102"/>
      <c r="CB410" s="102"/>
      <c r="CC410" s="102"/>
      <c r="CD410" s="102"/>
      <c r="CE410" s="102"/>
      <c r="CF410" s="102"/>
      <c r="CG410" s="102"/>
      <c r="CH410" s="102"/>
      <c r="CI410" s="102"/>
      <c r="CJ410" s="102"/>
      <c r="CK410" s="102"/>
      <c r="CL410" s="102"/>
      <c r="CM410" s="102"/>
      <c r="CN410" s="102"/>
      <c r="CO410" s="102"/>
      <c r="CP410" s="102"/>
      <c r="CQ410" s="102"/>
      <c r="CR410" s="102"/>
      <c r="CS410" s="102"/>
      <c r="CT410" s="102"/>
      <c r="CU410" s="102"/>
      <c r="CV410" s="102"/>
      <c r="CW410" s="102"/>
      <c r="CX410" s="102"/>
      <c r="CY410" s="102"/>
      <c r="CZ410" s="102"/>
      <c r="DA410" s="102"/>
      <c r="DB410" s="102"/>
      <c r="DC410" s="102"/>
      <c r="DD410" s="102"/>
      <c r="DE410" s="102"/>
      <c r="DF410" s="102"/>
      <c r="DG410" s="102"/>
      <c r="DH410" s="102"/>
      <c r="DI410" s="102"/>
      <c r="DJ410" s="102"/>
      <c r="DK410" s="102"/>
      <c r="DL410" s="102"/>
      <c r="DM410" s="102"/>
      <c r="DN410" s="102"/>
      <c r="DO410" s="102"/>
      <c r="DP410" s="102"/>
      <c r="DQ410" s="102"/>
      <c r="DR410" s="102"/>
      <c r="DS410" s="102"/>
      <c r="DT410" s="102"/>
      <c r="DU410" s="102"/>
      <c r="DV410" s="102"/>
      <c r="DW410" s="102"/>
      <c r="DX410" s="102"/>
      <c r="DY410" s="102"/>
      <c r="DZ410" s="102"/>
    </row>
    <row r="411" spans="1:130">
      <c r="A411" s="102"/>
      <c r="B411" s="102"/>
      <c r="C411" s="102"/>
      <c r="D411" s="102"/>
      <c r="E411" s="102"/>
      <c r="F411" s="102"/>
      <c r="G411" s="102"/>
      <c r="H411" s="102"/>
      <c r="I411" s="102"/>
      <c r="J411" s="102"/>
      <c r="K411" s="102"/>
      <c r="L411" s="102"/>
      <c r="M411" s="102"/>
      <c r="N411" s="102"/>
      <c r="O411" s="102"/>
      <c r="P411" s="102"/>
      <c r="Q411" s="102"/>
      <c r="R411" s="102"/>
      <c r="S411" s="102"/>
      <c r="T411" s="102"/>
      <c r="U411" s="102"/>
      <c r="V411" s="102"/>
      <c r="W411" s="102"/>
      <c r="X411" s="102"/>
      <c r="Y411" s="102"/>
      <c r="Z411" s="102"/>
      <c r="AA411" s="102"/>
      <c r="AB411" s="102"/>
      <c r="AC411" s="102"/>
      <c r="AD411" s="102"/>
      <c r="AE411" s="102"/>
      <c r="AF411" s="102"/>
      <c r="AG411" s="102"/>
      <c r="AH411" s="102"/>
      <c r="AI411" s="102"/>
      <c r="AJ411" s="102"/>
      <c r="AK411" s="102"/>
      <c r="AL411" s="102"/>
      <c r="AM411" s="102"/>
      <c r="AN411" s="102"/>
      <c r="AO411" s="102"/>
      <c r="AP411" s="102"/>
      <c r="AQ411" s="102"/>
      <c r="AR411" s="102"/>
      <c r="AS411" s="102"/>
      <c r="AT411" s="102"/>
      <c r="AU411" s="102"/>
      <c r="AV411" s="102"/>
      <c r="AW411" s="102"/>
      <c r="AX411" s="102"/>
      <c r="AY411" s="102"/>
      <c r="AZ411" s="102"/>
      <c r="BA411" s="102"/>
      <c r="BB411" s="102"/>
      <c r="BC411" s="102"/>
      <c r="BD411" s="102"/>
      <c r="BE411" s="102"/>
      <c r="BF411" s="102"/>
      <c r="BG411" s="102"/>
      <c r="BH411" s="102"/>
      <c r="BI411" s="102"/>
      <c r="BJ411" s="102"/>
      <c r="BK411" s="102"/>
      <c r="BL411" s="102"/>
      <c r="BM411" s="102"/>
      <c r="BN411" s="102"/>
      <c r="BO411" s="102"/>
      <c r="BP411" s="102"/>
      <c r="BQ411" s="102"/>
      <c r="BR411" s="102"/>
      <c r="BS411" s="102"/>
      <c r="BT411" s="102"/>
      <c r="BU411" s="102"/>
      <c r="BV411" s="102"/>
      <c r="BW411" s="102"/>
      <c r="BX411" s="102"/>
      <c r="BY411" s="102"/>
      <c r="BZ411" s="102"/>
      <c r="CA411" s="102"/>
      <c r="CB411" s="102"/>
      <c r="CC411" s="102"/>
      <c r="CD411" s="102"/>
      <c r="CE411" s="102"/>
      <c r="CF411" s="102"/>
      <c r="CG411" s="102"/>
      <c r="CH411" s="102"/>
      <c r="CI411" s="102"/>
      <c r="CJ411" s="102"/>
      <c r="CK411" s="102"/>
      <c r="CL411" s="102"/>
      <c r="CM411" s="102"/>
      <c r="CN411" s="102"/>
      <c r="CO411" s="102"/>
      <c r="CP411" s="102"/>
      <c r="CQ411" s="102"/>
      <c r="CR411" s="102"/>
      <c r="CS411" s="102"/>
      <c r="CT411" s="102"/>
      <c r="CU411" s="102"/>
      <c r="CV411" s="102"/>
      <c r="CW411" s="102"/>
      <c r="CX411" s="102"/>
      <c r="CY411" s="102"/>
      <c r="CZ411" s="102"/>
      <c r="DA411" s="102"/>
      <c r="DB411" s="102"/>
      <c r="DC411" s="102"/>
      <c r="DD411" s="102"/>
      <c r="DE411" s="102"/>
      <c r="DF411" s="102"/>
      <c r="DG411" s="102"/>
      <c r="DH411" s="102"/>
      <c r="DI411" s="102"/>
      <c r="DJ411" s="102"/>
      <c r="DK411" s="102"/>
      <c r="DL411" s="102"/>
      <c r="DM411" s="102"/>
      <c r="DN411" s="102"/>
      <c r="DO411" s="102"/>
      <c r="DP411" s="102"/>
      <c r="DQ411" s="102"/>
      <c r="DR411" s="102"/>
      <c r="DS411" s="102"/>
      <c r="DT411" s="102"/>
      <c r="DU411" s="102"/>
      <c r="DV411" s="102"/>
      <c r="DW411" s="102"/>
      <c r="DX411" s="102"/>
      <c r="DY411" s="102"/>
      <c r="DZ411" s="102"/>
    </row>
    <row r="412" spans="1:130">
      <c r="A412" s="102"/>
      <c r="B412" s="102"/>
      <c r="C412" s="102"/>
      <c r="D412" s="102"/>
      <c r="E412" s="102"/>
      <c r="F412" s="102"/>
      <c r="G412" s="102"/>
      <c r="H412" s="102"/>
      <c r="I412" s="102"/>
      <c r="J412" s="102"/>
      <c r="K412" s="102"/>
      <c r="L412" s="102"/>
      <c r="M412" s="102"/>
      <c r="N412" s="102"/>
      <c r="O412" s="102"/>
      <c r="P412" s="102"/>
      <c r="Q412" s="102"/>
      <c r="R412" s="102"/>
      <c r="S412" s="102"/>
      <c r="T412" s="102"/>
      <c r="U412" s="102"/>
      <c r="V412" s="102"/>
      <c r="W412" s="102"/>
      <c r="X412" s="102"/>
      <c r="Y412" s="102"/>
      <c r="Z412" s="102"/>
      <c r="AA412" s="102"/>
      <c r="AB412" s="102"/>
      <c r="AC412" s="102"/>
      <c r="AD412" s="102"/>
      <c r="AE412" s="102"/>
      <c r="AF412" s="102"/>
      <c r="AG412" s="102"/>
      <c r="AH412" s="102"/>
      <c r="AI412" s="102"/>
      <c r="AJ412" s="102"/>
      <c r="AK412" s="102"/>
      <c r="AL412" s="102"/>
      <c r="AM412" s="102"/>
      <c r="AN412" s="102"/>
      <c r="AO412" s="102"/>
      <c r="AP412" s="102"/>
      <c r="AQ412" s="102"/>
      <c r="AR412" s="102"/>
      <c r="AS412" s="102"/>
      <c r="AT412" s="102"/>
      <c r="AU412" s="102"/>
      <c r="AV412" s="102"/>
      <c r="AW412" s="102"/>
      <c r="AX412" s="102"/>
      <c r="AY412" s="102"/>
      <c r="AZ412" s="102"/>
      <c r="BA412" s="102"/>
      <c r="BB412" s="102"/>
      <c r="BC412" s="102"/>
      <c r="BD412" s="102"/>
      <c r="BE412" s="102"/>
      <c r="BF412" s="102"/>
      <c r="BG412" s="102"/>
      <c r="BH412" s="102"/>
      <c r="BI412" s="102"/>
      <c r="BJ412" s="102"/>
      <c r="BK412" s="102"/>
      <c r="BL412" s="102"/>
      <c r="BM412" s="102"/>
      <c r="BN412" s="102"/>
      <c r="BO412" s="102"/>
      <c r="BP412" s="102"/>
      <c r="BQ412" s="102"/>
      <c r="BR412" s="102"/>
      <c r="BS412" s="102"/>
      <c r="BT412" s="102"/>
      <c r="BU412" s="102"/>
      <c r="BV412" s="102"/>
      <c r="BW412" s="102"/>
      <c r="BX412" s="102"/>
      <c r="BY412" s="102"/>
      <c r="BZ412" s="102"/>
      <c r="CA412" s="102"/>
      <c r="CB412" s="102"/>
      <c r="CC412" s="102"/>
      <c r="CD412" s="102"/>
      <c r="CE412" s="102"/>
      <c r="CF412" s="102"/>
      <c r="CG412" s="102"/>
      <c r="CH412" s="102"/>
      <c r="CI412" s="102"/>
      <c r="CJ412" s="102"/>
      <c r="CK412" s="102"/>
      <c r="CL412" s="102"/>
      <c r="CM412" s="102"/>
      <c r="CN412" s="102"/>
      <c r="CO412" s="102"/>
      <c r="CP412" s="102"/>
      <c r="CQ412" s="102"/>
      <c r="CR412" s="102"/>
      <c r="CS412" s="102"/>
      <c r="CT412" s="102"/>
      <c r="CU412" s="102"/>
      <c r="CV412" s="102"/>
      <c r="CW412" s="102"/>
      <c r="CX412" s="102"/>
      <c r="CY412" s="102"/>
      <c r="CZ412" s="102"/>
      <c r="DA412" s="102"/>
      <c r="DB412" s="102"/>
      <c r="DC412" s="102"/>
      <c r="DD412" s="102"/>
      <c r="DE412" s="102"/>
      <c r="DF412" s="102"/>
      <c r="DG412" s="102"/>
      <c r="DH412" s="102"/>
      <c r="DI412" s="102"/>
      <c r="DJ412" s="102"/>
      <c r="DK412" s="102"/>
      <c r="DL412" s="102"/>
      <c r="DM412" s="102"/>
      <c r="DN412" s="102"/>
      <c r="DO412" s="102"/>
      <c r="DP412" s="102"/>
      <c r="DQ412" s="102"/>
      <c r="DR412" s="102"/>
      <c r="DS412" s="102"/>
      <c r="DT412" s="102"/>
      <c r="DU412" s="102"/>
      <c r="DV412" s="102"/>
      <c r="DW412" s="102"/>
      <c r="DX412" s="102"/>
      <c r="DY412" s="102"/>
      <c r="DZ412" s="102"/>
    </row>
    <row r="413" spans="1:130">
      <c r="A413" s="102"/>
      <c r="B413" s="102"/>
      <c r="C413" s="102"/>
      <c r="D413" s="102"/>
      <c r="E413" s="102"/>
      <c r="F413" s="102"/>
      <c r="G413" s="102"/>
      <c r="H413" s="102"/>
      <c r="I413" s="102"/>
      <c r="J413" s="102"/>
      <c r="K413" s="102"/>
      <c r="L413" s="102"/>
      <c r="M413" s="102"/>
      <c r="N413" s="102"/>
      <c r="O413" s="102"/>
      <c r="P413" s="102"/>
      <c r="Q413" s="102"/>
      <c r="R413" s="102"/>
      <c r="S413" s="102"/>
      <c r="T413" s="102"/>
      <c r="U413" s="102"/>
      <c r="V413" s="102"/>
      <c r="W413" s="102"/>
      <c r="X413" s="102"/>
      <c r="Y413" s="102"/>
      <c r="Z413" s="102"/>
      <c r="AA413" s="102"/>
      <c r="AB413" s="102"/>
      <c r="AC413" s="102"/>
      <c r="AD413" s="102"/>
      <c r="AE413" s="102"/>
      <c r="AF413" s="102"/>
      <c r="AG413" s="102"/>
      <c r="AH413" s="102"/>
      <c r="AI413" s="102"/>
      <c r="AJ413" s="102"/>
      <c r="AK413" s="102"/>
      <c r="AL413" s="102"/>
      <c r="AM413" s="102"/>
      <c r="AN413" s="102"/>
      <c r="AO413" s="102"/>
      <c r="AP413" s="102"/>
      <c r="AQ413" s="102"/>
      <c r="AR413" s="102"/>
      <c r="AS413" s="102"/>
      <c r="AT413" s="102"/>
      <c r="AU413" s="102"/>
      <c r="AV413" s="102"/>
      <c r="AW413" s="102"/>
      <c r="AX413" s="102"/>
      <c r="AY413" s="102"/>
      <c r="AZ413" s="102"/>
      <c r="BA413" s="102"/>
      <c r="BB413" s="102"/>
      <c r="BC413" s="102"/>
      <c r="BD413" s="102"/>
      <c r="BE413" s="102"/>
      <c r="BF413" s="102"/>
      <c r="BG413" s="102"/>
      <c r="BH413" s="102"/>
      <c r="BI413" s="102"/>
      <c r="BJ413" s="102"/>
      <c r="BK413" s="102"/>
      <c r="BL413" s="102"/>
      <c r="BM413" s="102"/>
      <c r="BN413" s="102"/>
      <c r="BO413" s="102"/>
      <c r="BP413" s="102"/>
      <c r="BQ413" s="102"/>
      <c r="BR413" s="102"/>
      <c r="BS413" s="102"/>
      <c r="BT413" s="102"/>
      <c r="BU413" s="102"/>
      <c r="BV413" s="102"/>
      <c r="BW413" s="102"/>
      <c r="BX413" s="102"/>
      <c r="BY413" s="102"/>
      <c r="BZ413" s="102"/>
      <c r="CA413" s="102"/>
      <c r="CB413" s="102"/>
      <c r="CC413" s="102"/>
      <c r="CD413" s="102"/>
      <c r="CE413" s="102"/>
      <c r="CF413" s="102"/>
      <c r="CG413" s="102"/>
      <c r="CH413" s="102"/>
      <c r="CI413" s="102"/>
      <c r="CJ413" s="102"/>
      <c r="CK413" s="102"/>
      <c r="CL413" s="102"/>
      <c r="CM413" s="102"/>
      <c r="CN413" s="102"/>
      <c r="CO413" s="102"/>
      <c r="CP413" s="102"/>
      <c r="CQ413" s="102"/>
      <c r="CR413" s="102"/>
      <c r="CS413" s="102"/>
      <c r="CT413" s="102"/>
      <c r="CU413" s="102"/>
      <c r="CV413" s="102"/>
      <c r="CW413" s="102"/>
      <c r="CX413" s="102"/>
      <c r="CY413" s="102"/>
      <c r="CZ413" s="102"/>
      <c r="DA413" s="102"/>
      <c r="DB413" s="102"/>
      <c r="DC413" s="102"/>
      <c r="DD413" s="102"/>
      <c r="DE413" s="102"/>
      <c r="DF413" s="102"/>
      <c r="DG413" s="102"/>
      <c r="DH413" s="102"/>
      <c r="DI413" s="102"/>
      <c r="DJ413" s="102"/>
      <c r="DK413" s="102"/>
      <c r="DL413" s="102"/>
      <c r="DM413" s="102"/>
      <c r="DN413" s="102"/>
      <c r="DO413" s="102"/>
      <c r="DP413" s="102"/>
      <c r="DQ413" s="102"/>
      <c r="DR413" s="102"/>
      <c r="DS413" s="102"/>
      <c r="DT413" s="102"/>
      <c r="DU413" s="102"/>
      <c r="DV413" s="102"/>
      <c r="DW413" s="102"/>
      <c r="DX413" s="102"/>
      <c r="DY413" s="102"/>
      <c r="DZ413" s="102"/>
    </row>
    <row r="414" spans="1:130">
      <c r="A414" s="102"/>
      <c r="B414" s="102"/>
      <c r="C414" s="102"/>
      <c r="D414" s="102"/>
      <c r="E414" s="102"/>
      <c r="F414" s="102"/>
      <c r="G414" s="102"/>
      <c r="H414" s="102"/>
      <c r="I414" s="102"/>
      <c r="J414" s="102"/>
      <c r="K414" s="102"/>
      <c r="L414" s="102"/>
      <c r="M414" s="102"/>
      <c r="N414" s="102"/>
      <c r="O414" s="102"/>
      <c r="P414" s="102"/>
      <c r="Q414" s="102"/>
      <c r="R414" s="102"/>
      <c r="S414" s="102"/>
      <c r="T414" s="102"/>
      <c r="U414" s="102"/>
      <c r="V414" s="102"/>
      <c r="W414" s="102"/>
      <c r="X414" s="102"/>
      <c r="Y414" s="102"/>
      <c r="Z414" s="102"/>
      <c r="AA414" s="102"/>
      <c r="AB414" s="102"/>
      <c r="AC414" s="102"/>
      <c r="AD414" s="102"/>
      <c r="AE414" s="102"/>
      <c r="AF414" s="102"/>
      <c r="AG414" s="102"/>
      <c r="AH414" s="102"/>
      <c r="AI414" s="102"/>
      <c r="AJ414" s="102"/>
      <c r="AK414" s="102"/>
      <c r="AL414" s="102"/>
      <c r="AM414" s="102"/>
      <c r="AN414" s="102"/>
      <c r="AO414" s="102"/>
      <c r="AP414" s="102"/>
      <c r="AQ414" s="102"/>
      <c r="AR414" s="102"/>
      <c r="AS414" s="102"/>
      <c r="AT414" s="102"/>
      <c r="AU414" s="102"/>
      <c r="AV414" s="102"/>
      <c r="AW414" s="102"/>
      <c r="AX414" s="102"/>
      <c r="AY414" s="102"/>
      <c r="AZ414" s="102"/>
      <c r="BA414" s="102"/>
      <c r="BB414" s="102"/>
      <c r="BC414" s="102"/>
      <c r="BD414" s="102"/>
      <c r="BE414" s="102"/>
      <c r="BF414" s="102"/>
      <c r="BG414" s="102"/>
      <c r="BH414" s="102"/>
      <c r="BI414" s="102"/>
      <c r="BJ414" s="102"/>
      <c r="BK414" s="102"/>
      <c r="BL414" s="102"/>
      <c r="BM414" s="102"/>
      <c r="BN414" s="102"/>
      <c r="BO414" s="102"/>
      <c r="BP414" s="102"/>
      <c r="BQ414" s="102"/>
      <c r="BR414" s="102"/>
      <c r="BS414" s="102"/>
      <c r="BT414" s="102"/>
      <c r="BU414" s="102"/>
      <c r="BV414" s="102"/>
      <c r="BW414" s="102"/>
      <c r="BX414" s="102"/>
      <c r="BY414" s="102"/>
      <c r="BZ414" s="102"/>
      <c r="CA414" s="102"/>
      <c r="CB414" s="102"/>
      <c r="CC414" s="102"/>
      <c r="CD414" s="102"/>
      <c r="CE414" s="102"/>
      <c r="CF414" s="102"/>
      <c r="CG414" s="102"/>
      <c r="CH414" s="102"/>
      <c r="CI414" s="102"/>
      <c r="CJ414" s="102"/>
      <c r="CK414" s="102"/>
      <c r="CL414" s="102"/>
      <c r="CM414" s="102"/>
      <c r="CN414" s="102"/>
      <c r="CO414" s="102"/>
      <c r="CP414" s="102"/>
      <c r="CQ414" s="102"/>
      <c r="CR414" s="102"/>
      <c r="CS414" s="102"/>
      <c r="CT414" s="102"/>
      <c r="CU414" s="102"/>
      <c r="CV414" s="102"/>
      <c r="CW414" s="102"/>
      <c r="CX414" s="102"/>
      <c r="CY414" s="102"/>
      <c r="CZ414" s="102"/>
      <c r="DA414" s="102"/>
      <c r="DB414" s="102"/>
      <c r="DC414" s="102"/>
      <c r="DD414" s="102"/>
      <c r="DE414" s="102"/>
      <c r="DF414" s="102"/>
      <c r="DG414" s="102"/>
      <c r="DH414" s="102"/>
      <c r="DI414" s="102"/>
      <c r="DJ414" s="102"/>
      <c r="DK414" s="102"/>
      <c r="DL414" s="102"/>
      <c r="DM414" s="102"/>
      <c r="DN414" s="102"/>
      <c r="DO414" s="102"/>
      <c r="DP414" s="102"/>
      <c r="DQ414" s="102"/>
      <c r="DR414" s="102"/>
      <c r="DS414" s="102"/>
      <c r="DT414" s="102"/>
      <c r="DU414" s="102"/>
      <c r="DV414" s="102"/>
      <c r="DW414" s="102"/>
      <c r="DX414" s="102"/>
      <c r="DY414" s="102"/>
      <c r="DZ414" s="102"/>
    </row>
    <row r="415" spans="1:130">
      <c r="A415" s="102"/>
      <c r="B415" s="102"/>
      <c r="C415" s="102"/>
      <c r="D415" s="102"/>
      <c r="E415" s="102"/>
      <c r="F415" s="102"/>
      <c r="G415" s="102"/>
      <c r="H415" s="102"/>
      <c r="I415" s="102"/>
      <c r="J415" s="102"/>
      <c r="K415" s="102"/>
      <c r="L415" s="102"/>
      <c r="M415" s="102"/>
      <c r="N415" s="102"/>
      <c r="O415" s="102"/>
      <c r="P415" s="102"/>
      <c r="Q415" s="102"/>
      <c r="R415" s="102"/>
      <c r="S415" s="102"/>
      <c r="T415" s="102"/>
      <c r="U415" s="102"/>
      <c r="V415" s="102"/>
      <c r="W415" s="102"/>
      <c r="X415" s="102"/>
      <c r="Y415" s="102"/>
      <c r="Z415" s="102"/>
      <c r="AA415" s="102"/>
      <c r="AB415" s="102"/>
      <c r="AC415" s="102"/>
      <c r="AD415" s="102"/>
      <c r="AE415" s="102"/>
      <c r="AF415" s="102"/>
      <c r="AG415" s="102"/>
      <c r="AH415" s="102"/>
      <c r="AI415" s="102"/>
      <c r="AJ415" s="102"/>
      <c r="AK415" s="102"/>
      <c r="AL415" s="102"/>
      <c r="AM415" s="102"/>
      <c r="AN415" s="102"/>
      <c r="AO415" s="102"/>
      <c r="AP415" s="102"/>
      <c r="AQ415" s="102"/>
      <c r="AR415" s="102"/>
      <c r="AS415" s="102"/>
      <c r="AT415" s="102"/>
      <c r="AU415" s="102"/>
      <c r="AV415" s="102"/>
      <c r="AW415" s="102"/>
      <c r="AX415" s="102"/>
      <c r="AY415" s="102"/>
      <c r="AZ415" s="102"/>
      <c r="BA415" s="102"/>
      <c r="BB415" s="102"/>
      <c r="BC415" s="102"/>
      <c r="BD415" s="102"/>
      <c r="BE415" s="102"/>
      <c r="BF415" s="102"/>
      <c r="BG415" s="102"/>
      <c r="BH415" s="102"/>
      <c r="BI415" s="102"/>
      <c r="BJ415" s="102"/>
      <c r="BK415" s="102"/>
      <c r="BL415" s="102"/>
      <c r="BM415" s="102"/>
      <c r="BN415" s="102"/>
      <c r="BO415" s="102"/>
      <c r="BP415" s="102"/>
      <c r="BQ415" s="102"/>
      <c r="BR415" s="102"/>
      <c r="BS415" s="102"/>
      <c r="BT415" s="102"/>
      <c r="BU415" s="102"/>
      <c r="BV415" s="102"/>
      <c r="BW415" s="102"/>
      <c r="BX415" s="102"/>
      <c r="BY415" s="102"/>
      <c r="BZ415" s="102"/>
      <c r="CA415" s="102"/>
      <c r="CB415" s="102"/>
      <c r="CC415" s="102"/>
      <c r="CD415" s="102"/>
      <c r="CE415" s="102"/>
      <c r="CF415" s="102"/>
      <c r="CG415" s="102"/>
      <c r="CH415" s="102"/>
      <c r="CI415" s="102"/>
      <c r="CJ415" s="102"/>
      <c r="CK415" s="102"/>
      <c r="CL415" s="102"/>
      <c r="CM415" s="102"/>
      <c r="CN415" s="102"/>
      <c r="CO415" s="102"/>
      <c r="CP415" s="102"/>
      <c r="CQ415" s="102"/>
      <c r="CR415" s="102"/>
      <c r="CS415" s="102"/>
      <c r="CT415" s="102"/>
      <c r="CU415" s="102"/>
      <c r="CV415" s="102"/>
      <c r="CW415" s="102"/>
      <c r="CX415" s="102"/>
      <c r="CY415" s="102"/>
      <c r="CZ415" s="102"/>
      <c r="DA415" s="102"/>
      <c r="DB415" s="102"/>
      <c r="DC415" s="102"/>
      <c r="DD415" s="102"/>
      <c r="DE415" s="102"/>
      <c r="DF415" s="102"/>
      <c r="DG415" s="102"/>
      <c r="DH415" s="102"/>
      <c r="DI415" s="102"/>
      <c r="DJ415" s="102"/>
      <c r="DK415" s="102"/>
      <c r="DL415" s="102"/>
      <c r="DM415" s="102"/>
      <c r="DN415" s="102"/>
      <c r="DO415" s="102"/>
      <c r="DP415" s="102"/>
      <c r="DQ415" s="102"/>
      <c r="DR415" s="102"/>
      <c r="DS415" s="102"/>
      <c r="DT415" s="102"/>
      <c r="DU415" s="102"/>
      <c r="DV415" s="102"/>
      <c r="DW415" s="102"/>
      <c r="DX415" s="102"/>
      <c r="DY415" s="102"/>
      <c r="DZ415" s="102"/>
    </row>
    <row r="416" spans="1:130">
      <c r="A416" s="102"/>
      <c r="B416" s="102"/>
      <c r="C416" s="102"/>
      <c r="D416" s="102"/>
      <c r="E416" s="102"/>
      <c r="F416" s="102"/>
      <c r="G416" s="102"/>
      <c r="H416" s="102"/>
      <c r="I416" s="102"/>
      <c r="J416" s="102"/>
      <c r="K416" s="102"/>
      <c r="L416" s="102"/>
      <c r="M416" s="102"/>
      <c r="N416" s="102"/>
      <c r="O416" s="102"/>
      <c r="P416" s="102"/>
      <c r="Q416" s="102"/>
      <c r="R416" s="102"/>
      <c r="S416" s="102"/>
      <c r="T416" s="102"/>
      <c r="U416" s="102"/>
      <c r="V416" s="102"/>
      <c r="W416" s="102"/>
      <c r="X416" s="102"/>
      <c r="Y416" s="102"/>
      <c r="Z416" s="102"/>
      <c r="AA416" s="102"/>
      <c r="AB416" s="102"/>
      <c r="AC416" s="102"/>
      <c r="AD416" s="102"/>
      <c r="AE416" s="102"/>
      <c r="AF416" s="102"/>
      <c r="AG416" s="102"/>
      <c r="AH416" s="102"/>
      <c r="AI416" s="102"/>
      <c r="AJ416" s="102"/>
      <c r="AK416" s="102"/>
      <c r="AL416" s="102"/>
      <c r="AM416" s="102"/>
      <c r="AN416" s="102"/>
      <c r="AO416" s="102"/>
      <c r="AP416" s="102"/>
      <c r="AQ416" s="102"/>
      <c r="AR416" s="102"/>
      <c r="AS416" s="102"/>
      <c r="AT416" s="102"/>
      <c r="AU416" s="102"/>
      <c r="AV416" s="102"/>
      <c r="AW416" s="102"/>
      <c r="AX416" s="102"/>
      <c r="AY416" s="102"/>
      <c r="AZ416" s="102"/>
      <c r="BA416" s="102"/>
      <c r="BB416" s="102"/>
      <c r="BC416" s="102"/>
      <c r="BD416" s="102"/>
      <c r="BE416" s="102"/>
      <c r="BF416" s="102"/>
      <c r="BG416" s="102"/>
      <c r="BH416" s="102"/>
      <c r="BI416" s="102"/>
      <c r="BJ416" s="102"/>
      <c r="BK416" s="102"/>
      <c r="BL416" s="102"/>
      <c r="BM416" s="102"/>
      <c r="BN416" s="102"/>
      <c r="BO416" s="102"/>
      <c r="BP416" s="102"/>
      <c r="BQ416" s="102"/>
      <c r="BR416" s="102"/>
      <c r="BS416" s="102"/>
      <c r="BT416" s="102"/>
      <c r="BU416" s="102"/>
      <c r="BV416" s="102"/>
      <c r="BW416" s="102"/>
      <c r="BX416" s="102"/>
      <c r="BY416" s="102"/>
      <c r="BZ416" s="102"/>
      <c r="CA416" s="102"/>
      <c r="CB416" s="102"/>
      <c r="CC416" s="102"/>
      <c r="CD416" s="102"/>
      <c r="CE416" s="102"/>
      <c r="CF416" s="102"/>
      <c r="CG416" s="102"/>
      <c r="CH416" s="102"/>
      <c r="CI416" s="102"/>
      <c r="CJ416" s="102"/>
      <c r="CK416" s="102"/>
      <c r="CL416" s="102"/>
      <c r="CM416" s="102"/>
      <c r="CN416" s="102"/>
      <c r="CO416" s="102"/>
      <c r="CP416" s="102"/>
      <c r="CQ416" s="102"/>
      <c r="CR416" s="102"/>
      <c r="CS416" s="102"/>
      <c r="CT416" s="102"/>
      <c r="CU416" s="102"/>
      <c r="CV416" s="102"/>
      <c r="CW416" s="102"/>
      <c r="CX416" s="102"/>
      <c r="CY416" s="102"/>
      <c r="CZ416" s="102"/>
      <c r="DA416" s="102"/>
      <c r="DB416" s="102"/>
      <c r="DC416" s="102"/>
      <c r="DD416" s="102"/>
      <c r="DE416" s="102"/>
      <c r="DF416" s="102"/>
      <c r="DG416" s="102"/>
      <c r="DH416" s="102"/>
      <c r="DI416" s="102"/>
      <c r="DJ416" s="102"/>
      <c r="DK416" s="102"/>
      <c r="DL416" s="102"/>
      <c r="DM416" s="102"/>
      <c r="DN416" s="102"/>
      <c r="DO416" s="102"/>
      <c r="DP416" s="102"/>
      <c r="DQ416" s="102"/>
      <c r="DR416" s="102"/>
      <c r="DS416" s="102"/>
      <c r="DT416" s="102"/>
      <c r="DU416" s="102"/>
      <c r="DV416" s="102"/>
      <c r="DW416" s="102"/>
      <c r="DX416" s="102"/>
      <c r="DY416" s="102"/>
      <c r="DZ416" s="102"/>
    </row>
    <row r="417" spans="1:130">
      <c r="A417" s="102"/>
      <c r="B417" s="102"/>
      <c r="C417" s="102"/>
      <c r="D417" s="102"/>
      <c r="E417" s="102"/>
      <c r="F417" s="102"/>
      <c r="G417" s="102"/>
      <c r="H417" s="102"/>
      <c r="I417" s="102"/>
      <c r="J417" s="102"/>
      <c r="K417" s="102"/>
      <c r="L417" s="102"/>
      <c r="M417" s="102"/>
      <c r="N417" s="102"/>
      <c r="O417" s="102"/>
      <c r="P417" s="102"/>
      <c r="Q417" s="102"/>
      <c r="R417" s="102"/>
      <c r="S417" s="102"/>
      <c r="T417" s="102"/>
      <c r="U417" s="102"/>
      <c r="V417" s="102"/>
      <c r="W417" s="102"/>
      <c r="X417" s="102"/>
      <c r="Y417" s="102"/>
      <c r="Z417" s="102"/>
      <c r="AA417" s="102"/>
      <c r="AB417" s="102"/>
      <c r="AC417" s="102"/>
      <c r="AD417" s="102"/>
      <c r="AE417" s="102"/>
      <c r="AF417" s="102"/>
      <c r="AG417" s="102"/>
      <c r="AH417" s="102"/>
      <c r="AI417" s="102"/>
      <c r="AJ417" s="102"/>
      <c r="AK417" s="102"/>
      <c r="AL417" s="102"/>
      <c r="AM417" s="102"/>
      <c r="AN417" s="102"/>
      <c r="AO417" s="102"/>
      <c r="AP417" s="102"/>
      <c r="AQ417" s="102"/>
      <c r="AR417" s="102"/>
      <c r="AS417" s="102"/>
      <c r="AT417" s="102"/>
      <c r="AU417" s="102"/>
      <c r="AV417" s="102"/>
      <c r="AW417" s="102"/>
      <c r="AX417" s="102"/>
      <c r="AY417" s="102"/>
      <c r="AZ417" s="102"/>
      <c r="BA417" s="102"/>
      <c r="BB417" s="102"/>
      <c r="BC417" s="102"/>
      <c r="BD417" s="102"/>
      <c r="BE417" s="102"/>
      <c r="BF417" s="102"/>
      <c r="BG417" s="102"/>
      <c r="BH417" s="102"/>
      <c r="BI417" s="102"/>
      <c r="BJ417" s="102"/>
      <c r="BK417" s="102"/>
      <c r="BL417" s="102"/>
      <c r="BM417" s="102"/>
      <c r="BN417" s="102"/>
      <c r="BO417" s="102"/>
      <c r="BP417" s="102"/>
      <c r="BQ417" s="102"/>
      <c r="BR417" s="102"/>
      <c r="BS417" s="102"/>
      <c r="BT417" s="102"/>
      <c r="BU417" s="102"/>
      <c r="BV417" s="102"/>
      <c r="BW417" s="102"/>
      <c r="BX417" s="102"/>
      <c r="BY417" s="102"/>
      <c r="BZ417" s="102"/>
      <c r="CA417" s="102"/>
      <c r="CB417" s="102"/>
      <c r="CC417" s="102"/>
      <c r="CD417" s="102"/>
      <c r="CE417" s="102"/>
      <c r="CF417" s="102"/>
      <c r="CG417" s="102"/>
      <c r="CH417" s="102"/>
      <c r="CI417" s="102"/>
      <c r="CJ417" s="102"/>
      <c r="CK417" s="102"/>
      <c r="CL417" s="102"/>
      <c r="CM417" s="102"/>
      <c r="CN417" s="102"/>
      <c r="CO417" s="102"/>
      <c r="CP417" s="102"/>
      <c r="CQ417" s="102"/>
      <c r="CR417" s="102"/>
      <c r="CS417" s="102"/>
      <c r="CT417" s="102"/>
      <c r="CU417" s="102"/>
      <c r="CV417" s="102"/>
      <c r="CW417" s="102"/>
      <c r="CX417" s="102"/>
      <c r="CY417" s="102"/>
      <c r="CZ417" s="102"/>
      <c r="DA417" s="102"/>
      <c r="DB417" s="102"/>
      <c r="DC417" s="102"/>
      <c r="DD417" s="102"/>
      <c r="DE417" s="102"/>
      <c r="DF417" s="102"/>
      <c r="DG417" s="102"/>
      <c r="DH417" s="102"/>
      <c r="DI417" s="102"/>
      <c r="DJ417" s="102"/>
      <c r="DK417" s="102"/>
      <c r="DL417" s="102"/>
      <c r="DM417" s="102"/>
      <c r="DN417" s="102"/>
      <c r="DO417" s="102"/>
      <c r="DP417" s="102"/>
      <c r="DQ417" s="102"/>
      <c r="DR417" s="102"/>
      <c r="DS417" s="102"/>
      <c r="DT417" s="102"/>
      <c r="DU417" s="102"/>
      <c r="DV417" s="102"/>
      <c r="DW417" s="102"/>
      <c r="DX417" s="102"/>
      <c r="DY417" s="102"/>
      <c r="DZ417" s="102"/>
    </row>
    <row r="418" spans="1:130">
      <c r="A418" s="102"/>
      <c r="B418" s="102"/>
      <c r="C418" s="102"/>
      <c r="D418" s="102"/>
      <c r="E418" s="102"/>
      <c r="F418" s="102"/>
      <c r="G418" s="102"/>
      <c r="H418" s="102"/>
      <c r="I418" s="102"/>
      <c r="J418" s="102"/>
      <c r="K418" s="102"/>
      <c r="L418" s="102"/>
      <c r="M418" s="102"/>
      <c r="N418" s="102"/>
      <c r="O418" s="102"/>
      <c r="P418" s="102"/>
      <c r="Q418" s="102"/>
      <c r="R418" s="102"/>
      <c r="S418" s="102"/>
      <c r="T418" s="102"/>
      <c r="U418" s="102"/>
      <c r="V418" s="102"/>
      <c r="W418" s="102"/>
      <c r="X418" s="102"/>
      <c r="Y418" s="102"/>
      <c r="Z418" s="102"/>
      <c r="AA418" s="102"/>
      <c r="AB418" s="102"/>
      <c r="AC418" s="102"/>
      <c r="AD418" s="102"/>
      <c r="AE418" s="102"/>
      <c r="AF418" s="102"/>
      <c r="AG418" s="102"/>
      <c r="AH418" s="102"/>
      <c r="AI418" s="102"/>
      <c r="AJ418" s="102"/>
      <c r="AK418" s="102"/>
      <c r="AL418" s="102"/>
      <c r="AM418" s="102"/>
      <c r="AN418" s="102"/>
      <c r="AO418" s="102"/>
      <c r="AP418" s="102"/>
      <c r="AQ418" s="102"/>
      <c r="AR418" s="102"/>
      <c r="AS418" s="102"/>
      <c r="AT418" s="102"/>
      <c r="AU418" s="102"/>
      <c r="AV418" s="102"/>
      <c r="AW418" s="102"/>
      <c r="AX418" s="102"/>
      <c r="AY418" s="102"/>
      <c r="AZ418" s="102"/>
      <c r="BA418" s="102"/>
      <c r="BB418" s="102"/>
      <c r="BC418" s="102"/>
      <c r="BD418" s="102"/>
      <c r="BE418" s="102"/>
      <c r="BF418" s="102"/>
      <c r="BG418" s="102"/>
      <c r="BH418" s="102"/>
      <c r="BI418" s="102"/>
      <c r="BJ418" s="102"/>
      <c r="BK418" s="102"/>
      <c r="BL418" s="102"/>
      <c r="BM418" s="102"/>
      <c r="BN418" s="102"/>
      <c r="BO418" s="102"/>
      <c r="BP418" s="102"/>
      <c r="BQ418" s="102"/>
      <c r="BR418" s="102"/>
      <c r="BS418" s="102"/>
      <c r="BT418" s="102"/>
      <c r="BU418" s="102"/>
      <c r="BV418" s="102"/>
      <c r="BW418" s="102"/>
      <c r="BX418" s="102"/>
      <c r="BY418" s="102"/>
      <c r="BZ418" s="102"/>
      <c r="CA418" s="102"/>
      <c r="CB418" s="102"/>
      <c r="CC418" s="102"/>
      <c r="CD418" s="102"/>
      <c r="CE418" s="102"/>
      <c r="CF418" s="102"/>
      <c r="CG418" s="102"/>
      <c r="CH418" s="102"/>
      <c r="CI418" s="102"/>
      <c r="CJ418" s="102"/>
      <c r="CK418" s="102"/>
      <c r="CL418" s="102"/>
      <c r="CM418" s="102"/>
      <c r="CN418" s="102"/>
      <c r="CO418" s="102"/>
      <c r="CP418" s="102"/>
      <c r="CQ418" s="102"/>
      <c r="CR418" s="102"/>
      <c r="CS418" s="102"/>
      <c r="CT418" s="102"/>
      <c r="CU418" s="102"/>
      <c r="CV418" s="102"/>
      <c r="CW418" s="102"/>
      <c r="CX418" s="102"/>
      <c r="CY418" s="102"/>
      <c r="CZ418" s="102"/>
      <c r="DA418" s="102"/>
      <c r="DB418" s="102"/>
      <c r="DC418" s="102"/>
      <c r="DD418" s="102"/>
      <c r="DE418" s="102"/>
      <c r="DF418" s="102"/>
      <c r="DG418" s="102"/>
      <c r="DH418" s="102"/>
      <c r="DI418" s="102"/>
      <c r="DJ418" s="102"/>
      <c r="DK418" s="102"/>
      <c r="DL418" s="102"/>
      <c r="DM418" s="102"/>
      <c r="DN418" s="102"/>
      <c r="DO418" s="102"/>
      <c r="DP418" s="102"/>
      <c r="DQ418" s="102"/>
      <c r="DR418" s="102"/>
      <c r="DS418" s="102"/>
      <c r="DT418" s="102"/>
      <c r="DU418" s="102"/>
      <c r="DV418" s="102"/>
      <c r="DW418" s="102"/>
      <c r="DX418" s="102"/>
      <c r="DY418" s="102"/>
      <c r="DZ418" s="102"/>
    </row>
    <row r="419" spans="1:130">
      <c r="A419" s="102"/>
      <c r="B419" s="102"/>
      <c r="C419" s="102"/>
      <c r="D419" s="102"/>
      <c r="E419" s="102"/>
      <c r="F419" s="102"/>
      <c r="G419" s="102"/>
      <c r="H419" s="102"/>
      <c r="I419" s="102"/>
      <c r="J419" s="102"/>
      <c r="K419" s="102"/>
      <c r="L419" s="102"/>
      <c r="M419" s="102"/>
      <c r="N419" s="102"/>
      <c r="O419" s="102"/>
      <c r="P419" s="102"/>
      <c r="Q419" s="102"/>
      <c r="R419" s="102"/>
      <c r="S419" s="102"/>
      <c r="T419" s="102"/>
      <c r="U419" s="102"/>
      <c r="V419" s="102"/>
      <c r="W419" s="102"/>
      <c r="X419" s="102"/>
      <c r="Y419" s="102"/>
      <c r="Z419" s="102"/>
      <c r="AA419" s="102"/>
      <c r="AB419" s="102"/>
      <c r="AC419" s="102"/>
      <c r="AD419" s="102"/>
      <c r="AE419" s="102"/>
      <c r="AF419" s="102"/>
      <c r="AG419" s="102"/>
      <c r="AH419" s="102"/>
      <c r="AI419" s="102"/>
      <c r="AJ419" s="102"/>
      <c r="AK419" s="102"/>
      <c r="AL419" s="102"/>
      <c r="AM419" s="102"/>
      <c r="AN419" s="102"/>
      <c r="AO419" s="102"/>
      <c r="AP419" s="102"/>
      <c r="AQ419" s="102"/>
      <c r="AR419" s="102"/>
      <c r="AS419" s="102"/>
      <c r="AT419" s="102"/>
      <c r="AU419" s="102"/>
      <c r="AV419" s="102"/>
      <c r="AW419" s="102"/>
      <c r="AX419" s="102"/>
      <c r="AY419" s="102"/>
      <c r="AZ419" s="102"/>
      <c r="BA419" s="102"/>
      <c r="BB419" s="102"/>
      <c r="BC419" s="102"/>
      <c r="BD419" s="102"/>
      <c r="BE419" s="102"/>
      <c r="BF419" s="102"/>
      <c r="BG419" s="102"/>
      <c r="BH419" s="102"/>
      <c r="BI419" s="102"/>
      <c r="BJ419" s="102"/>
      <c r="BK419" s="102"/>
      <c r="BL419" s="102"/>
      <c r="BM419" s="102"/>
      <c r="BN419" s="102"/>
      <c r="BO419" s="102"/>
      <c r="BP419" s="102"/>
      <c r="BQ419" s="102"/>
      <c r="BR419" s="102"/>
      <c r="BS419" s="102"/>
      <c r="BT419" s="102"/>
      <c r="BU419" s="102"/>
      <c r="BV419" s="102"/>
      <c r="BW419" s="102"/>
      <c r="BX419" s="102"/>
      <c r="BY419" s="102"/>
      <c r="BZ419" s="102"/>
      <c r="CA419" s="102"/>
      <c r="CB419" s="102"/>
      <c r="CC419" s="102"/>
      <c r="CD419" s="102"/>
      <c r="CE419" s="102"/>
      <c r="CF419" s="102"/>
      <c r="CG419" s="102"/>
      <c r="CH419" s="102"/>
      <c r="CI419" s="102"/>
      <c r="CJ419" s="102"/>
      <c r="CK419" s="102"/>
      <c r="CL419" s="102"/>
      <c r="CM419" s="102"/>
      <c r="CN419" s="102"/>
      <c r="CO419" s="102"/>
      <c r="CP419" s="102"/>
      <c r="CQ419" s="102"/>
      <c r="CR419" s="102"/>
      <c r="CS419" s="102"/>
      <c r="CT419" s="102"/>
      <c r="CU419" s="102"/>
      <c r="CV419" s="102"/>
      <c r="CW419" s="102"/>
      <c r="CX419" s="102"/>
      <c r="CY419" s="102"/>
      <c r="CZ419" s="102"/>
      <c r="DA419" s="102"/>
      <c r="DB419" s="102"/>
      <c r="DC419" s="102"/>
      <c r="DD419" s="102"/>
      <c r="DE419" s="102"/>
      <c r="DF419" s="102"/>
      <c r="DG419" s="102"/>
      <c r="DH419" s="102"/>
      <c r="DI419" s="102"/>
      <c r="DJ419" s="102"/>
      <c r="DK419" s="102"/>
      <c r="DL419" s="102"/>
      <c r="DM419" s="102"/>
      <c r="DN419" s="102"/>
      <c r="DO419" s="102"/>
      <c r="DP419" s="102"/>
      <c r="DQ419" s="102"/>
      <c r="DR419" s="102"/>
      <c r="DS419" s="102"/>
      <c r="DT419" s="102"/>
      <c r="DU419" s="102"/>
      <c r="DV419" s="102"/>
      <c r="DW419" s="102"/>
      <c r="DX419" s="102"/>
      <c r="DY419" s="102"/>
      <c r="DZ419" s="102"/>
    </row>
    <row r="420" spans="1:130">
      <c r="A420" s="102"/>
      <c r="B420" s="102"/>
      <c r="C420" s="102"/>
      <c r="D420" s="102"/>
      <c r="E420" s="102"/>
      <c r="F420" s="102"/>
      <c r="G420" s="102"/>
      <c r="H420" s="102"/>
      <c r="I420" s="102"/>
      <c r="J420" s="102"/>
      <c r="K420" s="102"/>
      <c r="L420" s="102"/>
      <c r="M420" s="102"/>
      <c r="N420" s="102"/>
      <c r="O420" s="102"/>
      <c r="P420" s="102"/>
      <c r="Q420" s="102"/>
      <c r="R420" s="102"/>
      <c r="S420" s="102"/>
      <c r="T420" s="102"/>
      <c r="U420" s="102"/>
      <c r="V420" s="102"/>
      <c r="W420" s="102"/>
      <c r="X420" s="102"/>
      <c r="Y420" s="102"/>
      <c r="Z420" s="102"/>
      <c r="AA420" s="102"/>
      <c r="AB420" s="102"/>
      <c r="AC420" s="102"/>
      <c r="AD420" s="102"/>
      <c r="AE420" s="102"/>
      <c r="AF420" s="102"/>
      <c r="AG420" s="102"/>
      <c r="AH420" s="102"/>
      <c r="AI420" s="102"/>
      <c r="AJ420" s="102"/>
      <c r="AK420" s="102"/>
      <c r="AL420" s="102"/>
      <c r="AM420" s="102"/>
      <c r="AN420" s="102"/>
      <c r="AO420" s="102"/>
      <c r="AP420" s="102"/>
      <c r="AQ420" s="102"/>
      <c r="AR420" s="102"/>
      <c r="AS420" s="102"/>
      <c r="AT420" s="102"/>
      <c r="AU420" s="102"/>
      <c r="AV420" s="102"/>
      <c r="AW420" s="102"/>
      <c r="AX420" s="102"/>
      <c r="AY420" s="102"/>
      <c r="AZ420" s="102"/>
      <c r="BA420" s="102"/>
      <c r="BB420" s="102"/>
      <c r="BC420" s="102"/>
      <c r="BD420" s="102"/>
      <c r="BE420" s="102"/>
      <c r="BF420" s="102"/>
      <c r="BG420" s="102"/>
      <c r="BH420" s="102"/>
      <c r="BI420" s="102"/>
      <c r="BJ420" s="102"/>
      <c r="BK420" s="102"/>
      <c r="BL420" s="102"/>
      <c r="BM420" s="102"/>
      <c r="BN420" s="102"/>
      <c r="BO420" s="102"/>
      <c r="BP420" s="102"/>
      <c r="BQ420" s="102"/>
      <c r="BR420" s="102"/>
      <c r="BS420" s="102"/>
      <c r="BT420" s="102"/>
      <c r="BU420" s="102"/>
      <c r="BV420" s="102"/>
      <c r="BW420" s="102"/>
      <c r="BX420" s="102"/>
      <c r="BY420" s="102"/>
      <c r="BZ420" s="102"/>
      <c r="CA420" s="102"/>
      <c r="CB420" s="102"/>
      <c r="CC420" s="102"/>
      <c r="CD420" s="102"/>
      <c r="CE420" s="102"/>
      <c r="CF420" s="102"/>
      <c r="CG420" s="102"/>
      <c r="CH420" s="102"/>
      <c r="CI420" s="102"/>
      <c r="CJ420" s="102"/>
      <c r="CK420" s="102"/>
      <c r="CL420" s="102"/>
      <c r="CM420" s="102"/>
      <c r="CN420" s="102"/>
      <c r="CO420" s="102"/>
      <c r="CP420" s="102"/>
      <c r="CQ420" s="102"/>
      <c r="CR420" s="102"/>
      <c r="CS420" s="102"/>
      <c r="CT420" s="102"/>
      <c r="CU420" s="102"/>
      <c r="CV420" s="102"/>
      <c r="CW420" s="102"/>
      <c r="CX420" s="102"/>
      <c r="CY420" s="102"/>
      <c r="CZ420" s="102"/>
      <c r="DA420" s="102"/>
      <c r="DB420" s="102"/>
      <c r="DC420" s="102"/>
      <c r="DD420" s="102"/>
      <c r="DE420" s="102"/>
      <c r="DF420" s="102"/>
      <c r="DG420" s="102"/>
      <c r="DH420" s="102"/>
      <c r="DI420" s="102"/>
      <c r="DJ420" s="102"/>
      <c r="DK420" s="102"/>
      <c r="DL420" s="102"/>
      <c r="DM420" s="102"/>
      <c r="DN420" s="102"/>
      <c r="DO420" s="102"/>
      <c r="DP420" s="102"/>
      <c r="DQ420" s="102"/>
      <c r="DR420" s="102"/>
      <c r="DS420" s="102"/>
      <c r="DT420" s="102"/>
      <c r="DU420" s="102"/>
      <c r="DV420" s="102"/>
      <c r="DW420" s="102"/>
      <c r="DX420" s="102"/>
      <c r="DY420" s="102"/>
      <c r="DZ420" s="102"/>
    </row>
    <row r="421" spans="1:130">
      <c r="A421" s="102"/>
      <c r="B421" s="102"/>
      <c r="C421" s="102"/>
      <c r="D421" s="102"/>
      <c r="E421" s="102"/>
      <c r="F421" s="102"/>
      <c r="G421" s="102"/>
      <c r="H421" s="102"/>
      <c r="I421" s="102"/>
      <c r="J421" s="102"/>
      <c r="K421" s="102"/>
      <c r="L421" s="102"/>
      <c r="M421" s="102"/>
      <c r="N421" s="102"/>
      <c r="O421" s="102"/>
      <c r="P421" s="102"/>
      <c r="Q421" s="102"/>
      <c r="R421" s="102"/>
      <c r="S421" s="102"/>
      <c r="T421" s="102"/>
      <c r="U421" s="102"/>
      <c r="V421" s="102"/>
      <c r="W421" s="102"/>
      <c r="X421" s="102"/>
      <c r="Y421" s="102"/>
      <c r="Z421" s="102"/>
      <c r="AA421" s="102"/>
      <c r="AB421" s="102"/>
      <c r="AC421" s="102"/>
      <c r="AD421" s="102"/>
      <c r="AE421" s="102"/>
      <c r="AF421" s="102"/>
      <c r="AG421" s="102"/>
      <c r="AH421" s="102"/>
      <c r="AI421" s="102"/>
      <c r="AJ421" s="102"/>
      <c r="AK421" s="102"/>
      <c r="AL421" s="102"/>
      <c r="AM421" s="102"/>
      <c r="AN421" s="102"/>
      <c r="AO421" s="102"/>
      <c r="AP421" s="102"/>
      <c r="AQ421" s="102"/>
      <c r="AR421" s="102"/>
      <c r="AS421" s="102"/>
      <c r="AT421" s="102"/>
      <c r="AU421" s="102"/>
      <c r="AV421" s="102"/>
      <c r="AW421" s="102"/>
      <c r="AX421" s="102"/>
      <c r="AY421" s="102"/>
      <c r="AZ421" s="102"/>
      <c r="BA421" s="102"/>
      <c r="BB421" s="102"/>
      <c r="BC421" s="102"/>
      <c r="BD421" s="102"/>
      <c r="BE421" s="102"/>
      <c r="BF421" s="102"/>
      <c r="BG421" s="102"/>
      <c r="BH421" s="102"/>
      <c r="BI421" s="102"/>
      <c r="BJ421" s="102"/>
      <c r="BK421" s="102"/>
      <c r="BL421" s="102"/>
      <c r="BM421" s="102"/>
      <c r="BN421" s="102"/>
      <c r="BO421" s="102"/>
      <c r="BP421" s="102"/>
      <c r="BQ421" s="102"/>
      <c r="BR421" s="102"/>
      <c r="BS421" s="102"/>
      <c r="BT421" s="102"/>
      <c r="BU421" s="102"/>
      <c r="BV421" s="102"/>
      <c r="BW421" s="102"/>
      <c r="BX421" s="102"/>
      <c r="BY421" s="102"/>
      <c r="BZ421" s="102"/>
      <c r="CA421" s="102"/>
      <c r="CB421" s="102"/>
      <c r="CC421" s="102"/>
      <c r="CD421" s="102"/>
      <c r="CE421" s="102"/>
      <c r="CF421" s="102"/>
      <c r="CG421" s="102"/>
      <c r="CH421" s="102"/>
      <c r="CI421" s="102"/>
      <c r="CJ421" s="102"/>
      <c r="CK421" s="102"/>
      <c r="CL421" s="102"/>
      <c r="CM421" s="102"/>
      <c r="CN421" s="102"/>
      <c r="CO421" s="102"/>
      <c r="CP421" s="102"/>
      <c r="CQ421" s="102"/>
      <c r="CR421" s="102"/>
      <c r="CS421" s="102"/>
      <c r="CT421" s="102"/>
      <c r="CU421" s="102"/>
      <c r="CV421" s="102"/>
      <c r="CW421" s="102"/>
      <c r="CX421" s="102"/>
      <c r="CY421" s="102"/>
      <c r="CZ421" s="102"/>
      <c r="DA421" s="102"/>
      <c r="DB421" s="102"/>
      <c r="DC421" s="102"/>
      <c r="DD421" s="102"/>
      <c r="DE421" s="102"/>
      <c r="DF421" s="102"/>
      <c r="DG421" s="102"/>
      <c r="DH421" s="102"/>
      <c r="DI421" s="102"/>
      <c r="DJ421" s="102"/>
      <c r="DK421" s="102"/>
      <c r="DL421" s="102"/>
      <c r="DM421" s="102"/>
      <c r="DN421" s="102"/>
      <c r="DO421" s="102"/>
      <c r="DP421" s="102"/>
      <c r="DQ421" s="102"/>
      <c r="DR421" s="102"/>
      <c r="DS421" s="102"/>
      <c r="DT421" s="102"/>
      <c r="DU421" s="102"/>
      <c r="DV421" s="102"/>
      <c r="DW421" s="102"/>
      <c r="DX421" s="102"/>
      <c r="DY421" s="102"/>
      <c r="DZ421" s="102"/>
    </row>
    <row r="422" spans="1:130">
      <c r="A422" s="102"/>
      <c r="B422" s="102"/>
      <c r="C422" s="102"/>
      <c r="D422" s="102"/>
      <c r="E422" s="102"/>
      <c r="F422" s="102"/>
      <c r="G422" s="102"/>
      <c r="H422" s="102"/>
      <c r="I422" s="102"/>
      <c r="J422" s="102"/>
      <c r="K422" s="102"/>
      <c r="L422" s="102"/>
      <c r="M422" s="102"/>
      <c r="N422" s="102"/>
      <c r="O422" s="102"/>
      <c r="P422" s="102"/>
      <c r="Q422" s="102"/>
      <c r="R422" s="102"/>
      <c r="S422" s="102"/>
      <c r="T422" s="102"/>
      <c r="U422" s="102"/>
      <c r="V422" s="102"/>
      <c r="W422" s="102"/>
      <c r="X422" s="102"/>
      <c r="Y422" s="102"/>
      <c r="Z422" s="102"/>
      <c r="AA422" s="102"/>
      <c r="AB422" s="102"/>
      <c r="AC422" s="102"/>
      <c r="AD422" s="102"/>
      <c r="AE422" s="102"/>
      <c r="AF422" s="102"/>
      <c r="AG422" s="102"/>
      <c r="AH422" s="102"/>
      <c r="AI422" s="102"/>
      <c r="AJ422" s="102"/>
      <c r="AK422" s="102"/>
      <c r="AL422" s="102"/>
      <c r="AM422" s="102"/>
      <c r="AN422" s="102"/>
      <c r="AO422" s="102"/>
      <c r="AP422" s="102"/>
      <c r="AQ422" s="102"/>
      <c r="AR422" s="102"/>
      <c r="AS422" s="102"/>
      <c r="AT422" s="102"/>
      <c r="AU422" s="102"/>
      <c r="AV422" s="102"/>
      <c r="AW422" s="102"/>
      <c r="AX422" s="102"/>
      <c r="AY422" s="102"/>
      <c r="AZ422" s="102"/>
      <c r="BA422" s="102"/>
      <c r="BB422" s="102"/>
      <c r="BC422" s="102"/>
      <c r="BD422" s="102"/>
      <c r="BE422" s="102"/>
      <c r="BF422" s="102"/>
      <c r="BG422" s="102"/>
      <c r="BH422" s="102"/>
      <c r="BI422" s="102"/>
      <c r="BJ422" s="102"/>
      <c r="BK422" s="102"/>
      <c r="BL422" s="102"/>
      <c r="BM422" s="102"/>
      <c r="BN422" s="102"/>
      <c r="BO422" s="102"/>
      <c r="BP422" s="102"/>
      <c r="BQ422" s="102"/>
      <c r="BR422" s="102"/>
      <c r="BS422" s="102"/>
      <c r="BT422" s="102"/>
      <c r="BU422" s="102"/>
      <c r="BV422" s="102"/>
      <c r="BW422" s="102"/>
      <c r="BX422" s="102"/>
      <c r="BY422" s="102"/>
      <c r="BZ422" s="102"/>
      <c r="CA422" s="102"/>
      <c r="CB422" s="102"/>
      <c r="CC422" s="102"/>
      <c r="CD422" s="102"/>
      <c r="CE422" s="102"/>
      <c r="CF422" s="102"/>
      <c r="CG422" s="102"/>
      <c r="CH422" s="102"/>
      <c r="CI422" s="102"/>
      <c r="CJ422" s="102"/>
      <c r="CK422" s="102"/>
      <c r="CL422" s="102"/>
      <c r="CM422" s="102"/>
      <c r="CN422" s="102"/>
      <c r="CO422" s="102"/>
      <c r="CP422" s="102"/>
      <c r="CQ422" s="102"/>
      <c r="CR422" s="102"/>
      <c r="CS422" s="102"/>
      <c r="CT422" s="102"/>
      <c r="CU422" s="102"/>
      <c r="CV422" s="102"/>
      <c r="CW422" s="102"/>
      <c r="CX422" s="102"/>
      <c r="CY422" s="102"/>
      <c r="CZ422" s="102"/>
      <c r="DA422" s="102"/>
      <c r="DB422" s="102"/>
      <c r="DC422" s="102"/>
      <c r="DD422" s="102"/>
      <c r="DE422" s="102"/>
      <c r="DF422" s="102"/>
      <c r="DG422" s="102"/>
      <c r="DH422" s="102"/>
      <c r="DI422" s="102"/>
      <c r="DJ422" s="102"/>
      <c r="DK422" s="102"/>
      <c r="DL422" s="102"/>
      <c r="DM422" s="102"/>
      <c r="DN422" s="102"/>
      <c r="DO422" s="102"/>
      <c r="DP422" s="102"/>
      <c r="DQ422" s="102"/>
      <c r="DR422" s="102"/>
      <c r="DS422" s="102"/>
      <c r="DT422" s="102"/>
      <c r="DU422" s="102"/>
      <c r="DV422" s="102"/>
      <c r="DW422" s="102"/>
      <c r="DX422" s="102"/>
      <c r="DY422" s="102"/>
      <c r="DZ422" s="102"/>
    </row>
    <row r="423" spans="1:130">
      <c r="A423" s="102"/>
      <c r="B423" s="102"/>
      <c r="C423" s="102"/>
      <c r="D423" s="102"/>
      <c r="E423" s="102"/>
      <c r="F423" s="102"/>
      <c r="G423" s="102"/>
      <c r="H423" s="102"/>
      <c r="I423" s="102"/>
      <c r="J423" s="102"/>
      <c r="K423" s="102"/>
      <c r="L423" s="102"/>
      <c r="M423" s="102"/>
      <c r="N423" s="102"/>
      <c r="O423" s="102"/>
      <c r="P423" s="102"/>
      <c r="Q423" s="102"/>
      <c r="R423" s="102"/>
      <c r="S423" s="102"/>
      <c r="T423" s="102"/>
      <c r="U423" s="102"/>
      <c r="V423" s="102"/>
      <c r="W423" s="102"/>
      <c r="X423" s="102"/>
      <c r="Y423" s="102"/>
      <c r="Z423" s="102"/>
      <c r="AA423" s="102"/>
      <c r="AB423" s="102"/>
      <c r="AC423" s="102"/>
      <c r="AD423" s="102"/>
      <c r="AE423" s="102"/>
      <c r="AF423" s="102"/>
      <c r="AG423" s="102"/>
      <c r="AH423" s="102"/>
      <c r="AI423" s="102"/>
      <c r="AJ423" s="102"/>
      <c r="AK423" s="102"/>
      <c r="AL423" s="102"/>
      <c r="AM423" s="102"/>
      <c r="AN423" s="102"/>
      <c r="AO423" s="102"/>
      <c r="AP423" s="102"/>
      <c r="AQ423" s="102"/>
      <c r="AR423" s="102"/>
      <c r="AS423" s="102"/>
      <c r="AT423" s="102"/>
      <c r="AU423" s="102"/>
      <c r="AV423" s="102"/>
      <c r="AW423" s="102"/>
      <c r="AX423" s="102"/>
      <c r="AY423" s="102"/>
      <c r="AZ423" s="102"/>
      <c r="BA423" s="102"/>
      <c r="BB423" s="102"/>
      <c r="BC423" s="102"/>
      <c r="BD423" s="102"/>
      <c r="BE423" s="102"/>
      <c r="BF423" s="102"/>
      <c r="BG423" s="102"/>
      <c r="BH423" s="102"/>
      <c r="BI423" s="102"/>
      <c r="BJ423" s="102"/>
      <c r="BK423" s="102"/>
      <c r="BL423" s="102"/>
      <c r="BM423" s="102"/>
      <c r="BN423" s="102"/>
      <c r="BO423" s="102"/>
      <c r="BP423" s="102"/>
      <c r="BQ423" s="102"/>
      <c r="BR423" s="102"/>
      <c r="BS423" s="102"/>
      <c r="BT423" s="102"/>
      <c r="BU423" s="102"/>
      <c r="BV423" s="102"/>
      <c r="BW423" s="102"/>
      <c r="BX423" s="102"/>
      <c r="BY423" s="102"/>
      <c r="BZ423" s="102"/>
      <c r="CA423" s="102"/>
      <c r="CB423" s="102"/>
      <c r="CC423" s="102"/>
      <c r="CD423" s="102"/>
      <c r="CE423" s="102"/>
      <c r="CF423" s="102"/>
      <c r="CG423" s="102"/>
      <c r="CH423" s="102"/>
      <c r="CI423" s="102"/>
      <c r="CJ423" s="102"/>
      <c r="CK423" s="102"/>
      <c r="CL423" s="102"/>
      <c r="CM423" s="102"/>
      <c r="CN423" s="102"/>
      <c r="CO423" s="102"/>
      <c r="CP423" s="102"/>
      <c r="CQ423" s="102"/>
      <c r="CR423" s="102"/>
      <c r="CS423" s="102"/>
      <c r="CT423" s="102"/>
      <c r="CU423" s="102"/>
      <c r="CV423" s="102"/>
      <c r="CW423" s="102"/>
      <c r="CX423" s="102"/>
      <c r="CY423" s="102"/>
      <c r="CZ423" s="102"/>
      <c r="DA423" s="102"/>
      <c r="DB423" s="102"/>
      <c r="DC423" s="102"/>
      <c r="DD423" s="102"/>
      <c r="DE423" s="102"/>
      <c r="DF423" s="102"/>
      <c r="DG423" s="102"/>
      <c r="DH423" s="102"/>
      <c r="DI423" s="102"/>
      <c r="DJ423" s="102"/>
      <c r="DK423" s="102"/>
      <c r="DL423" s="102"/>
      <c r="DM423" s="102"/>
      <c r="DN423" s="102"/>
      <c r="DO423" s="102"/>
      <c r="DP423" s="102"/>
      <c r="DQ423" s="102"/>
      <c r="DR423" s="102"/>
      <c r="DS423" s="102"/>
      <c r="DT423" s="102"/>
      <c r="DU423" s="102"/>
      <c r="DV423" s="102"/>
      <c r="DW423" s="102"/>
      <c r="DX423" s="102"/>
      <c r="DY423" s="102"/>
      <c r="DZ423" s="102"/>
    </row>
    <row r="424" spans="1:130">
      <c r="A424" s="102"/>
      <c r="B424" s="102"/>
      <c r="C424" s="102"/>
      <c r="D424" s="102"/>
      <c r="E424" s="102"/>
      <c r="F424" s="102"/>
      <c r="G424" s="102"/>
      <c r="H424" s="102"/>
      <c r="I424" s="102"/>
      <c r="J424" s="102"/>
      <c r="K424" s="102"/>
      <c r="L424" s="102"/>
      <c r="M424" s="102"/>
      <c r="N424" s="102"/>
      <c r="O424" s="102"/>
      <c r="P424" s="102"/>
      <c r="Q424" s="102"/>
      <c r="R424" s="102"/>
      <c r="S424" s="102"/>
      <c r="T424" s="102"/>
      <c r="U424" s="102"/>
      <c r="V424" s="102"/>
      <c r="W424" s="102"/>
      <c r="X424" s="102"/>
      <c r="Y424" s="102"/>
      <c r="Z424" s="102"/>
      <c r="AA424" s="102"/>
      <c r="AB424" s="102"/>
      <c r="AC424" s="102"/>
      <c r="AD424" s="102"/>
      <c r="AE424" s="102"/>
      <c r="AF424" s="102"/>
      <c r="AG424" s="102"/>
      <c r="AH424" s="102"/>
      <c r="AI424" s="102"/>
      <c r="AJ424" s="102"/>
      <c r="AK424" s="102"/>
      <c r="AL424" s="102"/>
      <c r="AM424" s="102"/>
      <c r="AN424" s="102"/>
      <c r="AO424" s="102"/>
      <c r="AP424" s="102"/>
      <c r="AQ424" s="102"/>
      <c r="AR424" s="102"/>
      <c r="AS424" s="102"/>
      <c r="AT424" s="102"/>
      <c r="AU424" s="102"/>
      <c r="AV424" s="102"/>
      <c r="AW424" s="102"/>
      <c r="AX424" s="102"/>
      <c r="AY424" s="102"/>
      <c r="AZ424" s="102"/>
      <c r="BA424" s="102"/>
      <c r="BB424" s="102"/>
      <c r="BC424" s="102"/>
      <c r="BD424" s="102"/>
      <c r="BE424" s="102"/>
      <c r="BF424" s="102"/>
      <c r="BG424" s="102"/>
      <c r="BH424" s="102"/>
      <c r="BI424" s="102"/>
      <c r="BJ424" s="102"/>
      <c r="BK424" s="102"/>
      <c r="BL424" s="102"/>
      <c r="BM424" s="102"/>
      <c r="BN424" s="102"/>
      <c r="BO424" s="102"/>
      <c r="BP424" s="102"/>
      <c r="BQ424" s="102"/>
      <c r="BR424" s="102"/>
      <c r="BS424" s="102"/>
      <c r="BT424" s="102"/>
      <c r="BU424" s="102"/>
      <c r="BV424" s="102"/>
      <c r="BW424" s="102"/>
      <c r="BX424" s="102"/>
      <c r="BY424" s="102"/>
      <c r="BZ424" s="102"/>
      <c r="CA424" s="102"/>
      <c r="CB424" s="102"/>
      <c r="CC424" s="102"/>
      <c r="CD424" s="102"/>
      <c r="CE424" s="102"/>
      <c r="CF424" s="102"/>
      <c r="CG424" s="102"/>
      <c r="CH424" s="102"/>
      <c r="CI424" s="102"/>
      <c r="CJ424" s="102"/>
      <c r="CK424" s="102"/>
      <c r="CL424" s="102"/>
      <c r="CM424" s="102"/>
      <c r="CN424" s="102"/>
      <c r="CO424" s="102"/>
      <c r="CP424" s="102"/>
      <c r="CQ424" s="102"/>
      <c r="CR424" s="102"/>
      <c r="CS424" s="102"/>
      <c r="CT424" s="102"/>
      <c r="CU424" s="102"/>
      <c r="CV424" s="102"/>
      <c r="CW424" s="102"/>
      <c r="CX424" s="102"/>
      <c r="CY424" s="102"/>
      <c r="CZ424" s="102"/>
      <c r="DA424" s="102"/>
      <c r="DB424" s="102"/>
      <c r="DC424" s="102"/>
      <c r="DD424" s="102"/>
      <c r="DE424" s="102"/>
      <c r="DF424" s="102"/>
      <c r="DG424" s="102"/>
      <c r="DH424" s="102"/>
      <c r="DI424" s="102"/>
      <c r="DJ424" s="102"/>
      <c r="DK424" s="102"/>
      <c r="DL424" s="102"/>
      <c r="DM424" s="102"/>
      <c r="DN424" s="102"/>
      <c r="DO424" s="102"/>
      <c r="DP424" s="102"/>
      <c r="DQ424" s="102"/>
      <c r="DR424" s="102"/>
      <c r="DS424" s="102"/>
      <c r="DT424" s="102"/>
      <c r="DU424" s="102"/>
      <c r="DV424" s="102"/>
      <c r="DW424" s="102"/>
      <c r="DX424" s="102"/>
      <c r="DY424" s="102"/>
      <c r="DZ424" s="102"/>
    </row>
    <row r="425" spans="1:130">
      <c r="A425" s="102"/>
      <c r="B425" s="102"/>
      <c r="C425" s="102"/>
      <c r="D425" s="102"/>
      <c r="E425" s="102"/>
      <c r="F425" s="102"/>
      <c r="G425" s="102"/>
      <c r="H425" s="102"/>
      <c r="I425" s="102"/>
      <c r="J425" s="102"/>
      <c r="K425" s="102"/>
      <c r="L425" s="102"/>
      <c r="M425" s="102"/>
      <c r="N425" s="102"/>
      <c r="O425" s="102"/>
      <c r="P425" s="102"/>
      <c r="Q425" s="102"/>
      <c r="R425" s="102"/>
      <c r="S425" s="102"/>
      <c r="T425" s="102"/>
      <c r="U425" s="102"/>
      <c r="V425" s="102"/>
      <c r="W425" s="102"/>
      <c r="X425" s="102"/>
      <c r="Y425" s="102"/>
      <c r="Z425" s="102"/>
      <c r="AA425" s="102"/>
      <c r="AB425" s="102"/>
      <c r="AC425" s="102"/>
      <c r="AD425" s="102"/>
      <c r="AE425" s="102"/>
      <c r="AF425" s="102"/>
      <c r="AG425" s="102"/>
      <c r="AH425" s="102"/>
      <c r="AI425" s="102"/>
      <c r="AJ425" s="102"/>
      <c r="AK425" s="102"/>
      <c r="AL425" s="102"/>
      <c r="AM425" s="102"/>
      <c r="AN425" s="102"/>
      <c r="AO425" s="102"/>
      <c r="AP425" s="102"/>
      <c r="AQ425" s="102"/>
      <c r="AR425" s="102"/>
      <c r="AS425" s="102"/>
      <c r="AT425" s="102"/>
      <c r="AU425" s="102"/>
      <c r="AV425" s="102"/>
      <c r="AW425" s="102"/>
      <c r="AX425" s="102"/>
      <c r="AY425" s="102"/>
      <c r="AZ425" s="102"/>
      <c r="BA425" s="102"/>
      <c r="BB425" s="102"/>
      <c r="BC425" s="102"/>
      <c r="BD425" s="102"/>
      <c r="BE425" s="102"/>
      <c r="BF425" s="102"/>
      <c r="BG425" s="102"/>
      <c r="BH425" s="102"/>
      <c r="BI425" s="102"/>
      <c r="BJ425" s="102"/>
      <c r="BK425" s="102"/>
      <c r="BL425" s="102"/>
      <c r="BM425" s="102"/>
      <c r="BN425" s="102"/>
      <c r="BO425" s="102"/>
      <c r="BP425" s="102"/>
      <c r="BQ425" s="102"/>
      <c r="BR425" s="102"/>
      <c r="BS425" s="102"/>
      <c r="BT425" s="102"/>
      <c r="BU425" s="102"/>
      <c r="BV425" s="102"/>
      <c r="BW425" s="102"/>
      <c r="BX425" s="102"/>
      <c r="BY425" s="102"/>
      <c r="BZ425" s="102"/>
      <c r="CA425" s="102"/>
      <c r="CB425" s="102"/>
      <c r="CC425" s="102"/>
      <c r="CD425" s="102"/>
      <c r="CE425" s="102"/>
      <c r="CF425" s="102"/>
      <c r="CG425" s="102"/>
      <c r="CH425" s="102"/>
      <c r="CI425" s="102"/>
      <c r="CJ425" s="102"/>
      <c r="CK425" s="102"/>
      <c r="CL425" s="102"/>
      <c r="CM425" s="102"/>
      <c r="CN425" s="102"/>
      <c r="CO425" s="102"/>
      <c r="CP425" s="102"/>
      <c r="CQ425" s="102"/>
      <c r="CR425" s="102"/>
      <c r="CS425" s="102"/>
      <c r="CT425" s="102"/>
      <c r="CU425" s="102"/>
      <c r="CV425" s="102"/>
      <c r="CW425" s="102"/>
      <c r="CX425" s="102"/>
      <c r="CY425" s="102"/>
      <c r="CZ425" s="102"/>
      <c r="DA425" s="102"/>
      <c r="DB425" s="102"/>
      <c r="DC425" s="102"/>
      <c r="DD425" s="102"/>
      <c r="DE425" s="102"/>
      <c r="DF425" s="102"/>
      <c r="DG425" s="102"/>
      <c r="DH425" s="102"/>
      <c r="DI425" s="102"/>
      <c r="DJ425" s="102"/>
      <c r="DK425" s="102"/>
      <c r="DL425" s="102"/>
      <c r="DM425" s="102"/>
      <c r="DN425" s="102"/>
      <c r="DO425" s="102"/>
      <c r="DP425" s="102"/>
      <c r="DQ425" s="102"/>
      <c r="DR425" s="102"/>
      <c r="DS425" s="102"/>
      <c r="DT425" s="102"/>
      <c r="DU425" s="102"/>
      <c r="DV425" s="102"/>
      <c r="DW425" s="102"/>
      <c r="DX425" s="102"/>
      <c r="DY425" s="102"/>
      <c r="DZ425" s="102"/>
    </row>
    <row r="426" spans="1:130">
      <c r="A426" s="102"/>
      <c r="B426" s="102"/>
      <c r="C426" s="102"/>
      <c r="D426" s="102"/>
      <c r="E426" s="102"/>
      <c r="F426" s="102"/>
      <c r="G426" s="102"/>
      <c r="H426" s="102"/>
      <c r="I426" s="102"/>
      <c r="J426" s="102"/>
      <c r="K426" s="102"/>
      <c r="L426" s="102"/>
      <c r="M426" s="102"/>
      <c r="N426" s="102"/>
      <c r="O426" s="102"/>
      <c r="P426" s="102"/>
      <c r="Q426" s="102"/>
      <c r="R426" s="102"/>
      <c r="S426" s="102"/>
      <c r="T426" s="102"/>
      <c r="U426" s="102"/>
      <c r="V426" s="102"/>
      <c r="W426" s="102"/>
      <c r="X426" s="102"/>
      <c r="Y426" s="102"/>
      <c r="Z426" s="102"/>
      <c r="AA426" s="102"/>
      <c r="AB426" s="102"/>
      <c r="AC426" s="102"/>
      <c r="AD426" s="102"/>
      <c r="AE426" s="102"/>
      <c r="AF426" s="102"/>
      <c r="AG426" s="102"/>
      <c r="AH426" s="102"/>
      <c r="AI426" s="102"/>
      <c r="AJ426" s="102"/>
      <c r="AK426" s="102"/>
      <c r="AL426" s="102"/>
      <c r="AM426" s="102"/>
      <c r="AN426" s="102"/>
      <c r="AO426" s="102"/>
      <c r="AP426" s="102"/>
      <c r="AQ426" s="102"/>
      <c r="AR426" s="102"/>
      <c r="AS426" s="102"/>
      <c r="AT426" s="102"/>
      <c r="AU426" s="102"/>
      <c r="AV426" s="102"/>
      <c r="AW426" s="102"/>
      <c r="AX426" s="102"/>
      <c r="AY426" s="102"/>
      <c r="AZ426" s="102"/>
      <c r="BA426" s="102"/>
      <c r="BB426" s="102"/>
      <c r="BC426" s="102"/>
      <c r="BD426" s="102"/>
      <c r="BE426" s="102"/>
      <c r="BF426" s="102"/>
      <c r="BG426" s="102"/>
      <c r="BH426" s="102"/>
      <c r="BI426" s="102"/>
      <c r="BJ426" s="102"/>
      <c r="BK426" s="102"/>
      <c r="BL426" s="102"/>
      <c r="BM426" s="102"/>
      <c r="BN426" s="102"/>
      <c r="BO426" s="102"/>
      <c r="BP426" s="102"/>
      <c r="BQ426" s="102"/>
      <c r="BR426" s="102"/>
      <c r="BS426" s="102"/>
      <c r="BT426" s="102"/>
      <c r="BU426" s="102"/>
      <c r="BV426" s="102"/>
      <c r="BW426" s="102"/>
      <c r="BX426" s="102"/>
      <c r="BY426" s="102"/>
      <c r="BZ426" s="102"/>
      <c r="CA426" s="102"/>
      <c r="CB426" s="102"/>
      <c r="CC426" s="102"/>
      <c r="CD426" s="102"/>
      <c r="CE426" s="102"/>
      <c r="CF426" s="102"/>
      <c r="CG426" s="102"/>
      <c r="CH426" s="102"/>
      <c r="CI426" s="102"/>
      <c r="CJ426" s="102"/>
      <c r="CK426" s="102"/>
      <c r="CL426" s="102"/>
      <c r="CM426" s="102"/>
      <c r="CN426" s="102"/>
      <c r="CO426" s="102"/>
      <c r="CP426" s="102"/>
      <c r="CQ426" s="102"/>
      <c r="CR426" s="102"/>
      <c r="CS426" s="102"/>
      <c r="CT426" s="102"/>
      <c r="CU426" s="102"/>
      <c r="CV426" s="102"/>
      <c r="CW426" s="102"/>
      <c r="CX426" s="102"/>
      <c r="CY426" s="102"/>
      <c r="CZ426" s="102"/>
      <c r="DA426" s="102"/>
      <c r="DB426" s="102"/>
      <c r="DC426" s="102"/>
      <c r="DD426" s="102"/>
      <c r="DE426" s="102"/>
      <c r="DF426" s="102"/>
      <c r="DG426" s="102"/>
      <c r="DH426" s="102"/>
      <c r="DI426" s="102"/>
      <c r="DJ426" s="102"/>
      <c r="DK426" s="102"/>
      <c r="DL426" s="102"/>
      <c r="DM426" s="102"/>
      <c r="DN426" s="102"/>
      <c r="DO426" s="102"/>
      <c r="DP426" s="102"/>
      <c r="DQ426" s="102"/>
      <c r="DR426" s="102"/>
      <c r="DS426" s="102"/>
      <c r="DT426" s="102"/>
      <c r="DU426" s="102"/>
      <c r="DV426" s="102"/>
      <c r="DW426" s="102"/>
      <c r="DX426" s="102"/>
      <c r="DY426" s="102"/>
      <c r="DZ426" s="102"/>
    </row>
    <row r="427" spans="1:130">
      <c r="A427" s="102"/>
      <c r="B427" s="102"/>
      <c r="C427" s="102"/>
      <c r="D427" s="102"/>
      <c r="E427" s="102"/>
      <c r="F427" s="102"/>
      <c r="G427" s="102"/>
      <c r="H427" s="102"/>
      <c r="I427" s="102"/>
      <c r="J427" s="102"/>
      <c r="K427" s="102"/>
      <c r="L427" s="102"/>
      <c r="M427" s="102"/>
      <c r="N427" s="102"/>
      <c r="O427" s="102"/>
      <c r="P427" s="102"/>
      <c r="Q427" s="102"/>
      <c r="R427" s="102"/>
      <c r="S427" s="102"/>
      <c r="T427" s="102"/>
      <c r="U427" s="102"/>
      <c r="V427" s="102"/>
      <c r="W427" s="102"/>
      <c r="X427" s="102"/>
      <c r="Y427" s="102"/>
      <c r="Z427" s="102"/>
      <c r="AA427" s="102"/>
      <c r="AB427" s="102"/>
      <c r="AC427" s="102"/>
      <c r="AD427" s="102"/>
      <c r="AE427" s="102"/>
      <c r="AF427" s="102"/>
      <c r="AG427" s="102"/>
      <c r="AH427" s="102"/>
      <c r="AI427" s="102"/>
      <c r="AJ427" s="102"/>
      <c r="AK427" s="102"/>
      <c r="AL427" s="102"/>
      <c r="AM427" s="102"/>
      <c r="AN427" s="102"/>
      <c r="AO427" s="102"/>
      <c r="AP427" s="102"/>
      <c r="AQ427" s="102"/>
      <c r="AR427" s="102"/>
      <c r="AS427" s="102"/>
      <c r="AT427" s="102"/>
      <c r="AU427" s="102"/>
      <c r="AV427" s="102"/>
      <c r="AW427" s="102"/>
      <c r="AX427" s="102"/>
      <c r="AY427" s="102"/>
      <c r="AZ427" s="102"/>
      <c r="BA427" s="102"/>
      <c r="BB427" s="102"/>
      <c r="BC427" s="102"/>
      <c r="BD427" s="102"/>
      <c r="BE427" s="102"/>
      <c r="BF427" s="102"/>
      <c r="BG427" s="102"/>
      <c r="BH427" s="102"/>
      <c r="BI427" s="102"/>
      <c r="BJ427" s="102"/>
      <c r="BK427" s="102"/>
      <c r="BL427" s="102"/>
      <c r="BM427" s="102"/>
      <c r="BN427" s="102"/>
      <c r="BO427" s="102"/>
      <c r="BP427" s="102"/>
      <c r="BQ427" s="102"/>
      <c r="BR427" s="102"/>
      <c r="BS427" s="102"/>
      <c r="BT427" s="102"/>
      <c r="BU427" s="102"/>
      <c r="BV427" s="102"/>
      <c r="BW427" s="102"/>
      <c r="BX427" s="102"/>
      <c r="BY427" s="102"/>
      <c r="BZ427" s="102"/>
      <c r="CA427" s="102"/>
      <c r="CB427" s="102"/>
      <c r="CC427" s="102"/>
      <c r="CD427" s="102"/>
      <c r="CE427" s="102"/>
      <c r="CF427" s="102"/>
      <c r="CG427" s="102"/>
      <c r="CH427" s="102"/>
      <c r="CI427" s="102"/>
      <c r="CJ427" s="102"/>
      <c r="CK427" s="102"/>
      <c r="CL427" s="102"/>
      <c r="CM427" s="102"/>
      <c r="CN427" s="102"/>
      <c r="CO427" s="102"/>
      <c r="CP427" s="102"/>
      <c r="CQ427" s="102"/>
      <c r="CR427" s="102"/>
      <c r="CS427" s="102"/>
      <c r="CT427" s="102"/>
      <c r="CU427" s="102"/>
      <c r="CV427" s="102"/>
      <c r="CW427" s="102"/>
      <c r="CX427" s="102"/>
      <c r="CY427" s="102"/>
      <c r="CZ427" s="102"/>
      <c r="DA427" s="102"/>
      <c r="DB427" s="102"/>
      <c r="DC427" s="102"/>
      <c r="DD427" s="102"/>
      <c r="DE427" s="102"/>
      <c r="DF427" s="102"/>
      <c r="DG427" s="102"/>
      <c r="DH427" s="102"/>
      <c r="DI427" s="102"/>
      <c r="DJ427" s="102"/>
      <c r="DK427" s="102"/>
      <c r="DL427" s="102"/>
      <c r="DM427" s="102"/>
      <c r="DN427" s="102"/>
      <c r="DO427" s="102"/>
      <c r="DP427" s="102"/>
      <c r="DQ427" s="102"/>
      <c r="DR427" s="102"/>
      <c r="DS427" s="102"/>
      <c r="DT427" s="102"/>
      <c r="DU427" s="102"/>
      <c r="DV427" s="102"/>
      <c r="DW427" s="102"/>
      <c r="DX427" s="102"/>
      <c r="DY427" s="102"/>
      <c r="DZ427" s="102"/>
    </row>
    <row r="428" spans="1:130">
      <c r="A428" s="102"/>
      <c r="B428" s="102"/>
      <c r="C428" s="102"/>
      <c r="D428" s="102"/>
      <c r="E428" s="102"/>
      <c r="F428" s="102"/>
      <c r="G428" s="102"/>
      <c r="H428" s="102"/>
      <c r="I428" s="102"/>
      <c r="J428" s="102"/>
      <c r="K428" s="102"/>
      <c r="L428" s="102"/>
      <c r="M428" s="102"/>
      <c r="N428" s="102"/>
      <c r="O428" s="102"/>
      <c r="P428" s="102"/>
      <c r="Q428" s="102"/>
      <c r="R428" s="102"/>
      <c r="S428" s="102"/>
      <c r="T428" s="102"/>
      <c r="U428" s="102"/>
      <c r="V428" s="102"/>
      <c r="W428" s="102"/>
      <c r="X428" s="102"/>
      <c r="Y428" s="102"/>
      <c r="Z428" s="102"/>
      <c r="AA428" s="102"/>
      <c r="AB428" s="102"/>
      <c r="AC428" s="102"/>
      <c r="AD428" s="102"/>
      <c r="AE428" s="102"/>
      <c r="AF428" s="102"/>
      <c r="AG428" s="102"/>
      <c r="AH428" s="102"/>
      <c r="AI428" s="102"/>
      <c r="AJ428" s="102"/>
      <c r="AK428" s="102"/>
      <c r="AL428" s="102"/>
      <c r="AM428" s="102"/>
      <c r="AN428" s="102"/>
      <c r="AO428" s="102"/>
      <c r="AP428" s="102"/>
      <c r="AQ428" s="102"/>
      <c r="AR428" s="102"/>
      <c r="AS428" s="102"/>
      <c r="AT428" s="102"/>
      <c r="AU428" s="102"/>
      <c r="AV428" s="102"/>
      <c r="AW428" s="102"/>
      <c r="AX428" s="102"/>
      <c r="AY428" s="102"/>
      <c r="AZ428" s="102"/>
      <c r="BA428" s="102"/>
      <c r="BB428" s="102"/>
      <c r="BC428" s="102"/>
      <c r="BD428" s="102"/>
      <c r="BE428" s="102"/>
      <c r="BF428" s="102"/>
      <c r="BG428" s="102"/>
      <c r="BH428" s="102"/>
      <c r="BI428" s="102"/>
      <c r="BJ428" s="102"/>
      <c r="BK428" s="102"/>
      <c r="BL428" s="102"/>
      <c r="BM428" s="102"/>
      <c r="BN428" s="102"/>
      <c r="BO428" s="102"/>
      <c r="BP428" s="102"/>
      <c r="BQ428" s="102"/>
      <c r="BR428" s="102"/>
      <c r="BS428" s="102"/>
      <c r="BT428" s="102"/>
      <c r="BU428" s="102"/>
      <c r="BV428" s="102"/>
      <c r="BW428" s="102"/>
      <c r="BX428" s="102"/>
      <c r="BY428" s="102"/>
      <c r="BZ428" s="102"/>
      <c r="CA428" s="102"/>
      <c r="CB428" s="102"/>
      <c r="CC428" s="102"/>
      <c r="CD428" s="102"/>
      <c r="CE428" s="102"/>
      <c r="CF428" s="102"/>
      <c r="CG428" s="102"/>
      <c r="CH428" s="102"/>
      <c r="CI428" s="102"/>
      <c r="CJ428" s="102"/>
      <c r="CK428" s="102"/>
      <c r="CL428" s="102"/>
      <c r="CM428" s="102"/>
      <c r="CN428" s="102"/>
      <c r="CO428" s="102"/>
      <c r="CP428" s="102"/>
      <c r="CQ428" s="102"/>
      <c r="CR428" s="102"/>
      <c r="CS428" s="102"/>
      <c r="CT428" s="102"/>
      <c r="CU428" s="102"/>
      <c r="CV428" s="102"/>
      <c r="CW428" s="102"/>
      <c r="CX428" s="102"/>
      <c r="CY428" s="102"/>
      <c r="CZ428" s="102"/>
      <c r="DA428" s="102"/>
      <c r="DB428" s="102"/>
      <c r="DC428" s="102"/>
      <c r="DD428" s="102"/>
      <c r="DE428" s="102"/>
      <c r="DF428" s="102"/>
      <c r="DG428" s="102"/>
      <c r="DH428" s="102"/>
      <c r="DI428" s="102"/>
      <c r="DJ428" s="102"/>
      <c r="DK428" s="102"/>
      <c r="DL428" s="102"/>
      <c r="DM428" s="102"/>
      <c r="DN428" s="102"/>
      <c r="DO428" s="102"/>
      <c r="DP428" s="102"/>
      <c r="DQ428" s="102"/>
      <c r="DR428" s="102"/>
      <c r="DS428" s="102"/>
      <c r="DT428" s="102"/>
      <c r="DU428" s="102"/>
      <c r="DV428" s="102"/>
      <c r="DW428" s="102"/>
      <c r="DX428" s="102"/>
      <c r="DY428" s="102"/>
      <c r="DZ428" s="102"/>
    </row>
    <row r="429" spans="1:130">
      <c r="A429" s="102"/>
      <c r="B429" s="102"/>
      <c r="C429" s="102"/>
      <c r="D429" s="102"/>
      <c r="E429" s="102"/>
      <c r="F429" s="102"/>
      <c r="G429" s="102"/>
      <c r="H429" s="102"/>
      <c r="I429" s="102"/>
      <c r="J429" s="102"/>
      <c r="K429" s="102"/>
      <c r="L429" s="102"/>
      <c r="M429" s="102"/>
      <c r="N429" s="102"/>
      <c r="O429" s="102"/>
      <c r="P429" s="102"/>
      <c r="Q429" s="102"/>
      <c r="R429" s="102"/>
      <c r="S429" s="102"/>
      <c r="T429" s="102"/>
      <c r="U429" s="102"/>
      <c r="V429" s="102"/>
      <c r="W429" s="102"/>
      <c r="X429" s="102"/>
      <c r="Y429" s="102"/>
      <c r="Z429" s="102"/>
      <c r="AA429" s="102"/>
      <c r="AB429" s="102"/>
      <c r="AC429" s="102"/>
      <c r="AD429" s="102"/>
      <c r="AE429" s="102"/>
      <c r="AF429" s="102"/>
      <c r="AG429" s="102"/>
      <c r="AH429" s="102"/>
      <c r="AI429" s="102"/>
      <c r="AJ429" s="102"/>
      <c r="AK429" s="102"/>
      <c r="AL429" s="102"/>
      <c r="AM429" s="102"/>
      <c r="AN429" s="102"/>
      <c r="AO429" s="102"/>
      <c r="AP429" s="102"/>
      <c r="AQ429" s="102"/>
      <c r="AR429" s="102"/>
      <c r="AS429" s="102"/>
      <c r="AT429" s="102"/>
      <c r="AU429" s="102"/>
      <c r="AV429" s="102"/>
      <c r="AW429" s="102"/>
      <c r="AX429" s="102"/>
      <c r="AY429" s="102"/>
      <c r="AZ429" s="102"/>
      <c r="BA429" s="102"/>
      <c r="BB429" s="102"/>
      <c r="BC429" s="102"/>
      <c r="BD429" s="102"/>
      <c r="BE429" s="102"/>
      <c r="BF429" s="102"/>
      <c r="BG429" s="102"/>
      <c r="BH429" s="102"/>
      <c r="BI429" s="102"/>
      <c r="BJ429" s="102"/>
      <c r="BK429" s="102"/>
      <c r="BL429" s="102"/>
      <c r="BM429" s="102"/>
      <c r="BN429" s="102"/>
      <c r="BO429" s="102"/>
      <c r="BP429" s="102"/>
      <c r="BQ429" s="102"/>
      <c r="BR429" s="102"/>
      <c r="BS429" s="102"/>
      <c r="BT429" s="102"/>
      <c r="BU429" s="102"/>
      <c r="BV429" s="102"/>
      <c r="BW429" s="102"/>
      <c r="BX429" s="102"/>
      <c r="BY429" s="102"/>
      <c r="BZ429" s="102"/>
      <c r="CA429" s="102"/>
      <c r="CB429" s="102"/>
      <c r="CC429" s="102"/>
      <c r="CD429" s="102"/>
      <c r="CE429" s="102"/>
      <c r="CF429" s="102"/>
      <c r="CG429" s="102"/>
      <c r="CH429" s="102"/>
      <c r="CI429" s="102"/>
      <c r="CJ429" s="102"/>
      <c r="CK429" s="102"/>
      <c r="CL429" s="102"/>
      <c r="CM429" s="102"/>
      <c r="CN429" s="102"/>
      <c r="CO429" s="102"/>
      <c r="CP429" s="102"/>
      <c r="CQ429" s="102"/>
      <c r="CR429" s="102"/>
      <c r="CS429" s="102"/>
      <c r="CT429" s="102"/>
      <c r="CU429" s="102"/>
      <c r="CV429" s="102"/>
      <c r="CW429" s="102"/>
      <c r="CX429" s="102"/>
      <c r="CY429" s="102"/>
      <c r="CZ429" s="102"/>
      <c r="DA429" s="102"/>
      <c r="DB429" s="102"/>
      <c r="DC429" s="102"/>
      <c r="DD429" s="102"/>
      <c r="DE429" s="102"/>
      <c r="DF429" s="102"/>
      <c r="DG429" s="102"/>
      <c r="DH429" s="102"/>
      <c r="DI429" s="102"/>
      <c r="DJ429" s="102"/>
      <c r="DK429" s="102"/>
      <c r="DL429" s="102"/>
      <c r="DM429" s="102"/>
      <c r="DN429" s="102"/>
      <c r="DO429" s="102"/>
      <c r="DP429" s="102"/>
      <c r="DQ429" s="102"/>
      <c r="DR429" s="102"/>
      <c r="DS429" s="102"/>
      <c r="DT429" s="102"/>
      <c r="DU429" s="102"/>
      <c r="DV429" s="102"/>
      <c r="DW429" s="102"/>
      <c r="DX429" s="102"/>
      <c r="DY429" s="102"/>
      <c r="DZ429" s="102"/>
    </row>
    <row r="430" spans="1:130">
      <c r="A430" s="102"/>
      <c r="B430" s="102"/>
      <c r="C430" s="102"/>
      <c r="D430" s="102"/>
      <c r="E430" s="102"/>
      <c r="F430" s="102"/>
      <c r="G430" s="102"/>
      <c r="H430" s="102"/>
      <c r="I430" s="102"/>
      <c r="J430" s="102"/>
      <c r="K430" s="102"/>
      <c r="L430" s="102"/>
      <c r="M430" s="102"/>
      <c r="N430" s="102"/>
      <c r="O430" s="102"/>
      <c r="P430" s="102"/>
      <c r="Q430" s="102"/>
      <c r="R430" s="102"/>
      <c r="S430" s="102"/>
      <c r="T430" s="102"/>
      <c r="U430" s="102"/>
      <c r="V430" s="102"/>
      <c r="W430" s="102"/>
      <c r="X430" s="102"/>
      <c r="Y430" s="102"/>
      <c r="Z430" s="102"/>
      <c r="AA430" s="102"/>
      <c r="AB430" s="102"/>
      <c r="AC430" s="102"/>
      <c r="AD430" s="102"/>
      <c r="AE430" s="102"/>
      <c r="AF430" s="102"/>
      <c r="AG430" s="102"/>
      <c r="AH430" s="102"/>
      <c r="AI430" s="102"/>
      <c r="AJ430" s="102"/>
      <c r="AK430" s="102"/>
      <c r="AL430" s="102"/>
      <c r="AM430" s="102"/>
      <c r="AN430" s="102"/>
      <c r="AO430" s="102"/>
      <c r="AP430" s="102"/>
      <c r="AQ430" s="102"/>
      <c r="AR430" s="102"/>
      <c r="AS430" s="102"/>
      <c r="AT430" s="102"/>
      <c r="AU430" s="102"/>
      <c r="AV430" s="102"/>
      <c r="AW430" s="102"/>
      <c r="AX430" s="102"/>
      <c r="AY430" s="102"/>
      <c r="AZ430" s="102"/>
      <c r="BA430" s="102"/>
      <c r="BB430" s="102"/>
      <c r="BC430" s="102"/>
      <c r="BD430" s="102"/>
      <c r="BE430" s="102"/>
      <c r="BF430" s="102"/>
      <c r="BG430" s="102"/>
      <c r="BH430" s="102"/>
      <c r="BI430" s="102"/>
      <c r="BJ430" s="102"/>
      <c r="BK430" s="102"/>
      <c r="BL430" s="102"/>
      <c r="BM430" s="102"/>
      <c r="BN430" s="102"/>
      <c r="BO430" s="102"/>
      <c r="BP430" s="102"/>
      <c r="BQ430" s="102"/>
      <c r="BR430" s="102"/>
      <c r="BS430" s="102"/>
      <c r="BT430" s="102"/>
      <c r="BU430" s="102"/>
      <c r="BV430" s="102"/>
      <c r="BW430" s="102"/>
      <c r="BX430" s="102"/>
      <c r="BY430" s="102"/>
      <c r="BZ430" s="102"/>
      <c r="CA430" s="102"/>
      <c r="CB430" s="102"/>
      <c r="CC430" s="102"/>
      <c r="CD430" s="102"/>
      <c r="CE430" s="102"/>
      <c r="CF430" s="102"/>
      <c r="CG430" s="102"/>
      <c r="CH430" s="102"/>
      <c r="CI430" s="102"/>
      <c r="CJ430" s="102"/>
      <c r="CK430" s="102"/>
      <c r="CL430" s="102"/>
      <c r="CM430" s="102"/>
      <c r="CN430" s="102"/>
      <c r="CO430" s="102"/>
      <c r="CP430" s="102"/>
      <c r="CQ430" s="102"/>
      <c r="CR430" s="102"/>
      <c r="CS430" s="102"/>
      <c r="CT430" s="102"/>
      <c r="CU430" s="102"/>
      <c r="CV430" s="102"/>
      <c r="CW430" s="102"/>
      <c r="CX430" s="102"/>
      <c r="CY430" s="102"/>
      <c r="CZ430" s="102"/>
      <c r="DA430" s="102"/>
      <c r="DB430" s="102"/>
      <c r="DC430" s="102"/>
      <c r="DD430" s="102"/>
      <c r="DE430" s="102"/>
      <c r="DF430" s="102"/>
      <c r="DG430" s="102"/>
      <c r="DH430" s="102"/>
      <c r="DI430" s="102"/>
      <c r="DJ430" s="102"/>
      <c r="DK430" s="102"/>
      <c r="DL430" s="102"/>
      <c r="DM430" s="102"/>
      <c r="DN430" s="102"/>
      <c r="DO430" s="102"/>
      <c r="DP430" s="102"/>
      <c r="DQ430" s="102"/>
      <c r="DR430" s="102"/>
      <c r="DS430" s="102"/>
      <c r="DT430" s="102"/>
      <c r="DU430" s="102"/>
      <c r="DV430" s="102"/>
      <c r="DW430" s="102"/>
      <c r="DX430" s="102"/>
      <c r="DY430" s="102"/>
      <c r="DZ430" s="102"/>
    </row>
    <row r="431" spans="1:130">
      <c r="A431" s="102"/>
      <c r="B431" s="102"/>
      <c r="C431" s="102"/>
      <c r="D431" s="102"/>
      <c r="E431" s="102"/>
      <c r="F431" s="102"/>
      <c r="G431" s="102"/>
      <c r="H431" s="102"/>
      <c r="I431" s="102"/>
      <c r="J431" s="102"/>
      <c r="K431" s="102"/>
      <c r="L431" s="102"/>
      <c r="M431" s="102"/>
      <c r="N431" s="102"/>
      <c r="O431" s="102"/>
      <c r="P431" s="102"/>
      <c r="Q431" s="102"/>
      <c r="R431" s="102"/>
      <c r="S431" s="102"/>
      <c r="T431" s="102"/>
      <c r="U431" s="102"/>
      <c r="V431" s="102"/>
      <c r="W431" s="102"/>
      <c r="X431" s="102"/>
      <c r="Y431" s="102"/>
      <c r="Z431" s="102"/>
      <c r="AA431" s="102"/>
      <c r="AB431" s="102"/>
      <c r="AC431" s="102"/>
      <c r="AD431" s="102"/>
      <c r="AE431" s="102"/>
      <c r="AF431" s="102"/>
      <c r="AG431" s="102"/>
      <c r="AH431" s="102"/>
      <c r="AI431" s="102"/>
      <c r="AJ431" s="102"/>
      <c r="AK431" s="102"/>
      <c r="AL431" s="102"/>
      <c r="AM431" s="102"/>
      <c r="AN431" s="102"/>
      <c r="AO431" s="102"/>
      <c r="AP431" s="102"/>
      <c r="AQ431" s="102"/>
      <c r="AR431" s="102"/>
      <c r="AS431" s="102"/>
      <c r="AT431" s="102"/>
      <c r="AU431" s="102"/>
      <c r="AV431" s="102"/>
      <c r="AW431" s="102"/>
      <c r="AX431" s="102"/>
      <c r="AY431" s="102"/>
      <c r="AZ431" s="102"/>
      <c r="BA431" s="102"/>
      <c r="BB431" s="102"/>
      <c r="BC431" s="102"/>
      <c r="BD431" s="102"/>
      <c r="BE431" s="102"/>
      <c r="BF431" s="102"/>
      <c r="BG431" s="102"/>
      <c r="BH431" s="102"/>
      <c r="BI431" s="102"/>
      <c r="BJ431" s="102"/>
      <c r="BK431" s="102"/>
      <c r="BL431" s="102"/>
      <c r="BM431" s="102"/>
      <c r="BN431" s="102"/>
      <c r="BO431" s="102"/>
      <c r="BP431" s="102"/>
      <c r="BQ431" s="102"/>
      <c r="BR431" s="102"/>
      <c r="BS431" s="102"/>
      <c r="BT431" s="102"/>
      <c r="BU431" s="102"/>
      <c r="BV431" s="102"/>
      <c r="BW431" s="102"/>
      <c r="BX431" s="102"/>
      <c r="BY431" s="102"/>
      <c r="BZ431" s="102"/>
      <c r="CA431" s="102"/>
      <c r="CB431" s="102"/>
      <c r="CC431" s="102"/>
      <c r="CD431" s="102"/>
      <c r="CE431" s="102"/>
      <c r="CF431" s="102"/>
      <c r="CG431" s="102"/>
      <c r="CH431" s="102"/>
      <c r="CI431" s="102"/>
      <c r="CJ431" s="102"/>
      <c r="CK431" s="102"/>
      <c r="CL431" s="102"/>
      <c r="CM431" s="102"/>
      <c r="CN431" s="102"/>
      <c r="CO431" s="102"/>
      <c r="CP431" s="102"/>
      <c r="CQ431" s="102"/>
      <c r="CR431" s="102"/>
      <c r="CS431" s="102"/>
      <c r="CT431" s="102"/>
      <c r="CU431" s="102"/>
      <c r="CV431" s="102"/>
      <c r="CW431" s="102"/>
      <c r="CX431" s="102"/>
      <c r="CY431" s="102"/>
      <c r="CZ431" s="102"/>
      <c r="DA431" s="102"/>
      <c r="DB431" s="102"/>
      <c r="DC431" s="102"/>
      <c r="DD431" s="102"/>
      <c r="DE431" s="102"/>
      <c r="DF431" s="102"/>
      <c r="DG431" s="102"/>
      <c r="DH431" s="102"/>
      <c r="DI431" s="102"/>
      <c r="DJ431" s="102"/>
      <c r="DK431" s="102"/>
      <c r="DL431" s="102"/>
      <c r="DM431" s="102"/>
      <c r="DN431" s="102"/>
      <c r="DO431" s="102"/>
      <c r="DP431" s="102"/>
      <c r="DQ431" s="102"/>
      <c r="DR431" s="102"/>
      <c r="DS431" s="102"/>
      <c r="DT431" s="102"/>
      <c r="DU431" s="102"/>
      <c r="DV431" s="102"/>
      <c r="DW431" s="102"/>
      <c r="DX431" s="102"/>
      <c r="DY431" s="102"/>
      <c r="DZ431" s="102"/>
    </row>
    <row r="432" spans="1:130">
      <c r="A432" s="102"/>
      <c r="B432" s="102"/>
      <c r="C432" s="102"/>
      <c r="D432" s="102"/>
      <c r="E432" s="102"/>
      <c r="F432" s="102"/>
      <c r="G432" s="102"/>
      <c r="H432" s="102"/>
      <c r="I432" s="102"/>
      <c r="J432" s="102"/>
      <c r="K432" s="102"/>
      <c r="L432" s="102"/>
      <c r="M432" s="102"/>
      <c r="N432" s="102"/>
      <c r="O432" s="102"/>
      <c r="P432" s="102"/>
      <c r="Q432" s="102"/>
      <c r="R432" s="102"/>
      <c r="S432" s="102"/>
      <c r="T432" s="102"/>
      <c r="U432" s="102"/>
      <c r="V432" s="102"/>
      <c r="W432" s="102"/>
      <c r="X432" s="102"/>
      <c r="Y432" s="102"/>
      <c r="Z432" s="102"/>
      <c r="AA432" s="102"/>
      <c r="AB432" s="102"/>
      <c r="AC432" s="102"/>
      <c r="AD432" s="102"/>
      <c r="AE432" s="102"/>
      <c r="AF432" s="102"/>
      <c r="AG432" s="102"/>
      <c r="AH432" s="102"/>
      <c r="AI432" s="102"/>
      <c r="AJ432" s="102"/>
      <c r="AK432" s="102"/>
      <c r="AL432" s="102"/>
      <c r="AM432" s="102"/>
      <c r="AN432" s="102"/>
      <c r="AO432" s="102"/>
      <c r="AP432" s="102"/>
      <c r="AQ432" s="102"/>
      <c r="AR432" s="102"/>
      <c r="AS432" s="102"/>
      <c r="AT432" s="102"/>
      <c r="AU432" s="102"/>
      <c r="AV432" s="102"/>
      <c r="AW432" s="102"/>
      <c r="AX432" s="102"/>
      <c r="AY432" s="102"/>
      <c r="AZ432" s="102"/>
      <c r="BA432" s="102"/>
      <c r="BB432" s="102"/>
      <c r="BC432" s="102"/>
      <c r="BD432" s="102"/>
      <c r="BE432" s="102"/>
      <c r="BF432" s="102"/>
      <c r="BG432" s="102"/>
      <c r="BH432" s="102"/>
      <c r="BI432" s="102"/>
      <c r="BJ432" s="102"/>
      <c r="BK432" s="102"/>
      <c r="BL432" s="102"/>
      <c r="BM432" s="102"/>
      <c r="BN432" s="102"/>
      <c r="BO432" s="102"/>
      <c r="BP432" s="102"/>
      <c r="BQ432" s="102"/>
      <c r="BR432" s="102"/>
      <c r="BS432" s="102"/>
      <c r="BT432" s="102"/>
      <c r="BU432" s="102"/>
      <c r="BV432" s="102"/>
      <c r="BW432" s="102"/>
      <c r="BX432" s="102"/>
      <c r="BY432" s="102"/>
      <c r="BZ432" s="102"/>
      <c r="CA432" s="102"/>
      <c r="CB432" s="102"/>
      <c r="CC432" s="102"/>
      <c r="CD432" s="102"/>
      <c r="CE432" s="102"/>
      <c r="CF432" s="102"/>
      <c r="CG432" s="102"/>
      <c r="CH432" s="102"/>
      <c r="CI432" s="102"/>
      <c r="CJ432" s="102"/>
      <c r="CK432" s="102"/>
      <c r="CL432" s="102"/>
      <c r="CM432" s="102"/>
      <c r="CN432" s="102"/>
      <c r="CO432" s="102"/>
      <c r="CP432" s="102"/>
      <c r="CQ432" s="102"/>
      <c r="CR432" s="102"/>
      <c r="CS432" s="102"/>
      <c r="CT432" s="102"/>
      <c r="CU432" s="102"/>
      <c r="CV432" s="102"/>
      <c r="CW432" s="102"/>
      <c r="CX432" s="102"/>
      <c r="CY432" s="102"/>
      <c r="CZ432" s="102"/>
      <c r="DA432" s="102"/>
      <c r="DB432" s="102"/>
      <c r="DC432" s="102"/>
      <c r="DD432" s="102"/>
      <c r="DE432" s="102"/>
      <c r="DF432" s="102"/>
      <c r="DG432" s="102"/>
      <c r="DH432" s="102"/>
      <c r="DI432" s="102"/>
      <c r="DJ432" s="102"/>
      <c r="DK432" s="102"/>
      <c r="DL432" s="102"/>
      <c r="DM432" s="102"/>
      <c r="DN432" s="102"/>
      <c r="DO432" s="102"/>
      <c r="DP432" s="102"/>
      <c r="DQ432" s="102"/>
      <c r="DR432" s="102"/>
      <c r="DS432" s="102"/>
      <c r="DT432" s="102"/>
      <c r="DU432" s="102"/>
      <c r="DV432" s="102"/>
      <c r="DW432" s="102"/>
      <c r="DX432" s="102"/>
      <c r="DY432" s="102"/>
      <c r="DZ432" s="102"/>
    </row>
    <row r="433" spans="1:130">
      <c r="A433" s="102"/>
      <c r="B433" s="102"/>
      <c r="C433" s="102"/>
      <c r="D433" s="102"/>
      <c r="E433" s="102"/>
      <c r="F433" s="102"/>
      <c r="G433" s="102"/>
      <c r="H433" s="102"/>
      <c r="I433" s="102"/>
      <c r="J433" s="102"/>
      <c r="K433" s="102"/>
      <c r="L433" s="102"/>
      <c r="M433" s="102"/>
      <c r="N433" s="102"/>
      <c r="O433" s="102"/>
      <c r="P433" s="102"/>
      <c r="Q433" s="102"/>
      <c r="R433" s="102"/>
      <c r="S433" s="102"/>
      <c r="T433" s="102"/>
      <c r="U433" s="102"/>
      <c r="V433" s="102"/>
      <c r="W433" s="102"/>
      <c r="X433" s="102"/>
      <c r="Y433" s="102"/>
      <c r="Z433" s="102"/>
      <c r="AA433" s="102"/>
      <c r="AB433" s="102"/>
      <c r="AC433" s="102"/>
      <c r="AD433" s="102"/>
      <c r="AE433" s="102"/>
      <c r="AF433" s="102"/>
      <c r="AG433" s="102"/>
      <c r="AH433" s="102"/>
      <c r="AI433" s="102"/>
      <c r="AJ433" s="102"/>
      <c r="AK433" s="102"/>
      <c r="AL433" s="102"/>
      <c r="AM433" s="102"/>
      <c r="AN433" s="102"/>
      <c r="AO433" s="102"/>
      <c r="AP433" s="102"/>
      <c r="AQ433" s="102"/>
      <c r="AR433" s="102"/>
      <c r="AS433" s="102"/>
      <c r="AT433" s="102"/>
      <c r="AU433" s="102"/>
      <c r="AV433" s="102"/>
      <c r="AW433" s="102"/>
      <c r="AX433" s="102"/>
      <c r="AY433" s="102"/>
      <c r="AZ433" s="102"/>
      <c r="BA433" s="102"/>
      <c r="BB433" s="102"/>
      <c r="BC433" s="102"/>
      <c r="BD433" s="102"/>
      <c r="BE433" s="102"/>
      <c r="BF433" s="102"/>
      <c r="BG433" s="102"/>
      <c r="BH433" s="102"/>
      <c r="BI433" s="102"/>
      <c r="BJ433" s="102"/>
      <c r="BK433" s="102"/>
      <c r="BL433" s="102"/>
      <c r="BM433" s="102"/>
      <c r="BN433" s="102"/>
      <c r="BO433" s="102"/>
      <c r="BP433" s="102"/>
      <c r="BQ433" s="102"/>
      <c r="BR433" s="102"/>
      <c r="BS433" s="102"/>
      <c r="BT433" s="102"/>
      <c r="BU433" s="102"/>
      <c r="BV433" s="102"/>
      <c r="BW433" s="102"/>
      <c r="BX433" s="102"/>
      <c r="BY433" s="102"/>
      <c r="BZ433" s="102"/>
      <c r="CA433" s="102"/>
      <c r="CB433" s="102"/>
      <c r="CC433" s="102"/>
      <c r="CD433" s="102"/>
      <c r="CE433" s="102"/>
      <c r="CF433" s="102"/>
      <c r="CG433" s="102"/>
      <c r="CH433" s="102"/>
      <c r="CI433" s="102"/>
      <c r="CJ433" s="102"/>
      <c r="CK433" s="102"/>
      <c r="CL433" s="102"/>
      <c r="CM433" s="102"/>
      <c r="CN433" s="102"/>
      <c r="CO433" s="102"/>
      <c r="CP433" s="102"/>
      <c r="CQ433" s="102"/>
      <c r="CR433" s="102"/>
      <c r="CS433" s="102"/>
      <c r="CT433" s="102"/>
      <c r="CU433" s="102"/>
      <c r="CV433" s="102"/>
      <c r="CW433" s="102"/>
      <c r="CX433" s="102"/>
      <c r="CY433" s="102"/>
      <c r="CZ433" s="102"/>
      <c r="DA433" s="102"/>
      <c r="DB433" s="102"/>
      <c r="DC433" s="102"/>
      <c r="DD433" s="102"/>
      <c r="DE433" s="102"/>
      <c r="DF433" s="102"/>
      <c r="DG433" s="102"/>
      <c r="DH433" s="102"/>
      <c r="DI433" s="102"/>
      <c r="DJ433" s="102"/>
      <c r="DK433" s="102"/>
      <c r="DL433" s="102"/>
      <c r="DM433" s="102"/>
      <c r="DN433" s="102"/>
      <c r="DO433" s="102"/>
      <c r="DP433" s="102"/>
      <c r="DQ433" s="102"/>
      <c r="DR433" s="102"/>
      <c r="DS433" s="102"/>
      <c r="DT433" s="102"/>
      <c r="DU433" s="102"/>
      <c r="DV433" s="102"/>
      <c r="DW433" s="102"/>
      <c r="DX433" s="102"/>
      <c r="DY433" s="102"/>
      <c r="DZ433" s="102"/>
    </row>
    <row r="434" spans="1:130">
      <c r="A434" s="102"/>
      <c r="B434" s="102"/>
      <c r="C434" s="102"/>
      <c r="D434" s="102"/>
      <c r="E434" s="102"/>
      <c r="F434" s="102"/>
      <c r="G434" s="102"/>
      <c r="H434" s="102"/>
      <c r="I434" s="102"/>
      <c r="J434" s="102"/>
      <c r="K434" s="102"/>
      <c r="L434" s="102"/>
      <c r="M434" s="102"/>
      <c r="N434" s="102"/>
      <c r="O434" s="102"/>
      <c r="P434" s="102"/>
      <c r="Q434" s="102"/>
      <c r="R434" s="102"/>
      <c r="S434" s="102"/>
      <c r="T434" s="102"/>
      <c r="U434" s="102"/>
      <c r="V434" s="102"/>
      <c r="W434" s="102"/>
      <c r="X434" s="102"/>
      <c r="Y434" s="102"/>
      <c r="Z434" s="102"/>
      <c r="AA434" s="102"/>
      <c r="AB434" s="102"/>
      <c r="AC434" s="102"/>
      <c r="AD434" s="102"/>
      <c r="AE434" s="102"/>
      <c r="AF434" s="102"/>
      <c r="AG434" s="102"/>
      <c r="AH434" s="102"/>
      <c r="AI434" s="102"/>
      <c r="AJ434" s="102"/>
      <c r="AK434" s="102"/>
      <c r="AL434" s="102"/>
      <c r="AM434" s="102"/>
      <c r="AN434" s="102"/>
      <c r="AO434" s="102"/>
      <c r="AP434" s="102"/>
      <c r="AQ434" s="102"/>
      <c r="AR434" s="102"/>
      <c r="AS434" s="102"/>
      <c r="AT434" s="102"/>
      <c r="AU434" s="102"/>
      <c r="AV434" s="102"/>
      <c r="AW434" s="102"/>
      <c r="AX434" s="102"/>
      <c r="AY434" s="102"/>
      <c r="AZ434" s="102"/>
      <c r="BA434" s="102"/>
      <c r="BB434" s="102"/>
      <c r="BC434" s="102"/>
      <c r="BD434" s="102"/>
      <c r="BE434" s="102"/>
      <c r="BF434" s="102"/>
      <c r="BG434" s="102"/>
      <c r="BH434" s="102"/>
      <c r="BI434" s="102"/>
      <c r="BJ434" s="102"/>
      <c r="BK434" s="102"/>
      <c r="BL434" s="102"/>
      <c r="BM434" s="102"/>
      <c r="BN434" s="102"/>
      <c r="BO434" s="102"/>
      <c r="BP434" s="102"/>
      <c r="BQ434" s="102"/>
      <c r="BR434" s="102"/>
      <c r="BS434" s="102"/>
      <c r="BT434" s="102"/>
      <c r="BU434" s="102"/>
      <c r="BV434" s="102"/>
      <c r="BW434" s="102"/>
      <c r="BX434" s="102"/>
      <c r="BY434" s="102"/>
      <c r="BZ434" s="102"/>
      <c r="CA434" s="102"/>
      <c r="CB434" s="102"/>
      <c r="CC434" s="102"/>
      <c r="CD434" s="102"/>
      <c r="CE434" s="102"/>
      <c r="CF434" s="102"/>
      <c r="CG434" s="102"/>
      <c r="CH434" s="102"/>
      <c r="CI434" s="102"/>
      <c r="CJ434" s="102"/>
      <c r="CK434" s="102"/>
      <c r="CL434" s="102"/>
      <c r="CM434" s="102"/>
      <c r="CN434" s="102"/>
      <c r="CO434" s="102"/>
      <c r="CP434" s="102"/>
      <c r="CQ434" s="102"/>
      <c r="CR434" s="102"/>
      <c r="CS434" s="102"/>
      <c r="CT434" s="102"/>
      <c r="CU434" s="102"/>
      <c r="CV434" s="102"/>
      <c r="CW434" s="102"/>
      <c r="CX434" s="102"/>
      <c r="CY434" s="102"/>
      <c r="CZ434" s="102"/>
      <c r="DA434" s="102"/>
      <c r="DB434" s="102"/>
      <c r="DC434" s="102"/>
      <c r="DD434" s="102"/>
      <c r="DE434" s="102"/>
      <c r="DF434" s="102"/>
      <c r="DG434" s="102"/>
      <c r="DH434" s="102"/>
      <c r="DI434" s="102"/>
      <c r="DJ434" s="102"/>
      <c r="DK434" s="102"/>
      <c r="DL434" s="102"/>
      <c r="DM434" s="102"/>
      <c r="DN434" s="102"/>
      <c r="DO434" s="102"/>
      <c r="DP434" s="102"/>
      <c r="DQ434" s="102"/>
      <c r="DR434" s="102"/>
      <c r="DS434" s="102"/>
      <c r="DT434" s="102"/>
      <c r="DU434" s="102"/>
      <c r="DV434" s="102"/>
      <c r="DW434" s="102"/>
      <c r="DX434" s="102"/>
      <c r="DY434" s="102"/>
      <c r="DZ434" s="102"/>
    </row>
    <row r="435" spans="1:130">
      <c r="A435" s="102"/>
      <c r="B435" s="102"/>
      <c r="C435" s="102"/>
      <c r="D435" s="102"/>
      <c r="E435" s="102"/>
      <c r="F435" s="102"/>
      <c r="G435" s="102"/>
      <c r="H435" s="102"/>
      <c r="I435" s="102"/>
      <c r="J435" s="102"/>
      <c r="K435" s="102"/>
      <c r="L435" s="102"/>
      <c r="M435" s="102"/>
      <c r="N435" s="102"/>
      <c r="O435" s="102"/>
      <c r="P435" s="102"/>
      <c r="Q435" s="102"/>
      <c r="R435" s="102"/>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02"/>
      <c r="AY435" s="102"/>
      <c r="AZ435" s="102"/>
      <c r="BA435" s="102"/>
      <c r="BB435" s="102"/>
      <c r="BC435" s="102"/>
      <c r="BD435" s="102"/>
      <c r="BE435" s="102"/>
      <c r="BF435" s="102"/>
      <c r="BG435" s="102"/>
      <c r="BH435" s="102"/>
      <c r="BI435" s="102"/>
      <c r="BJ435" s="102"/>
      <c r="BK435" s="102"/>
      <c r="BL435" s="102"/>
      <c r="BM435" s="102"/>
      <c r="BN435" s="102"/>
      <c r="BO435" s="102"/>
      <c r="BP435" s="102"/>
      <c r="BQ435" s="102"/>
      <c r="BR435" s="102"/>
      <c r="BS435" s="102"/>
      <c r="BT435" s="102"/>
      <c r="BU435" s="102"/>
      <c r="BV435" s="102"/>
      <c r="BW435" s="102"/>
      <c r="BX435" s="102"/>
      <c r="BY435" s="102"/>
      <c r="BZ435" s="102"/>
      <c r="CA435" s="102"/>
      <c r="CB435" s="102"/>
      <c r="CC435" s="102"/>
      <c r="CD435" s="102"/>
      <c r="CE435" s="102"/>
      <c r="CF435" s="102"/>
      <c r="CG435" s="102"/>
      <c r="CH435" s="102"/>
      <c r="CI435" s="102"/>
      <c r="CJ435" s="102"/>
      <c r="CK435" s="102"/>
      <c r="CL435" s="102"/>
      <c r="CM435" s="102"/>
      <c r="CN435" s="102"/>
      <c r="CO435" s="102"/>
      <c r="CP435" s="102"/>
      <c r="CQ435" s="102"/>
      <c r="CR435" s="102"/>
      <c r="CS435" s="102"/>
      <c r="CT435" s="102"/>
      <c r="CU435" s="102"/>
      <c r="CV435" s="102"/>
      <c r="CW435" s="102"/>
      <c r="CX435" s="102"/>
      <c r="CY435" s="102"/>
      <c r="CZ435" s="102"/>
      <c r="DA435" s="102"/>
      <c r="DB435" s="102"/>
      <c r="DC435" s="102"/>
      <c r="DD435" s="102"/>
      <c r="DE435" s="102"/>
      <c r="DF435" s="102"/>
      <c r="DG435" s="102"/>
      <c r="DH435" s="102"/>
      <c r="DI435" s="102"/>
      <c r="DJ435" s="102"/>
      <c r="DK435" s="102"/>
      <c r="DL435" s="102"/>
      <c r="DM435" s="102"/>
      <c r="DN435" s="102"/>
      <c r="DO435" s="102"/>
      <c r="DP435" s="102"/>
      <c r="DQ435" s="102"/>
      <c r="DR435" s="102"/>
      <c r="DS435" s="102"/>
      <c r="DT435" s="102"/>
      <c r="DU435" s="102"/>
      <c r="DV435" s="102"/>
      <c r="DW435" s="102"/>
      <c r="DX435" s="102"/>
      <c r="DY435" s="102"/>
      <c r="DZ435" s="102"/>
    </row>
    <row r="436" spans="1:130">
      <c r="A436" s="102"/>
      <c r="B436" s="102"/>
      <c r="C436" s="102"/>
      <c r="D436" s="102"/>
      <c r="E436" s="102"/>
      <c r="F436" s="102"/>
      <c r="G436" s="102"/>
      <c r="H436" s="102"/>
      <c r="I436" s="102"/>
      <c r="J436" s="102"/>
      <c r="K436" s="102"/>
      <c r="L436" s="102"/>
      <c r="M436" s="102"/>
      <c r="N436" s="102"/>
      <c r="O436" s="102"/>
      <c r="P436" s="102"/>
      <c r="Q436" s="102"/>
      <c r="R436" s="102"/>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02"/>
      <c r="AY436" s="102"/>
      <c r="AZ436" s="102"/>
      <c r="BA436" s="102"/>
      <c r="BB436" s="102"/>
      <c r="BC436" s="102"/>
      <c r="BD436" s="102"/>
      <c r="BE436" s="102"/>
      <c r="BF436" s="102"/>
      <c r="BG436" s="102"/>
      <c r="BH436" s="102"/>
      <c r="BI436" s="102"/>
      <c r="BJ436" s="102"/>
      <c r="BK436" s="102"/>
      <c r="BL436" s="102"/>
      <c r="BM436" s="102"/>
      <c r="BN436" s="102"/>
      <c r="BO436" s="102"/>
      <c r="BP436" s="102"/>
      <c r="BQ436" s="102"/>
      <c r="BR436" s="102"/>
      <c r="BS436" s="102"/>
      <c r="BT436" s="102"/>
      <c r="BU436" s="102"/>
      <c r="BV436" s="102"/>
      <c r="BW436" s="102"/>
      <c r="BX436" s="102"/>
      <c r="BY436" s="102"/>
      <c r="BZ436" s="102"/>
      <c r="CA436" s="102"/>
      <c r="CB436" s="102"/>
      <c r="CC436" s="102"/>
      <c r="CD436" s="102"/>
      <c r="CE436" s="102"/>
      <c r="CF436" s="102"/>
      <c r="CG436" s="102"/>
      <c r="CH436" s="102"/>
      <c r="CI436" s="102"/>
      <c r="CJ436" s="102"/>
      <c r="CK436" s="102"/>
      <c r="CL436" s="102"/>
      <c r="CM436" s="102"/>
      <c r="CN436" s="102"/>
      <c r="CO436" s="102"/>
      <c r="CP436" s="102"/>
      <c r="CQ436" s="102"/>
      <c r="CR436" s="102"/>
      <c r="CS436" s="102"/>
      <c r="CT436" s="102"/>
      <c r="CU436" s="102"/>
      <c r="CV436" s="102"/>
      <c r="CW436" s="102"/>
      <c r="CX436" s="102"/>
      <c r="CY436" s="102"/>
      <c r="CZ436" s="102"/>
      <c r="DA436" s="102"/>
      <c r="DB436" s="102"/>
      <c r="DC436" s="102"/>
      <c r="DD436" s="102"/>
      <c r="DE436" s="102"/>
      <c r="DF436" s="102"/>
      <c r="DG436" s="102"/>
      <c r="DH436" s="102"/>
      <c r="DI436" s="102"/>
      <c r="DJ436" s="102"/>
      <c r="DK436" s="102"/>
      <c r="DL436" s="102"/>
      <c r="DM436" s="102"/>
      <c r="DN436" s="102"/>
      <c r="DO436" s="102"/>
      <c r="DP436" s="102"/>
      <c r="DQ436" s="102"/>
      <c r="DR436" s="102"/>
      <c r="DS436" s="102"/>
      <c r="DT436" s="102"/>
      <c r="DU436" s="102"/>
      <c r="DV436" s="102"/>
      <c r="DW436" s="102"/>
      <c r="DX436" s="102"/>
      <c r="DY436" s="102"/>
      <c r="DZ436" s="102"/>
    </row>
    <row r="437" spans="1:130">
      <c r="A437" s="102"/>
      <c r="B437" s="102"/>
      <c r="C437" s="102"/>
      <c r="D437" s="102"/>
      <c r="E437" s="102"/>
      <c r="F437" s="102"/>
      <c r="G437" s="102"/>
      <c r="H437" s="102"/>
      <c r="I437" s="102"/>
      <c r="J437" s="102"/>
      <c r="K437" s="102"/>
      <c r="L437" s="102"/>
      <c r="M437" s="102"/>
      <c r="N437" s="102"/>
      <c r="O437" s="102"/>
      <c r="P437" s="102"/>
      <c r="Q437" s="102"/>
      <c r="R437" s="102"/>
      <c r="S437" s="102"/>
      <c r="T437" s="102"/>
      <c r="U437" s="102"/>
      <c r="V437" s="102"/>
      <c r="W437" s="102"/>
      <c r="X437" s="102"/>
      <c r="Y437" s="102"/>
      <c r="Z437" s="102"/>
      <c r="AA437" s="102"/>
      <c r="AB437" s="102"/>
      <c r="AC437" s="102"/>
      <c r="AD437" s="102"/>
      <c r="AE437" s="102"/>
      <c r="AF437" s="102"/>
      <c r="AG437" s="102"/>
      <c r="AH437" s="102"/>
      <c r="AI437" s="102"/>
      <c r="AJ437" s="102"/>
      <c r="AK437" s="102"/>
      <c r="AL437" s="102"/>
      <c r="AM437" s="102"/>
      <c r="AN437" s="102"/>
      <c r="AO437" s="102"/>
      <c r="AP437" s="102"/>
      <c r="AQ437" s="102"/>
      <c r="AR437" s="102"/>
      <c r="AS437" s="102"/>
      <c r="AT437" s="102"/>
      <c r="AU437" s="102"/>
      <c r="AV437" s="102"/>
      <c r="AW437" s="102"/>
      <c r="AX437" s="102"/>
      <c r="AY437" s="102"/>
      <c r="AZ437" s="102"/>
      <c r="BA437" s="102"/>
      <c r="BB437" s="102"/>
      <c r="BC437" s="102"/>
      <c r="BD437" s="102"/>
      <c r="BE437" s="102"/>
      <c r="BF437" s="102"/>
      <c r="BG437" s="102"/>
      <c r="BH437" s="102"/>
      <c r="BI437" s="102"/>
      <c r="BJ437" s="102"/>
      <c r="BK437" s="102"/>
      <c r="BL437" s="102"/>
      <c r="BM437" s="102"/>
      <c r="BN437" s="102"/>
      <c r="BO437" s="102"/>
      <c r="BP437" s="102"/>
      <c r="BQ437" s="102"/>
      <c r="BR437" s="102"/>
      <c r="BS437" s="102"/>
      <c r="BT437" s="102"/>
      <c r="BU437" s="102"/>
      <c r="BV437" s="102"/>
      <c r="BW437" s="102"/>
      <c r="BX437" s="102"/>
      <c r="BY437" s="102"/>
      <c r="BZ437" s="102"/>
      <c r="CA437" s="102"/>
      <c r="CB437" s="102"/>
      <c r="CC437" s="102"/>
      <c r="CD437" s="102"/>
      <c r="CE437" s="102"/>
      <c r="CF437" s="102"/>
      <c r="CG437" s="102"/>
      <c r="CH437" s="102"/>
      <c r="CI437" s="102"/>
      <c r="CJ437" s="102"/>
      <c r="CK437" s="102"/>
      <c r="CL437" s="102"/>
      <c r="CM437" s="102"/>
      <c r="CN437" s="102"/>
      <c r="CO437" s="102"/>
      <c r="CP437" s="102"/>
      <c r="CQ437" s="102"/>
      <c r="CR437" s="102"/>
      <c r="CS437" s="102"/>
      <c r="CT437" s="102"/>
      <c r="CU437" s="102"/>
      <c r="CV437" s="102"/>
      <c r="CW437" s="102"/>
      <c r="CX437" s="102"/>
      <c r="CY437" s="102"/>
      <c r="CZ437" s="102"/>
      <c r="DA437" s="102"/>
      <c r="DB437" s="102"/>
      <c r="DC437" s="102"/>
      <c r="DD437" s="102"/>
      <c r="DE437" s="102"/>
      <c r="DF437" s="102"/>
      <c r="DG437" s="102"/>
      <c r="DH437" s="102"/>
      <c r="DI437" s="102"/>
      <c r="DJ437" s="102"/>
      <c r="DK437" s="102"/>
      <c r="DL437" s="102"/>
      <c r="DM437" s="102"/>
      <c r="DN437" s="102"/>
      <c r="DO437" s="102"/>
      <c r="DP437" s="102"/>
      <c r="DQ437" s="102"/>
      <c r="DR437" s="102"/>
      <c r="DS437" s="102"/>
      <c r="DT437" s="102"/>
      <c r="DU437" s="102"/>
      <c r="DV437" s="102"/>
      <c r="DW437" s="102"/>
      <c r="DX437" s="102"/>
      <c r="DY437" s="102"/>
      <c r="DZ437" s="102"/>
    </row>
    <row r="438" spans="1:130">
      <c r="A438" s="102"/>
      <c r="B438" s="102"/>
      <c r="C438" s="102"/>
      <c r="D438" s="102"/>
      <c r="E438" s="102"/>
      <c r="F438" s="102"/>
      <c r="G438" s="102"/>
      <c r="H438" s="102"/>
      <c r="I438" s="102"/>
      <c r="J438" s="102"/>
      <c r="K438" s="102"/>
      <c r="L438" s="102"/>
      <c r="M438" s="102"/>
      <c r="N438" s="102"/>
      <c r="O438" s="102"/>
      <c r="P438" s="102"/>
      <c r="Q438" s="102"/>
      <c r="R438" s="102"/>
      <c r="S438" s="102"/>
      <c r="T438" s="102"/>
      <c r="U438" s="102"/>
      <c r="V438" s="102"/>
      <c r="W438" s="102"/>
      <c r="X438" s="102"/>
      <c r="Y438" s="102"/>
      <c r="Z438" s="102"/>
      <c r="AA438" s="102"/>
      <c r="AB438" s="102"/>
      <c r="AC438" s="102"/>
      <c r="AD438" s="102"/>
      <c r="AE438" s="102"/>
      <c r="AF438" s="102"/>
      <c r="AG438" s="102"/>
      <c r="AH438" s="102"/>
      <c r="AI438" s="102"/>
      <c r="AJ438" s="102"/>
      <c r="AK438" s="102"/>
      <c r="AL438" s="102"/>
      <c r="AM438" s="102"/>
      <c r="AN438" s="102"/>
      <c r="AO438" s="102"/>
      <c r="AP438" s="102"/>
      <c r="AQ438" s="102"/>
      <c r="AR438" s="102"/>
      <c r="AS438" s="102"/>
      <c r="AT438" s="102"/>
      <c r="AU438" s="102"/>
      <c r="AV438" s="102"/>
      <c r="AW438" s="102"/>
      <c r="AX438" s="102"/>
      <c r="AY438" s="102"/>
      <c r="AZ438" s="102"/>
      <c r="BA438" s="102"/>
      <c r="BB438" s="102"/>
      <c r="BC438" s="102"/>
      <c r="BD438" s="102"/>
      <c r="BE438" s="102"/>
      <c r="BF438" s="102"/>
      <c r="BG438" s="102"/>
      <c r="BH438" s="102"/>
      <c r="BI438" s="102"/>
      <c r="BJ438" s="102"/>
      <c r="BK438" s="102"/>
      <c r="BL438" s="102"/>
      <c r="BM438" s="102"/>
      <c r="BN438" s="102"/>
      <c r="BO438" s="102"/>
      <c r="BP438" s="102"/>
      <c r="BQ438" s="102"/>
      <c r="BR438" s="102"/>
      <c r="BS438" s="102"/>
      <c r="BT438" s="102"/>
      <c r="BU438" s="102"/>
      <c r="BV438" s="102"/>
      <c r="BW438" s="102"/>
      <c r="BX438" s="102"/>
      <c r="BY438" s="102"/>
      <c r="BZ438" s="102"/>
      <c r="CA438" s="102"/>
      <c r="CB438" s="102"/>
      <c r="CC438" s="102"/>
      <c r="CD438" s="102"/>
      <c r="CE438" s="102"/>
      <c r="CF438" s="102"/>
      <c r="CG438" s="102"/>
      <c r="CH438" s="102"/>
      <c r="CI438" s="102"/>
      <c r="CJ438" s="102"/>
      <c r="CK438" s="102"/>
      <c r="CL438" s="102"/>
      <c r="CM438" s="102"/>
      <c r="CN438" s="102"/>
      <c r="CO438" s="102"/>
      <c r="CP438" s="102"/>
      <c r="CQ438" s="102"/>
      <c r="CR438" s="102"/>
      <c r="CS438" s="102"/>
      <c r="CT438" s="102"/>
      <c r="CU438" s="102"/>
      <c r="CV438" s="102"/>
      <c r="CW438" s="102"/>
      <c r="CX438" s="102"/>
      <c r="CY438" s="102"/>
      <c r="CZ438" s="102"/>
      <c r="DA438" s="102"/>
      <c r="DB438" s="102"/>
      <c r="DC438" s="102"/>
      <c r="DD438" s="102"/>
      <c r="DE438" s="102"/>
      <c r="DF438" s="102"/>
      <c r="DG438" s="102"/>
      <c r="DH438" s="102"/>
      <c r="DI438" s="102"/>
      <c r="DJ438" s="102"/>
      <c r="DK438" s="102"/>
      <c r="DL438" s="102"/>
      <c r="DM438" s="102"/>
      <c r="DN438" s="102"/>
      <c r="DO438" s="102"/>
      <c r="DP438" s="102"/>
      <c r="DQ438" s="102"/>
      <c r="DR438" s="102"/>
      <c r="DS438" s="102"/>
      <c r="DT438" s="102"/>
      <c r="DU438" s="102"/>
      <c r="DV438" s="102"/>
      <c r="DW438" s="102"/>
      <c r="DX438" s="102"/>
      <c r="DY438" s="102"/>
      <c r="DZ438" s="102"/>
    </row>
    <row r="439" spans="1:130">
      <c r="A439" s="102"/>
      <c r="B439" s="102"/>
      <c r="C439" s="102"/>
      <c r="D439" s="102"/>
      <c r="E439" s="102"/>
      <c r="F439" s="102"/>
      <c r="G439" s="102"/>
      <c r="H439" s="102"/>
      <c r="I439" s="102"/>
      <c r="J439" s="102"/>
      <c r="K439" s="102"/>
      <c r="L439" s="102"/>
      <c r="M439" s="102"/>
      <c r="N439" s="102"/>
      <c r="O439" s="102"/>
      <c r="P439" s="102"/>
      <c r="Q439" s="102"/>
      <c r="R439" s="102"/>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02"/>
      <c r="AY439" s="102"/>
      <c r="AZ439" s="102"/>
      <c r="BA439" s="102"/>
      <c r="BB439" s="102"/>
      <c r="BC439" s="102"/>
      <c r="BD439" s="102"/>
      <c r="BE439" s="102"/>
      <c r="BF439" s="102"/>
      <c r="BG439" s="102"/>
      <c r="BH439" s="102"/>
      <c r="BI439" s="102"/>
      <c r="BJ439" s="102"/>
      <c r="BK439" s="102"/>
      <c r="BL439" s="102"/>
      <c r="BM439" s="102"/>
      <c r="BN439" s="102"/>
      <c r="BO439" s="102"/>
      <c r="BP439" s="102"/>
      <c r="BQ439" s="102"/>
      <c r="BR439" s="102"/>
      <c r="BS439" s="102"/>
      <c r="BT439" s="102"/>
      <c r="BU439" s="102"/>
      <c r="BV439" s="102"/>
      <c r="BW439" s="102"/>
      <c r="BX439" s="102"/>
      <c r="BY439" s="102"/>
      <c r="BZ439" s="102"/>
      <c r="CA439" s="102"/>
      <c r="CB439" s="102"/>
      <c r="CC439" s="102"/>
      <c r="CD439" s="102"/>
      <c r="CE439" s="102"/>
      <c r="CF439" s="102"/>
      <c r="CG439" s="102"/>
      <c r="CH439" s="102"/>
      <c r="CI439" s="102"/>
      <c r="CJ439" s="102"/>
      <c r="CK439" s="102"/>
      <c r="CL439" s="102"/>
      <c r="CM439" s="102"/>
      <c r="CN439" s="102"/>
      <c r="CO439" s="102"/>
      <c r="CP439" s="102"/>
      <c r="CQ439" s="102"/>
      <c r="CR439" s="102"/>
      <c r="CS439" s="102"/>
      <c r="CT439" s="102"/>
      <c r="CU439" s="102"/>
      <c r="CV439" s="102"/>
      <c r="CW439" s="102"/>
      <c r="CX439" s="102"/>
      <c r="CY439" s="102"/>
      <c r="CZ439" s="102"/>
      <c r="DA439" s="102"/>
      <c r="DB439" s="102"/>
      <c r="DC439" s="102"/>
      <c r="DD439" s="102"/>
      <c r="DE439" s="102"/>
      <c r="DF439" s="102"/>
      <c r="DG439" s="102"/>
      <c r="DH439" s="102"/>
      <c r="DI439" s="102"/>
      <c r="DJ439" s="102"/>
      <c r="DK439" s="102"/>
      <c r="DL439" s="102"/>
      <c r="DM439" s="102"/>
      <c r="DN439" s="102"/>
      <c r="DO439" s="102"/>
      <c r="DP439" s="102"/>
      <c r="DQ439" s="102"/>
      <c r="DR439" s="102"/>
      <c r="DS439" s="102"/>
      <c r="DT439" s="102"/>
      <c r="DU439" s="102"/>
      <c r="DV439" s="102"/>
      <c r="DW439" s="102"/>
      <c r="DX439" s="102"/>
      <c r="DY439" s="102"/>
      <c r="DZ439" s="102"/>
    </row>
    <row r="440" spans="1:130">
      <c r="A440" s="102"/>
      <c r="B440" s="102"/>
      <c r="C440" s="102"/>
      <c r="D440" s="102"/>
      <c r="E440" s="102"/>
      <c r="F440" s="102"/>
      <c r="G440" s="102"/>
      <c r="H440" s="102"/>
      <c r="I440" s="102"/>
      <c r="J440" s="102"/>
      <c r="K440" s="102"/>
      <c r="L440" s="102"/>
      <c r="M440" s="102"/>
      <c r="N440" s="102"/>
      <c r="O440" s="102"/>
      <c r="P440" s="102"/>
      <c r="Q440" s="102"/>
      <c r="R440" s="102"/>
      <c r="S440" s="102"/>
      <c r="T440" s="102"/>
      <c r="U440" s="102"/>
      <c r="V440" s="102"/>
      <c r="W440" s="102"/>
      <c r="X440" s="102"/>
      <c r="Y440" s="102"/>
      <c r="Z440" s="102"/>
      <c r="AA440" s="102"/>
      <c r="AB440" s="102"/>
      <c r="AC440" s="102"/>
      <c r="AD440" s="102"/>
      <c r="AE440" s="102"/>
      <c r="AF440" s="102"/>
      <c r="AG440" s="102"/>
      <c r="AH440" s="102"/>
      <c r="AI440" s="102"/>
      <c r="AJ440" s="102"/>
      <c r="AK440" s="102"/>
      <c r="AL440" s="102"/>
      <c r="AM440" s="102"/>
      <c r="AN440" s="102"/>
      <c r="AO440" s="102"/>
      <c r="AP440" s="102"/>
      <c r="AQ440" s="102"/>
      <c r="AR440" s="102"/>
      <c r="AS440" s="102"/>
      <c r="AT440" s="102"/>
      <c r="AU440" s="102"/>
      <c r="AV440" s="102"/>
      <c r="AW440" s="102"/>
      <c r="AX440" s="102"/>
      <c r="AY440" s="102"/>
      <c r="AZ440" s="102"/>
      <c r="BA440" s="102"/>
      <c r="BB440" s="102"/>
      <c r="BC440" s="102"/>
      <c r="BD440" s="102"/>
      <c r="BE440" s="102"/>
      <c r="BF440" s="102"/>
      <c r="BG440" s="102"/>
      <c r="BH440" s="102"/>
      <c r="BI440" s="102"/>
      <c r="BJ440" s="102"/>
      <c r="BK440" s="102"/>
      <c r="BL440" s="102"/>
      <c r="BM440" s="102"/>
      <c r="BN440" s="102"/>
      <c r="BO440" s="102"/>
      <c r="BP440" s="102"/>
      <c r="BQ440" s="102"/>
      <c r="BR440" s="102"/>
      <c r="BS440" s="102"/>
      <c r="BT440" s="102"/>
      <c r="BU440" s="102"/>
      <c r="BV440" s="102"/>
      <c r="BW440" s="102"/>
      <c r="BX440" s="102"/>
      <c r="BY440" s="102"/>
      <c r="BZ440" s="102"/>
      <c r="CA440" s="102"/>
      <c r="CB440" s="102"/>
      <c r="CC440" s="102"/>
      <c r="CD440" s="102"/>
      <c r="CE440" s="102"/>
      <c r="CF440" s="102"/>
      <c r="CG440" s="102"/>
      <c r="CH440" s="102"/>
      <c r="CI440" s="102"/>
      <c r="CJ440" s="102"/>
      <c r="CK440" s="102"/>
      <c r="CL440" s="102"/>
      <c r="CM440" s="102"/>
      <c r="CN440" s="102"/>
      <c r="CO440" s="102"/>
      <c r="CP440" s="102"/>
      <c r="CQ440" s="102"/>
      <c r="CR440" s="102"/>
      <c r="CS440" s="102"/>
      <c r="CT440" s="102"/>
      <c r="CU440" s="102"/>
      <c r="CV440" s="102"/>
      <c r="CW440" s="102"/>
      <c r="CX440" s="102"/>
      <c r="CY440" s="102"/>
      <c r="CZ440" s="102"/>
      <c r="DA440" s="102"/>
      <c r="DB440" s="102"/>
      <c r="DC440" s="102"/>
      <c r="DD440" s="102"/>
      <c r="DE440" s="102"/>
      <c r="DF440" s="102"/>
      <c r="DG440" s="102"/>
      <c r="DH440" s="102"/>
      <c r="DI440" s="102"/>
      <c r="DJ440" s="102"/>
      <c r="DK440" s="102"/>
      <c r="DL440" s="102"/>
      <c r="DM440" s="102"/>
      <c r="DN440" s="102"/>
      <c r="DO440" s="102"/>
      <c r="DP440" s="102"/>
      <c r="DQ440" s="102"/>
      <c r="DR440" s="102"/>
      <c r="DS440" s="102"/>
      <c r="DT440" s="102"/>
      <c r="DU440" s="102"/>
      <c r="DV440" s="102"/>
      <c r="DW440" s="102"/>
      <c r="DX440" s="102"/>
      <c r="DY440" s="102"/>
      <c r="DZ440" s="102"/>
    </row>
    <row r="441" spans="1:130">
      <c r="A441" s="102"/>
      <c r="B441" s="102"/>
      <c r="C441" s="102"/>
      <c r="D441" s="102"/>
      <c r="E441" s="102"/>
      <c r="F441" s="102"/>
      <c r="G441" s="102"/>
      <c r="H441" s="102"/>
      <c r="I441" s="102"/>
      <c r="J441" s="102"/>
      <c r="K441" s="102"/>
      <c r="L441" s="102"/>
      <c r="M441" s="102"/>
      <c r="N441" s="102"/>
      <c r="O441" s="102"/>
      <c r="P441" s="102"/>
      <c r="Q441" s="102"/>
      <c r="R441" s="102"/>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02"/>
      <c r="AY441" s="102"/>
      <c r="AZ441" s="102"/>
      <c r="BA441" s="102"/>
      <c r="BB441" s="102"/>
      <c r="BC441" s="102"/>
      <c r="BD441" s="102"/>
      <c r="BE441" s="102"/>
      <c r="BF441" s="102"/>
      <c r="BG441" s="102"/>
      <c r="BH441" s="102"/>
      <c r="BI441" s="102"/>
      <c r="BJ441" s="102"/>
      <c r="BK441" s="102"/>
      <c r="BL441" s="102"/>
      <c r="BM441" s="102"/>
      <c r="BN441" s="102"/>
      <c r="BO441" s="102"/>
      <c r="BP441" s="102"/>
      <c r="BQ441" s="102"/>
      <c r="BR441" s="102"/>
      <c r="BS441" s="102"/>
      <c r="BT441" s="102"/>
      <c r="BU441" s="102"/>
      <c r="BV441" s="102"/>
      <c r="BW441" s="102"/>
      <c r="BX441" s="102"/>
      <c r="BY441" s="102"/>
      <c r="BZ441" s="102"/>
      <c r="CA441" s="102"/>
      <c r="CB441" s="102"/>
      <c r="CC441" s="102"/>
      <c r="CD441" s="102"/>
      <c r="CE441" s="102"/>
      <c r="CF441" s="102"/>
      <c r="CG441" s="102"/>
      <c r="CH441" s="102"/>
      <c r="CI441" s="102"/>
      <c r="CJ441" s="102"/>
      <c r="CK441" s="102"/>
      <c r="CL441" s="102"/>
      <c r="CM441" s="102"/>
      <c r="CN441" s="102"/>
      <c r="CO441" s="102"/>
      <c r="CP441" s="102"/>
      <c r="CQ441" s="102"/>
      <c r="CR441" s="102"/>
      <c r="CS441" s="102"/>
      <c r="CT441" s="102"/>
      <c r="CU441" s="102"/>
      <c r="CV441" s="102"/>
      <c r="CW441" s="102"/>
      <c r="CX441" s="102"/>
      <c r="CY441" s="102"/>
      <c r="CZ441" s="102"/>
      <c r="DA441" s="102"/>
      <c r="DB441" s="102"/>
      <c r="DC441" s="102"/>
      <c r="DD441" s="102"/>
      <c r="DE441" s="102"/>
      <c r="DF441" s="102"/>
      <c r="DG441" s="102"/>
      <c r="DH441" s="102"/>
      <c r="DI441" s="102"/>
      <c r="DJ441" s="102"/>
      <c r="DK441" s="102"/>
      <c r="DL441" s="102"/>
      <c r="DM441" s="102"/>
      <c r="DN441" s="102"/>
      <c r="DO441" s="102"/>
      <c r="DP441" s="102"/>
      <c r="DQ441" s="102"/>
      <c r="DR441" s="102"/>
      <c r="DS441" s="102"/>
      <c r="DT441" s="102"/>
      <c r="DU441" s="102"/>
      <c r="DV441" s="102"/>
      <c r="DW441" s="102"/>
      <c r="DX441" s="102"/>
      <c r="DY441" s="102"/>
      <c r="DZ441" s="102"/>
    </row>
    <row r="442" spans="1:130">
      <c r="A442" s="102"/>
      <c r="B442" s="102"/>
      <c r="C442" s="102"/>
      <c r="D442" s="102"/>
      <c r="E442" s="102"/>
      <c r="F442" s="102"/>
      <c r="G442" s="102"/>
      <c r="H442" s="102"/>
      <c r="I442" s="102"/>
      <c r="J442" s="102"/>
      <c r="K442" s="102"/>
      <c r="L442" s="102"/>
      <c r="M442" s="102"/>
      <c r="N442" s="102"/>
      <c r="O442" s="102"/>
      <c r="P442" s="102"/>
      <c r="Q442" s="102"/>
      <c r="R442" s="102"/>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02"/>
      <c r="AY442" s="102"/>
      <c r="AZ442" s="102"/>
      <c r="BA442" s="102"/>
      <c r="BB442" s="102"/>
      <c r="BC442" s="102"/>
      <c r="BD442" s="102"/>
      <c r="BE442" s="102"/>
      <c r="BF442" s="102"/>
      <c r="BG442" s="102"/>
      <c r="BH442" s="102"/>
      <c r="BI442" s="102"/>
      <c r="BJ442" s="102"/>
      <c r="BK442" s="102"/>
      <c r="BL442" s="102"/>
      <c r="BM442" s="102"/>
      <c r="BN442" s="102"/>
      <c r="BO442" s="102"/>
      <c r="BP442" s="102"/>
      <c r="BQ442" s="102"/>
      <c r="BR442" s="102"/>
      <c r="BS442" s="102"/>
      <c r="BT442" s="102"/>
      <c r="BU442" s="102"/>
      <c r="BV442" s="102"/>
      <c r="BW442" s="102"/>
      <c r="BX442" s="102"/>
      <c r="BY442" s="102"/>
      <c r="BZ442" s="102"/>
      <c r="CA442" s="102"/>
      <c r="CB442" s="102"/>
      <c r="CC442" s="102"/>
      <c r="CD442" s="102"/>
      <c r="CE442" s="102"/>
      <c r="CF442" s="102"/>
      <c r="CG442" s="102"/>
      <c r="CH442" s="102"/>
      <c r="CI442" s="102"/>
      <c r="CJ442" s="102"/>
      <c r="CK442" s="102"/>
      <c r="CL442" s="102"/>
      <c r="CM442" s="102"/>
      <c r="CN442" s="102"/>
      <c r="CO442" s="102"/>
      <c r="CP442" s="102"/>
      <c r="CQ442" s="102"/>
      <c r="CR442" s="102"/>
      <c r="CS442" s="102"/>
      <c r="CT442" s="102"/>
      <c r="CU442" s="102"/>
      <c r="CV442" s="102"/>
      <c r="CW442" s="102"/>
      <c r="CX442" s="102"/>
      <c r="CY442" s="102"/>
      <c r="CZ442" s="102"/>
      <c r="DA442" s="102"/>
      <c r="DB442" s="102"/>
      <c r="DC442" s="102"/>
      <c r="DD442" s="102"/>
      <c r="DE442" s="102"/>
      <c r="DF442" s="102"/>
      <c r="DG442" s="102"/>
      <c r="DH442" s="102"/>
      <c r="DI442" s="102"/>
      <c r="DJ442" s="102"/>
      <c r="DK442" s="102"/>
      <c r="DL442" s="102"/>
      <c r="DM442" s="102"/>
      <c r="DN442" s="102"/>
      <c r="DO442" s="102"/>
      <c r="DP442" s="102"/>
      <c r="DQ442" s="102"/>
      <c r="DR442" s="102"/>
      <c r="DS442" s="102"/>
      <c r="DT442" s="102"/>
      <c r="DU442" s="102"/>
      <c r="DV442" s="102"/>
      <c r="DW442" s="102"/>
      <c r="DX442" s="102"/>
      <c r="DY442" s="102"/>
      <c r="DZ442" s="102"/>
    </row>
    <row r="443" spans="1:130">
      <c r="A443" s="102"/>
      <c r="B443" s="102"/>
      <c r="C443" s="102"/>
      <c r="D443" s="102"/>
      <c r="E443" s="102"/>
      <c r="F443" s="102"/>
      <c r="G443" s="102"/>
      <c r="H443" s="102"/>
      <c r="I443" s="102"/>
      <c r="J443" s="102"/>
      <c r="K443" s="102"/>
      <c r="L443" s="102"/>
      <c r="M443" s="102"/>
      <c r="N443" s="102"/>
      <c r="O443" s="102"/>
      <c r="P443" s="102"/>
      <c r="Q443" s="102"/>
      <c r="R443" s="102"/>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02"/>
      <c r="AY443" s="102"/>
      <c r="AZ443" s="102"/>
      <c r="BA443" s="102"/>
      <c r="BB443" s="102"/>
      <c r="BC443" s="102"/>
      <c r="BD443" s="102"/>
      <c r="BE443" s="102"/>
      <c r="BF443" s="102"/>
      <c r="BG443" s="102"/>
      <c r="BH443" s="102"/>
      <c r="BI443" s="102"/>
      <c r="BJ443" s="102"/>
      <c r="BK443" s="102"/>
      <c r="BL443" s="102"/>
      <c r="BM443" s="102"/>
      <c r="BN443" s="102"/>
      <c r="BO443" s="102"/>
      <c r="BP443" s="102"/>
      <c r="BQ443" s="102"/>
      <c r="BR443" s="102"/>
      <c r="BS443" s="102"/>
      <c r="BT443" s="102"/>
      <c r="BU443" s="102"/>
      <c r="BV443" s="102"/>
      <c r="BW443" s="102"/>
      <c r="BX443" s="102"/>
      <c r="BY443" s="102"/>
      <c r="BZ443" s="102"/>
      <c r="CA443" s="102"/>
      <c r="CB443" s="102"/>
      <c r="CC443" s="102"/>
      <c r="CD443" s="102"/>
      <c r="CE443" s="102"/>
      <c r="CF443" s="102"/>
      <c r="CG443" s="102"/>
      <c r="CH443" s="102"/>
      <c r="CI443" s="102"/>
      <c r="CJ443" s="102"/>
      <c r="CK443" s="102"/>
      <c r="CL443" s="102"/>
      <c r="CM443" s="102"/>
      <c r="CN443" s="102"/>
      <c r="CO443" s="102"/>
      <c r="CP443" s="102"/>
      <c r="CQ443" s="102"/>
      <c r="CR443" s="102"/>
      <c r="CS443" s="102"/>
      <c r="CT443" s="102"/>
      <c r="CU443" s="102"/>
      <c r="CV443" s="102"/>
      <c r="CW443" s="102"/>
      <c r="CX443" s="102"/>
      <c r="CY443" s="102"/>
      <c r="CZ443" s="102"/>
      <c r="DA443" s="102"/>
      <c r="DB443" s="102"/>
      <c r="DC443" s="102"/>
      <c r="DD443" s="102"/>
      <c r="DE443" s="102"/>
      <c r="DF443" s="102"/>
      <c r="DG443" s="102"/>
      <c r="DH443" s="102"/>
      <c r="DI443" s="102"/>
      <c r="DJ443" s="102"/>
      <c r="DK443" s="102"/>
      <c r="DL443" s="102"/>
      <c r="DM443" s="102"/>
      <c r="DN443" s="102"/>
      <c r="DO443" s="102"/>
      <c r="DP443" s="102"/>
      <c r="DQ443" s="102"/>
      <c r="DR443" s="102"/>
      <c r="DS443" s="102"/>
      <c r="DT443" s="102"/>
      <c r="DU443" s="102"/>
      <c r="DV443" s="102"/>
      <c r="DW443" s="102"/>
      <c r="DX443" s="102"/>
      <c r="DY443" s="102"/>
      <c r="DZ443" s="102"/>
    </row>
    <row r="444" spans="1:130">
      <c r="A444" s="102"/>
      <c r="B444" s="102"/>
      <c r="C444" s="102"/>
      <c r="D444" s="102"/>
      <c r="E444" s="102"/>
      <c r="F444" s="102"/>
      <c r="G444" s="102"/>
      <c r="H444" s="102"/>
      <c r="I444" s="102"/>
      <c r="J444" s="102"/>
      <c r="K444" s="102"/>
      <c r="L444" s="102"/>
      <c r="M444" s="102"/>
      <c r="N444" s="102"/>
      <c r="O444" s="102"/>
      <c r="P444" s="102"/>
      <c r="Q444" s="102"/>
      <c r="R444" s="102"/>
      <c r="S444" s="102"/>
      <c r="T444" s="102"/>
      <c r="U444" s="102"/>
      <c r="V444" s="102"/>
      <c r="W444" s="102"/>
      <c r="X444" s="102"/>
      <c r="Y444" s="102"/>
      <c r="Z444" s="102"/>
      <c r="AA444" s="102"/>
      <c r="AB444" s="102"/>
      <c r="AC444" s="102"/>
      <c r="AD444" s="102"/>
      <c r="AE444" s="102"/>
      <c r="AF444" s="102"/>
      <c r="AG444" s="102"/>
      <c r="AH444" s="102"/>
      <c r="AI444" s="102"/>
      <c r="AJ444" s="102"/>
      <c r="AK444" s="102"/>
      <c r="AL444" s="102"/>
      <c r="AM444" s="102"/>
      <c r="AN444" s="102"/>
      <c r="AO444" s="102"/>
      <c r="AP444" s="102"/>
      <c r="AQ444" s="102"/>
      <c r="AR444" s="102"/>
      <c r="AS444" s="102"/>
      <c r="AT444" s="102"/>
      <c r="AU444" s="102"/>
      <c r="AV444" s="102"/>
      <c r="AW444" s="102"/>
      <c r="AX444" s="102"/>
      <c r="AY444" s="102"/>
      <c r="AZ444" s="102"/>
      <c r="BA444" s="102"/>
      <c r="BB444" s="102"/>
      <c r="BC444" s="102"/>
      <c r="BD444" s="102"/>
      <c r="BE444" s="102"/>
      <c r="BF444" s="102"/>
      <c r="BG444" s="102"/>
      <c r="BH444" s="102"/>
      <c r="BI444" s="102"/>
      <c r="BJ444" s="102"/>
      <c r="BK444" s="102"/>
      <c r="BL444" s="102"/>
      <c r="BM444" s="102"/>
      <c r="BN444" s="102"/>
      <c r="BO444" s="102"/>
      <c r="BP444" s="102"/>
      <c r="BQ444" s="102"/>
      <c r="BR444" s="102"/>
      <c r="BS444" s="102"/>
      <c r="BT444" s="102"/>
      <c r="BU444" s="102"/>
      <c r="BV444" s="102"/>
      <c r="BW444" s="102"/>
      <c r="BX444" s="102"/>
      <c r="BY444" s="102"/>
      <c r="BZ444" s="102"/>
      <c r="CA444" s="102"/>
      <c r="CB444" s="102"/>
      <c r="CC444" s="102"/>
      <c r="CD444" s="102"/>
      <c r="CE444" s="102"/>
      <c r="CF444" s="102"/>
      <c r="CG444" s="102"/>
      <c r="CH444" s="102"/>
      <c r="CI444" s="102"/>
      <c r="CJ444" s="102"/>
      <c r="CK444" s="102"/>
      <c r="CL444" s="102"/>
      <c r="CM444" s="102"/>
      <c r="CN444" s="102"/>
      <c r="CO444" s="102"/>
      <c r="CP444" s="102"/>
      <c r="CQ444" s="102"/>
      <c r="CR444" s="102"/>
      <c r="CS444" s="102"/>
      <c r="CT444" s="102"/>
      <c r="CU444" s="102"/>
      <c r="CV444" s="102"/>
      <c r="CW444" s="102"/>
      <c r="CX444" s="102"/>
      <c r="CY444" s="102"/>
      <c r="CZ444" s="102"/>
      <c r="DA444" s="102"/>
      <c r="DB444" s="102"/>
      <c r="DC444" s="102"/>
      <c r="DD444" s="102"/>
      <c r="DE444" s="102"/>
      <c r="DF444" s="102"/>
      <c r="DG444" s="102"/>
      <c r="DH444" s="102"/>
      <c r="DI444" s="102"/>
      <c r="DJ444" s="102"/>
      <c r="DK444" s="102"/>
      <c r="DL444" s="102"/>
      <c r="DM444" s="102"/>
      <c r="DN444" s="102"/>
      <c r="DO444" s="102"/>
      <c r="DP444" s="102"/>
      <c r="DQ444" s="102"/>
      <c r="DR444" s="102"/>
      <c r="DS444" s="102"/>
      <c r="DT444" s="102"/>
      <c r="DU444" s="102"/>
      <c r="DV444" s="102"/>
      <c r="DW444" s="102"/>
      <c r="DX444" s="102"/>
      <c r="DY444" s="102"/>
      <c r="DZ444" s="102"/>
    </row>
    <row r="445" spans="1:130">
      <c r="A445" s="102"/>
      <c r="B445" s="102"/>
      <c r="C445" s="102"/>
      <c r="D445" s="102"/>
      <c r="E445" s="102"/>
      <c r="F445" s="102"/>
      <c r="G445" s="102"/>
      <c r="H445" s="102"/>
      <c r="I445" s="102"/>
      <c r="J445" s="102"/>
      <c r="K445" s="102"/>
      <c r="L445" s="102"/>
      <c r="M445" s="102"/>
      <c r="N445" s="102"/>
      <c r="O445" s="102"/>
      <c r="P445" s="102"/>
      <c r="Q445" s="102"/>
      <c r="R445" s="102"/>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02"/>
      <c r="AY445" s="102"/>
      <c r="AZ445" s="102"/>
      <c r="BA445" s="102"/>
      <c r="BB445" s="102"/>
      <c r="BC445" s="102"/>
      <c r="BD445" s="102"/>
      <c r="BE445" s="102"/>
      <c r="BF445" s="102"/>
      <c r="BG445" s="102"/>
      <c r="BH445" s="102"/>
      <c r="BI445" s="102"/>
      <c r="BJ445" s="102"/>
      <c r="BK445" s="102"/>
      <c r="BL445" s="102"/>
      <c r="BM445" s="102"/>
      <c r="BN445" s="102"/>
      <c r="BO445" s="102"/>
      <c r="BP445" s="102"/>
      <c r="BQ445" s="102"/>
      <c r="BR445" s="102"/>
      <c r="BS445" s="102"/>
      <c r="BT445" s="102"/>
      <c r="BU445" s="102"/>
      <c r="BV445" s="102"/>
      <c r="BW445" s="102"/>
      <c r="BX445" s="102"/>
      <c r="BY445" s="102"/>
      <c r="BZ445" s="102"/>
      <c r="CA445" s="102"/>
      <c r="CB445" s="102"/>
      <c r="CC445" s="102"/>
      <c r="CD445" s="102"/>
      <c r="CE445" s="102"/>
      <c r="CF445" s="102"/>
      <c r="CG445" s="102"/>
      <c r="CH445" s="102"/>
      <c r="CI445" s="102"/>
      <c r="CJ445" s="102"/>
      <c r="CK445" s="102"/>
      <c r="CL445" s="102"/>
      <c r="CM445" s="102"/>
      <c r="CN445" s="102"/>
      <c r="CO445" s="102"/>
      <c r="CP445" s="102"/>
      <c r="CQ445" s="102"/>
      <c r="CR445" s="102"/>
      <c r="CS445" s="102"/>
      <c r="CT445" s="102"/>
      <c r="CU445" s="102"/>
      <c r="CV445" s="102"/>
      <c r="CW445" s="102"/>
      <c r="CX445" s="102"/>
      <c r="CY445" s="102"/>
      <c r="CZ445" s="102"/>
      <c r="DA445" s="102"/>
      <c r="DB445" s="102"/>
      <c r="DC445" s="102"/>
      <c r="DD445" s="102"/>
      <c r="DE445" s="102"/>
      <c r="DF445" s="102"/>
      <c r="DG445" s="102"/>
      <c r="DH445" s="102"/>
      <c r="DI445" s="102"/>
      <c r="DJ445" s="102"/>
      <c r="DK445" s="102"/>
      <c r="DL445" s="102"/>
      <c r="DM445" s="102"/>
      <c r="DN445" s="102"/>
      <c r="DO445" s="102"/>
      <c r="DP445" s="102"/>
      <c r="DQ445" s="102"/>
      <c r="DR445" s="102"/>
      <c r="DS445" s="102"/>
      <c r="DT445" s="102"/>
      <c r="DU445" s="102"/>
      <c r="DV445" s="102"/>
      <c r="DW445" s="102"/>
      <c r="DX445" s="102"/>
      <c r="DY445" s="102"/>
      <c r="DZ445" s="102"/>
    </row>
    <row r="446" spans="1:130">
      <c r="A446" s="102"/>
      <c r="B446" s="102"/>
      <c r="C446" s="102"/>
      <c r="D446" s="102"/>
      <c r="E446" s="102"/>
      <c r="F446" s="102"/>
      <c r="G446" s="102"/>
      <c r="H446" s="102"/>
      <c r="I446" s="102"/>
      <c r="J446" s="102"/>
      <c r="K446" s="102"/>
      <c r="L446" s="102"/>
      <c r="M446" s="102"/>
      <c r="N446" s="102"/>
      <c r="O446" s="102"/>
      <c r="P446" s="102"/>
      <c r="Q446" s="102"/>
      <c r="R446" s="102"/>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102"/>
      <c r="AQ446" s="102"/>
      <c r="AR446" s="102"/>
      <c r="AS446" s="102"/>
      <c r="AT446" s="102"/>
      <c r="AU446" s="102"/>
      <c r="AV446" s="102"/>
      <c r="AW446" s="102"/>
      <c r="AX446" s="102"/>
      <c r="AY446" s="102"/>
      <c r="AZ446" s="102"/>
      <c r="BA446" s="102"/>
      <c r="BB446" s="102"/>
      <c r="BC446" s="102"/>
      <c r="BD446" s="102"/>
      <c r="BE446" s="102"/>
      <c r="BF446" s="102"/>
      <c r="BG446" s="102"/>
      <c r="BH446" s="102"/>
      <c r="BI446" s="102"/>
      <c r="BJ446" s="102"/>
      <c r="BK446" s="102"/>
      <c r="BL446" s="102"/>
      <c r="BM446" s="102"/>
      <c r="BN446" s="102"/>
      <c r="BO446" s="102"/>
      <c r="BP446" s="102"/>
      <c r="BQ446" s="102"/>
      <c r="BR446" s="102"/>
      <c r="BS446" s="102"/>
      <c r="BT446" s="102"/>
      <c r="BU446" s="102"/>
      <c r="BV446" s="102"/>
      <c r="BW446" s="102"/>
      <c r="BX446" s="102"/>
      <c r="BY446" s="102"/>
      <c r="BZ446" s="102"/>
      <c r="CA446" s="102"/>
      <c r="CB446" s="102"/>
      <c r="CC446" s="102"/>
      <c r="CD446" s="102"/>
      <c r="CE446" s="102"/>
      <c r="CF446" s="102"/>
      <c r="CG446" s="102"/>
      <c r="CH446" s="102"/>
      <c r="CI446" s="102"/>
      <c r="CJ446" s="102"/>
      <c r="CK446" s="102"/>
      <c r="CL446" s="102"/>
      <c r="CM446" s="102"/>
      <c r="CN446" s="102"/>
      <c r="CO446" s="102"/>
      <c r="CP446" s="102"/>
      <c r="CQ446" s="102"/>
      <c r="CR446" s="102"/>
      <c r="CS446" s="102"/>
      <c r="CT446" s="102"/>
      <c r="CU446" s="102"/>
      <c r="CV446" s="102"/>
      <c r="CW446" s="102"/>
      <c r="CX446" s="102"/>
      <c r="CY446" s="102"/>
      <c r="CZ446" s="102"/>
      <c r="DA446" s="102"/>
      <c r="DB446" s="102"/>
      <c r="DC446" s="102"/>
      <c r="DD446" s="102"/>
      <c r="DE446" s="102"/>
      <c r="DF446" s="102"/>
      <c r="DG446" s="102"/>
      <c r="DH446" s="102"/>
      <c r="DI446" s="102"/>
      <c r="DJ446" s="102"/>
      <c r="DK446" s="102"/>
      <c r="DL446" s="102"/>
      <c r="DM446" s="102"/>
      <c r="DN446" s="102"/>
      <c r="DO446" s="102"/>
      <c r="DP446" s="102"/>
      <c r="DQ446" s="102"/>
      <c r="DR446" s="102"/>
      <c r="DS446" s="102"/>
      <c r="DT446" s="102"/>
      <c r="DU446" s="102"/>
      <c r="DV446" s="102"/>
      <c r="DW446" s="102"/>
      <c r="DX446" s="102"/>
      <c r="DY446" s="102"/>
      <c r="DZ446" s="102"/>
    </row>
    <row r="447" spans="1:130">
      <c r="A447" s="102"/>
      <c r="B447" s="102"/>
      <c r="C447" s="102"/>
      <c r="D447" s="102"/>
      <c r="E447" s="102"/>
      <c r="F447" s="102"/>
      <c r="G447" s="102"/>
      <c r="H447" s="102"/>
      <c r="I447" s="102"/>
      <c r="J447" s="102"/>
      <c r="K447" s="102"/>
      <c r="L447" s="102"/>
      <c r="M447" s="102"/>
      <c r="N447" s="102"/>
      <c r="O447" s="102"/>
      <c r="P447" s="102"/>
      <c r="Q447" s="102"/>
      <c r="R447" s="102"/>
      <c r="S447" s="102"/>
      <c r="T447" s="102"/>
      <c r="U447" s="102"/>
      <c r="V447" s="102"/>
      <c r="W447" s="102"/>
      <c r="X447" s="102"/>
      <c r="Y447" s="102"/>
      <c r="Z447" s="102"/>
      <c r="AA447" s="102"/>
      <c r="AB447" s="102"/>
      <c r="AC447" s="102"/>
      <c r="AD447" s="102"/>
      <c r="AE447" s="102"/>
      <c r="AF447" s="102"/>
      <c r="AG447" s="102"/>
      <c r="AH447" s="102"/>
      <c r="AI447" s="102"/>
      <c r="AJ447" s="102"/>
      <c r="AK447" s="102"/>
      <c r="AL447" s="102"/>
      <c r="AM447" s="102"/>
      <c r="AN447" s="102"/>
      <c r="AO447" s="102"/>
      <c r="AP447" s="102"/>
      <c r="AQ447" s="102"/>
      <c r="AR447" s="102"/>
      <c r="AS447" s="102"/>
      <c r="AT447" s="102"/>
      <c r="AU447" s="102"/>
      <c r="AV447" s="102"/>
      <c r="AW447" s="102"/>
      <c r="AX447" s="102"/>
      <c r="AY447" s="102"/>
      <c r="AZ447" s="102"/>
      <c r="BA447" s="102"/>
      <c r="BB447" s="102"/>
      <c r="BC447" s="102"/>
      <c r="BD447" s="102"/>
      <c r="BE447" s="102"/>
      <c r="BF447" s="102"/>
      <c r="BG447" s="102"/>
      <c r="BH447" s="102"/>
      <c r="BI447" s="102"/>
      <c r="BJ447" s="102"/>
      <c r="BK447" s="102"/>
      <c r="BL447" s="102"/>
      <c r="BM447" s="102"/>
      <c r="BN447" s="102"/>
      <c r="BO447" s="102"/>
      <c r="BP447" s="102"/>
      <c r="BQ447" s="102"/>
      <c r="BR447" s="102"/>
      <c r="BS447" s="102"/>
      <c r="BT447" s="102"/>
      <c r="BU447" s="102"/>
      <c r="BV447" s="102"/>
      <c r="BW447" s="102"/>
      <c r="BX447" s="102"/>
      <c r="BY447" s="102"/>
      <c r="BZ447" s="102"/>
      <c r="CA447" s="102"/>
      <c r="CB447" s="102"/>
      <c r="CC447" s="102"/>
      <c r="CD447" s="102"/>
      <c r="CE447" s="102"/>
      <c r="CF447" s="102"/>
      <c r="CG447" s="102"/>
      <c r="CH447" s="102"/>
      <c r="CI447" s="102"/>
      <c r="CJ447" s="102"/>
      <c r="CK447" s="102"/>
      <c r="CL447" s="102"/>
      <c r="CM447" s="102"/>
      <c r="CN447" s="102"/>
      <c r="CO447" s="102"/>
      <c r="CP447" s="102"/>
      <c r="CQ447" s="102"/>
      <c r="CR447" s="102"/>
      <c r="CS447" s="102"/>
      <c r="CT447" s="102"/>
      <c r="CU447" s="102"/>
      <c r="CV447" s="102"/>
      <c r="CW447" s="102"/>
      <c r="CX447" s="102"/>
      <c r="CY447" s="102"/>
      <c r="CZ447" s="102"/>
      <c r="DA447" s="102"/>
      <c r="DB447" s="102"/>
      <c r="DC447" s="102"/>
      <c r="DD447" s="102"/>
      <c r="DE447" s="102"/>
      <c r="DF447" s="102"/>
      <c r="DG447" s="102"/>
      <c r="DH447" s="102"/>
      <c r="DI447" s="102"/>
      <c r="DJ447" s="102"/>
      <c r="DK447" s="102"/>
      <c r="DL447" s="102"/>
      <c r="DM447" s="102"/>
      <c r="DN447" s="102"/>
      <c r="DO447" s="102"/>
      <c r="DP447" s="102"/>
      <c r="DQ447" s="102"/>
      <c r="DR447" s="102"/>
      <c r="DS447" s="102"/>
      <c r="DT447" s="102"/>
      <c r="DU447" s="102"/>
      <c r="DV447" s="102"/>
      <c r="DW447" s="102"/>
      <c r="DX447" s="102"/>
      <c r="DY447" s="102"/>
      <c r="DZ447" s="102"/>
    </row>
    <row r="448" spans="1:130">
      <c r="A448" s="102"/>
      <c r="B448" s="102"/>
      <c r="C448" s="102"/>
      <c r="D448" s="102"/>
      <c r="E448" s="102"/>
      <c r="F448" s="102"/>
      <c r="G448" s="102"/>
      <c r="H448" s="102"/>
      <c r="I448" s="102"/>
      <c r="J448" s="102"/>
      <c r="K448" s="102"/>
      <c r="L448" s="102"/>
      <c r="M448" s="102"/>
      <c r="N448" s="102"/>
      <c r="O448" s="102"/>
      <c r="P448" s="102"/>
      <c r="Q448" s="102"/>
      <c r="R448" s="102"/>
      <c r="S448" s="102"/>
      <c r="T448" s="102"/>
      <c r="U448" s="102"/>
      <c r="V448" s="102"/>
      <c r="W448" s="102"/>
      <c r="X448" s="102"/>
      <c r="Y448" s="102"/>
      <c r="Z448" s="102"/>
      <c r="AA448" s="102"/>
      <c r="AB448" s="102"/>
      <c r="AC448" s="102"/>
      <c r="AD448" s="102"/>
      <c r="AE448" s="102"/>
      <c r="AF448" s="102"/>
      <c r="AG448" s="102"/>
      <c r="AH448" s="102"/>
      <c r="AI448" s="102"/>
      <c r="AJ448" s="102"/>
      <c r="AK448" s="102"/>
      <c r="AL448" s="102"/>
      <c r="AM448" s="102"/>
      <c r="AN448" s="102"/>
      <c r="AO448" s="102"/>
      <c r="AP448" s="102"/>
      <c r="AQ448" s="102"/>
      <c r="AR448" s="102"/>
      <c r="AS448" s="102"/>
      <c r="AT448" s="102"/>
      <c r="AU448" s="102"/>
      <c r="AV448" s="102"/>
      <c r="AW448" s="102"/>
      <c r="AX448" s="102"/>
      <c r="AY448" s="102"/>
      <c r="AZ448" s="102"/>
      <c r="BA448" s="102"/>
      <c r="BB448" s="102"/>
      <c r="BC448" s="102"/>
      <c r="BD448" s="102"/>
      <c r="BE448" s="102"/>
      <c r="BF448" s="102"/>
      <c r="BG448" s="102"/>
      <c r="BH448" s="102"/>
      <c r="BI448" s="102"/>
      <c r="BJ448" s="102"/>
      <c r="BK448" s="102"/>
      <c r="BL448" s="102"/>
      <c r="BM448" s="102"/>
      <c r="BN448" s="102"/>
      <c r="BO448" s="102"/>
      <c r="BP448" s="102"/>
      <c r="BQ448" s="102"/>
      <c r="BR448" s="102"/>
      <c r="BS448" s="102"/>
      <c r="BT448" s="102"/>
      <c r="BU448" s="102"/>
      <c r="BV448" s="102"/>
      <c r="BW448" s="102"/>
      <c r="BX448" s="102"/>
      <c r="BY448" s="102"/>
      <c r="BZ448" s="102"/>
      <c r="CA448" s="102"/>
      <c r="CB448" s="102"/>
      <c r="CC448" s="102"/>
      <c r="CD448" s="102"/>
      <c r="CE448" s="102"/>
      <c r="CF448" s="102"/>
      <c r="CG448" s="102"/>
      <c r="CH448" s="102"/>
      <c r="CI448" s="102"/>
      <c r="CJ448" s="102"/>
      <c r="CK448" s="102"/>
      <c r="CL448" s="102"/>
      <c r="CM448" s="102"/>
      <c r="CN448" s="102"/>
      <c r="CO448" s="102"/>
      <c r="CP448" s="102"/>
      <c r="CQ448" s="102"/>
      <c r="CR448" s="102"/>
      <c r="CS448" s="102"/>
      <c r="CT448" s="102"/>
      <c r="CU448" s="102"/>
      <c r="CV448" s="102"/>
      <c r="CW448" s="102"/>
      <c r="CX448" s="102"/>
      <c r="CY448" s="102"/>
      <c r="CZ448" s="102"/>
      <c r="DA448" s="102"/>
      <c r="DB448" s="102"/>
      <c r="DC448" s="102"/>
      <c r="DD448" s="102"/>
      <c r="DE448" s="102"/>
      <c r="DF448" s="102"/>
      <c r="DG448" s="102"/>
      <c r="DH448" s="102"/>
      <c r="DI448" s="102"/>
      <c r="DJ448" s="102"/>
      <c r="DK448" s="102"/>
      <c r="DL448" s="102"/>
      <c r="DM448" s="102"/>
      <c r="DN448" s="102"/>
      <c r="DO448" s="102"/>
      <c r="DP448" s="102"/>
      <c r="DQ448" s="102"/>
      <c r="DR448" s="102"/>
      <c r="DS448" s="102"/>
      <c r="DT448" s="102"/>
      <c r="DU448" s="102"/>
      <c r="DV448" s="102"/>
      <c r="DW448" s="102"/>
      <c r="DX448" s="102"/>
      <c r="DY448" s="102"/>
      <c r="DZ448" s="102"/>
    </row>
    <row r="449" spans="1:130">
      <c r="A449" s="102"/>
      <c r="B449" s="102"/>
      <c r="C449" s="102"/>
      <c r="D449" s="102"/>
      <c r="E449" s="102"/>
      <c r="F449" s="102"/>
      <c r="G449" s="102"/>
      <c r="H449" s="102"/>
      <c r="I449" s="102"/>
      <c r="J449" s="102"/>
      <c r="K449" s="102"/>
      <c r="L449" s="102"/>
      <c r="M449" s="102"/>
      <c r="N449" s="102"/>
      <c r="O449" s="102"/>
      <c r="P449" s="102"/>
      <c r="Q449" s="102"/>
      <c r="R449" s="102"/>
      <c r="S449" s="102"/>
      <c r="T449" s="102"/>
      <c r="U449" s="102"/>
      <c r="V449" s="102"/>
      <c r="W449" s="102"/>
      <c r="X449" s="102"/>
      <c r="Y449" s="102"/>
      <c r="Z449" s="102"/>
      <c r="AA449" s="102"/>
      <c r="AB449" s="102"/>
      <c r="AC449" s="102"/>
      <c r="AD449" s="102"/>
      <c r="AE449" s="102"/>
      <c r="AF449" s="102"/>
      <c r="AG449" s="102"/>
      <c r="AH449" s="102"/>
      <c r="AI449" s="102"/>
      <c r="AJ449" s="102"/>
      <c r="AK449" s="102"/>
      <c r="AL449" s="102"/>
      <c r="AM449" s="102"/>
      <c r="AN449" s="102"/>
      <c r="AO449" s="102"/>
      <c r="AP449" s="102"/>
      <c r="AQ449" s="102"/>
      <c r="AR449" s="102"/>
      <c r="AS449" s="102"/>
      <c r="AT449" s="102"/>
      <c r="AU449" s="102"/>
      <c r="AV449" s="102"/>
      <c r="AW449" s="102"/>
      <c r="AX449" s="102"/>
      <c r="AY449" s="102"/>
      <c r="AZ449" s="102"/>
      <c r="BA449" s="102"/>
      <c r="BB449" s="102"/>
      <c r="BC449" s="102"/>
      <c r="BD449" s="102"/>
      <c r="BE449" s="102"/>
      <c r="BF449" s="102"/>
      <c r="BG449" s="102"/>
      <c r="BH449" s="102"/>
      <c r="BI449" s="102"/>
      <c r="BJ449" s="102"/>
      <c r="BK449" s="102"/>
      <c r="BL449" s="102"/>
      <c r="BM449" s="102"/>
      <c r="BN449" s="102"/>
      <c r="BO449" s="102"/>
      <c r="BP449" s="102"/>
      <c r="BQ449" s="102"/>
      <c r="BR449" s="102"/>
      <c r="BS449" s="102"/>
      <c r="BT449" s="102"/>
      <c r="BU449" s="102"/>
      <c r="BV449" s="102"/>
      <c r="BW449" s="102"/>
      <c r="BX449" s="102"/>
      <c r="BY449" s="102"/>
      <c r="BZ449" s="102"/>
      <c r="CA449" s="102"/>
      <c r="CB449" s="102"/>
      <c r="CC449" s="102"/>
      <c r="CD449" s="102"/>
      <c r="CE449" s="102"/>
      <c r="CF449" s="102"/>
      <c r="CG449" s="102"/>
      <c r="CH449" s="102"/>
      <c r="CI449" s="102"/>
      <c r="CJ449" s="102"/>
      <c r="CK449" s="102"/>
      <c r="CL449" s="102"/>
      <c r="CM449" s="102"/>
      <c r="CN449" s="102"/>
      <c r="CO449" s="102"/>
      <c r="CP449" s="102"/>
      <c r="CQ449" s="102"/>
      <c r="CR449" s="102"/>
      <c r="CS449" s="102"/>
      <c r="CT449" s="102"/>
      <c r="CU449" s="102"/>
      <c r="CV449" s="102"/>
      <c r="CW449" s="102"/>
      <c r="CX449" s="102"/>
      <c r="CY449" s="102"/>
      <c r="CZ449" s="102"/>
      <c r="DA449" s="102"/>
      <c r="DB449" s="102"/>
      <c r="DC449" s="102"/>
      <c r="DD449" s="102"/>
      <c r="DE449" s="102"/>
      <c r="DF449" s="102"/>
      <c r="DG449" s="102"/>
      <c r="DH449" s="102"/>
      <c r="DI449" s="102"/>
      <c r="DJ449" s="102"/>
      <c r="DK449" s="102"/>
      <c r="DL449" s="102"/>
      <c r="DM449" s="102"/>
      <c r="DN449" s="102"/>
      <c r="DO449" s="102"/>
      <c r="DP449" s="102"/>
      <c r="DQ449" s="102"/>
      <c r="DR449" s="102"/>
      <c r="DS449" s="102"/>
      <c r="DT449" s="102"/>
      <c r="DU449" s="102"/>
      <c r="DV449" s="102"/>
      <c r="DW449" s="102"/>
      <c r="DX449" s="102"/>
      <c r="DY449" s="102"/>
      <c r="DZ449" s="102"/>
    </row>
    <row r="450" spans="1:130">
      <c r="A450" s="102"/>
      <c r="B450" s="102"/>
      <c r="C450" s="102"/>
      <c r="D450" s="102"/>
      <c r="E450" s="102"/>
      <c r="F450" s="102"/>
      <c r="G450" s="102"/>
      <c r="H450" s="102"/>
      <c r="I450" s="102"/>
      <c r="J450" s="102"/>
      <c r="K450" s="102"/>
      <c r="L450" s="102"/>
      <c r="M450" s="102"/>
      <c r="N450" s="102"/>
      <c r="O450" s="102"/>
      <c r="P450" s="102"/>
      <c r="Q450" s="102"/>
      <c r="R450" s="102"/>
      <c r="S450" s="102"/>
      <c r="T450" s="102"/>
      <c r="U450" s="102"/>
      <c r="V450" s="102"/>
      <c r="W450" s="102"/>
      <c r="X450" s="102"/>
      <c r="Y450" s="102"/>
      <c r="Z450" s="102"/>
      <c r="AA450" s="102"/>
      <c r="AB450" s="102"/>
      <c r="AC450" s="102"/>
      <c r="AD450" s="102"/>
      <c r="AE450" s="102"/>
      <c r="AF450" s="102"/>
      <c r="AG450" s="102"/>
      <c r="AH450" s="102"/>
      <c r="AI450" s="102"/>
      <c r="AJ450" s="102"/>
      <c r="AK450" s="102"/>
      <c r="AL450" s="102"/>
      <c r="AM450" s="102"/>
      <c r="AN450" s="102"/>
      <c r="AO450" s="102"/>
      <c r="AP450" s="102"/>
      <c r="AQ450" s="102"/>
      <c r="AR450" s="102"/>
      <c r="AS450" s="102"/>
      <c r="AT450" s="102"/>
      <c r="AU450" s="102"/>
      <c r="AV450" s="102"/>
      <c r="AW450" s="102"/>
      <c r="AX450" s="102"/>
      <c r="AY450" s="102"/>
      <c r="AZ450" s="102"/>
      <c r="BA450" s="102"/>
      <c r="BB450" s="102"/>
      <c r="BC450" s="102"/>
      <c r="BD450" s="102"/>
      <c r="BE450" s="102"/>
      <c r="BF450" s="102"/>
      <c r="BG450" s="102"/>
      <c r="BH450" s="102"/>
      <c r="BI450" s="102"/>
      <c r="BJ450" s="102"/>
      <c r="BK450" s="102"/>
      <c r="BL450" s="102"/>
      <c r="BM450" s="102"/>
      <c r="BN450" s="102"/>
      <c r="BO450" s="102"/>
      <c r="BP450" s="102"/>
      <c r="BQ450" s="102"/>
      <c r="BR450" s="102"/>
      <c r="BS450" s="102"/>
      <c r="BT450" s="102"/>
      <c r="BU450" s="102"/>
      <c r="BV450" s="102"/>
      <c r="BW450" s="102"/>
      <c r="BX450" s="102"/>
      <c r="BY450" s="102"/>
      <c r="BZ450" s="102"/>
      <c r="CA450" s="102"/>
      <c r="CB450" s="102"/>
      <c r="CC450" s="102"/>
      <c r="CD450" s="102"/>
      <c r="CE450" s="102"/>
      <c r="CF450" s="102"/>
      <c r="CG450" s="102"/>
      <c r="CH450" s="102"/>
      <c r="CI450" s="102"/>
      <c r="CJ450" s="102"/>
      <c r="CK450" s="102"/>
      <c r="CL450" s="102"/>
      <c r="CM450" s="102"/>
      <c r="CN450" s="102"/>
      <c r="CO450" s="102"/>
      <c r="CP450" s="102"/>
      <c r="CQ450" s="102"/>
      <c r="CR450" s="102"/>
      <c r="CS450" s="102"/>
      <c r="CT450" s="102"/>
      <c r="CU450" s="102"/>
      <c r="CV450" s="102"/>
      <c r="CW450" s="102"/>
      <c r="CX450" s="102"/>
      <c r="CY450" s="102"/>
      <c r="CZ450" s="102"/>
      <c r="DA450" s="102"/>
      <c r="DB450" s="102"/>
      <c r="DC450" s="102"/>
      <c r="DD450" s="102"/>
      <c r="DE450" s="102"/>
      <c r="DF450" s="102"/>
      <c r="DG450" s="102"/>
      <c r="DH450" s="102"/>
      <c r="DI450" s="102"/>
      <c r="DJ450" s="102"/>
      <c r="DK450" s="102"/>
      <c r="DL450" s="102"/>
      <c r="DM450" s="102"/>
      <c r="DN450" s="102"/>
      <c r="DO450" s="102"/>
      <c r="DP450" s="102"/>
      <c r="DQ450" s="102"/>
      <c r="DR450" s="102"/>
      <c r="DS450" s="102"/>
      <c r="DT450" s="102"/>
      <c r="DU450" s="102"/>
      <c r="DV450" s="102"/>
      <c r="DW450" s="102"/>
      <c r="DX450" s="102"/>
      <c r="DY450" s="102"/>
      <c r="DZ450" s="102"/>
    </row>
    <row r="451" spans="1:130">
      <c r="A451" s="102"/>
      <c r="B451" s="102"/>
      <c r="C451" s="102"/>
      <c r="D451" s="102"/>
      <c r="E451" s="102"/>
      <c r="F451" s="102"/>
      <c r="G451" s="102"/>
      <c r="H451" s="102"/>
      <c r="I451" s="102"/>
      <c r="J451" s="102"/>
      <c r="K451" s="102"/>
      <c r="L451" s="102"/>
      <c r="M451" s="102"/>
      <c r="N451" s="102"/>
      <c r="O451" s="102"/>
      <c r="P451" s="102"/>
      <c r="Q451" s="102"/>
      <c r="R451" s="102"/>
      <c r="S451" s="102"/>
      <c r="T451" s="102"/>
      <c r="U451" s="102"/>
      <c r="V451" s="102"/>
      <c r="W451" s="102"/>
      <c r="X451" s="102"/>
      <c r="Y451" s="102"/>
      <c r="Z451" s="102"/>
      <c r="AA451" s="102"/>
      <c r="AB451" s="102"/>
      <c r="AC451" s="102"/>
      <c r="AD451" s="102"/>
      <c r="AE451" s="102"/>
      <c r="AF451" s="102"/>
      <c r="AG451" s="102"/>
      <c r="AH451" s="102"/>
      <c r="AI451" s="102"/>
      <c r="AJ451" s="102"/>
      <c r="AK451" s="102"/>
      <c r="AL451" s="102"/>
      <c r="AM451" s="102"/>
      <c r="AN451" s="102"/>
      <c r="AO451" s="102"/>
      <c r="AP451" s="102"/>
      <c r="AQ451" s="102"/>
      <c r="AR451" s="102"/>
      <c r="AS451" s="102"/>
      <c r="AT451" s="102"/>
      <c r="AU451" s="102"/>
      <c r="AV451" s="102"/>
      <c r="AW451" s="102"/>
      <c r="AX451" s="102"/>
      <c r="AY451" s="102"/>
      <c r="AZ451" s="102"/>
      <c r="BA451" s="102"/>
      <c r="BB451" s="102"/>
      <c r="BC451" s="102"/>
      <c r="BD451" s="102"/>
      <c r="BE451" s="102"/>
      <c r="BF451" s="102"/>
      <c r="BG451" s="102"/>
      <c r="BH451" s="102"/>
      <c r="BI451" s="102"/>
      <c r="BJ451" s="102"/>
      <c r="BK451" s="102"/>
      <c r="BL451" s="102"/>
      <c r="BM451" s="102"/>
      <c r="BN451" s="102"/>
      <c r="BO451" s="102"/>
      <c r="BP451" s="102"/>
      <c r="BQ451" s="102"/>
      <c r="BR451" s="102"/>
      <c r="BS451" s="102"/>
      <c r="BT451" s="102"/>
      <c r="BU451" s="102"/>
      <c r="BV451" s="102"/>
      <c r="BW451" s="102"/>
      <c r="BX451" s="102"/>
      <c r="BY451" s="102"/>
      <c r="BZ451" s="102"/>
      <c r="CA451" s="102"/>
      <c r="CB451" s="102"/>
      <c r="CC451" s="102"/>
      <c r="CD451" s="102"/>
      <c r="CE451" s="102"/>
      <c r="CF451" s="102"/>
      <c r="CG451" s="102"/>
      <c r="CH451" s="102"/>
      <c r="CI451" s="102"/>
      <c r="CJ451" s="102"/>
      <c r="CK451" s="102"/>
      <c r="CL451" s="102"/>
      <c r="CM451" s="102"/>
      <c r="CN451" s="102"/>
      <c r="CO451" s="102"/>
      <c r="CP451" s="102"/>
      <c r="CQ451" s="102"/>
      <c r="CR451" s="102"/>
      <c r="CS451" s="102"/>
      <c r="CT451" s="102"/>
      <c r="CU451" s="102"/>
      <c r="CV451" s="102"/>
      <c r="CW451" s="102"/>
      <c r="CX451" s="102"/>
      <c r="CY451" s="102"/>
      <c r="CZ451" s="102"/>
      <c r="DA451" s="102"/>
      <c r="DB451" s="102"/>
      <c r="DC451" s="102"/>
      <c r="DD451" s="102"/>
      <c r="DE451" s="102"/>
      <c r="DF451" s="102"/>
      <c r="DG451" s="102"/>
      <c r="DH451" s="102"/>
      <c r="DI451" s="102"/>
      <c r="DJ451" s="102"/>
      <c r="DK451" s="102"/>
      <c r="DL451" s="102"/>
      <c r="DM451" s="102"/>
      <c r="DN451" s="102"/>
      <c r="DO451" s="102"/>
      <c r="DP451" s="102"/>
      <c r="DQ451" s="102"/>
      <c r="DR451" s="102"/>
      <c r="DS451" s="102"/>
      <c r="DT451" s="102"/>
      <c r="DU451" s="102"/>
      <c r="DV451" s="102"/>
      <c r="DW451" s="102"/>
      <c r="DX451" s="102"/>
      <c r="DY451" s="102"/>
      <c r="DZ451" s="102"/>
    </row>
    <row r="452" spans="1:130">
      <c r="A452" s="102"/>
      <c r="B452" s="102"/>
      <c r="C452" s="102"/>
      <c r="D452" s="102"/>
      <c r="E452" s="102"/>
      <c r="F452" s="102"/>
      <c r="G452" s="102"/>
      <c r="H452" s="102"/>
      <c r="I452" s="102"/>
      <c r="J452" s="102"/>
      <c r="K452" s="102"/>
      <c r="L452" s="102"/>
      <c r="M452" s="102"/>
      <c r="N452" s="102"/>
      <c r="O452" s="102"/>
      <c r="P452" s="102"/>
      <c r="Q452" s="102"/>
      <c r="R452" s="102"/>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02"/>
      <c r="AY452" s="102"/>
      <c r="AZ452" s="102"/>
      <c r="BA452" s="102"/>
      <c r="BB452" s="102"/>
      <c r="BC452" s="102"/>
      <c r="BD452" s="102"/>
      <c r="BE452" s="102"/>
      <c r="BF452" s="102"/>
      <c r="BG452" s="102"/>
      <c r="BH452" s="102"/>
      <c r="BI452" s="102"/>
      <c r="BJ452" s="102"/>
      <c r="BK452" s="102"/>
      <c r="BL452" s="102"/>
      <c r="BM452" s="102"/>
      <c r="BN452" s="102"/>
      <c r="BO452" s="102"/>
      <c r="BP452" s="102"/>
      <c r="BQ452" s="102"/>
      <c r="BR452" s="102"/>
      <c r="BS452" s="102"/>
      <c r="BT452" s="102"/>
      <c r="BU452" s="102"/>
      <c r="BV452" s="102"/>
      <c r="BW452" s="102"/>
      <c r="BX452" s="102"/>
      <c r="BY452" s="102"/>
      <c r="BZ452" s="102"/>
      <c r="CA452" s="102"/>
      <c r="CB452" s="102"/>
      <c r="CC452" s="102"/>
      <c r="CD452" s="102"/>
      <c r="CE452" s="102"/>
      <c r="CF452" s="102"/>
      <c r="CG452" s="102"/>
      <c r="CH452" s="102"/>
      <c r="CI452" s="102"/>
      <c r="CJ452" s="102"/>
      <c r="CK452" s="102"/>
      <c r="CL452" s="102"/>
      <c r="CM452" s="102"/>
      <c r="CN452" s="102"/>
      <c r="CO452" s="102"/>
      <c r="CP452" s="102"/>
      <c r="CQ452" s="102"/>
      <c r="CR452" s="102"/>
      <c r="CS452" s="102"/>
      <c r="CT452" s="102"/>
      <c r="CU452" s="102"/>
      <c r="CV452" s="102"/>
      <c r="CW452" s="102"/>
      <c r="CX452" s="102"/>
      <c r="CY452" s="102"/>
      <c r="CZ452" s="102"/>
      <c r="DA452" s="102"/>
      <c r="DB452" s="102"/>
      <c r="DC452" s="102"/>
      <c r="DD452" s="102"/>
      <c r="DE452" s="102"/>
      <c r="DF452" s="102"/>
      <c r="DG452" s="102"/>
      <c r="DH452" s="102"/>
      <c r="DI452" s="102"/>
      <c r="DJ452" s="102"/>
      <c r="DK452" s="102"/>
      <c r="DL452" s="102"/>
      <c r="DM452" s="102"/>
      <c r="DN452" s="102"/>
      <c r="DO452" s="102"/>
      <c r="DP452" s="102"/>
      <c r="DQ452" s="102"/>
      <c r="DR452" s="102"/>
      <c r="DS452" s="102"/>
      <c r="DT452" s="102"/>
      <c r="DU452" s="102"/>
      <c r="DV452" s="102"/>
      <c r="DW452" s="102"/>
      <c r="DX452" s="102"/>
      <c r="DY452" s="102"/>
      <c r="DZ452" s="102"/>
    </row>
    <row r="453" spans="1:130">
      <c r="A453" s="102"/>
      <c r="B453" s="102"/>
      <c r="C453" s="102"/>
      <c r="D453" s="102"/>
      <c r="E453" s="102"/>
      <c r="F453" s="102"/>
      <c r="G453" s="102"/>
      <c r="H453" s="102"/>
      <c r="I453" s="102"/>
      <c r="J453" s="102"/>
      <c r="K453" s="102"/>
      <c r="L453" s="102"/>
      <c r="M453" s="102"/>
      <c r="N453" s="102"/>
      <c r="O453" s="102"/>
      <c r="P453" s="102"/>
      <c r="Q453" s="102"/>
      <c r="R453" s="102"/>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02"/>
      <c r="AY453" s="102"/>
      <c r="AZ453" s="102"/>
      <c r="BA453" s="102"/>
      <c r="BB453" s="102"/>
      <c r="BC453" s="102"/>
      <c r="BD453" s="102"/>
      <c r="BE453" s="102"/>
      <c r="BF453" s="102"/>
      <c r="BG453" s="102"/>
      <c r="BH453" s="102"/>
      <c r="BI453" s="102"/>
      <c r="BJ453" s="102"/>
      <c r="BK453" s="102"/>
      <c r="BL453" s="102"/>
      <c r="BM453" s="102"/>
      <c r="BN453" s="102"/>
      <c r="BO453" s="102"/>
      <c r="BP453" s="102"/>
      <c r="BQ453" s="102"/>
      <c r="BR453" s="102"/>
      <c r="BS453" s="102"/>
      <c r="BT453" s="102"/>
      <c r="BU453" s="102"/>
      <c r="BV453" s="102"/>
      <c r="BW453" s="102"/>
      <c r="BX453" s="102"/>
      <c r="BY453" s="102"/>
      <c r="BZ453" s="102"/>
      <c r="CA453" s="102"/>
      <c r="CB453" s="102"/>
      <c r="CC453" s="102"/>
      <c r="CD453" s="102"/>
      <c r="CE453" s="102"/>
      <c r="CF453" s="102"/>
      <c r="CG453" s="102"/>
      <c r="CH453" s="102"/>
      <c r="CI453" s="102"/>
      <c r="CJ453" s="102"/>
      <c r="CK453" s="102"/>
      <c r="CL453" s="102"/>
      <c r="CM453" s="102"/>
      <c r="CN453" s="102"/>
      <c r="CO453" s="102"/>
      <c r="CP453" s="102"/>
      <c r="CQ453" s="102"/>
      <c r="CR453" s="102"/>
      <c r="CS453" s="102"/>
      <c r="CT453" s="102"/>
      <c r="CU453" s="102"/>
      <c r="CV453" s="102"/>
      <c r="CW453" s="102"/>
      <c r="CX453" s="102"/>
      <c r="CY453" s="102"/>
      <c r="CZ453" s="102"/>
      <c r="DA453" s="102"/>
      <c r="DB453" s="102"/>
      <c r="DC453" s="102"/>
      <c r="DD453" s="102"/>
      <c r="DE453" s="102"/>
      <c r="DF453" s="102"/>
      <c r="DG453" s="102"/>
      <c r="DH453" s="102"/>
      <c r="DI453" s="102"/>
      <c r="DJ453" s="102"/>
      <c r="DK453" s="102"/>
      <c r="DL453" s="102"/>
      <c r="DM453" s="102"/>
      <c r="DN453" s="102"/>
      <c r="DO453" s="102"/>
      <c r="DP453" s="102"/>
      <c r="DQ453" s="102"/>
      <c r="DR453" s="102"/>
      <c r="DS453" s="102"/>
      <c r="DT453" s="102"/>
      <c r="DU453" s="102"/>
      <c r="DV453" s="102"/>
      <c r="DW453" s="102"/>
      <c r="DX453" s="102"/>
      <c r="DY453" s="102"/>
      <c r="DZ453" s="102"/>
    </row>
    <row r="454" spans="1:130">
      <c r="A454" s="102"/>
      <c r="B454" s="102"/>
      <c r="C454" s="102"/>
      <c r="D454" s="102"/>
      <c r="E454" s="102"/>
      <c r="F454" s="102"/>
      <c r="G454" s="102"/>
      <c r="H454" s="102"/>
      <c r="I454" s="102"/>
      <c r="J454" s="102"/>
      <c r="K454" s="102"/>
      <c r="L454" s="102"/>
      <c r="M454" s="102"/>
      <c r="N454" s="102"/>
      <c r="O454" s="102"/>
      <c r="P454" s="102"/>
      <c r="Q454" s="102"/>
      <c r="R454" s="102"/>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02"/>
      <c r="AY454" s="102"/>
      <c r="AZ454" s="102"/>
      <c r="BA454" s="102"/>
      <c r="BB454" s="102"/>
      <c r="BC454" s="102"/>
      <c r="BD454" s="102"/>
      <c r="BE454" s="102"/>
      <c r="BF454" s="102"/>
      <c r="BG454" s="102"/>
      <c r="BH454" s="102"/>
      <c r="BI454" s="102"/>
      <c r="BJ454" s="102"/>
      <c r="BK454" s="102"/>
      <c r="BL454" s="102"/>
      <c r="BM454" s="102"/>
      <c r="BN454" s="102"/>
      <c r="BO454" s="102"/>
      <c r="BP454" s="102"/>
      <c r="BQ454" s="102"/>
      <c r="BR454" s="102"/>
      <c r="BS454" s="102"/>
      <c r="BT454" s="102"/>
      <c r="BU454" s="102"/>
      <c r="BV454" s="102"/>
      <c r="BW454" s="102"/>
      <c r="BX454" s="102"/>
      <c r="BY454" s="102"/>
      <c r="BZ454" s="102"/>
      <c r="CA454" s="102"/>
      <c r="CB454" s="102"/>
      <c r="CC454" s="102"/>
      <c r="CD454" s="102"/>
      <c r="CE454" s="102"/>
      <c r="CF454" s="102"/>
      <c r="CG454" s="102"/>
      <c r="CH454" s="102"/>
      <c r="CI454" s="102"/>
      <c r="CJ454" s="102"/>
      <c r="CK454" s="102"/>
      <c r="CL454" s="102"/>
      <c r="CM454" s="102"/>
      <c r="CN454" s="102"/>
      <c r="CO454" s="102"/>
      <c r="CP454" s="102"/>
      <c r="CQ454" s="102"/>
      <c r="CR454" s="102"/>
      <c r="CS454" s="102"/>
      <c r="CT454" s="102"/>
      <c r="CU454" s="102"/>
      <c r="CV454" s="102"/>
      <c r="CW454" s="102"/>
      <c r="CX454" s="102"/>
      <c r="CY454" s="102"/>
      <c r="CZ454" s="102"/>
      <c r="DA454" s="102"/>
      <c r="DB454" s="102"/>
      <c r="DC454" s="102"/>
      <c r="DD454" s="102"/>
      <c r="DE454" s="102"/>
      <c r="DF454" s="102"/>
      <c r="DG454" s="102"/>
      <c r="DH454" s="102"/>
      <c r="DI454" s="102"/>
      <c r="DJ454" s="102"/>
      <c r="DK454" s="102"/>
      <c r="DL454" s="102"/>
      <c r="DM454" s="102"/>
      <c r="DN454" s="102"/>
      <c r="DO454" s="102"/>
      <c r="DP454" s="102"/>
      <c r="DQ454" s="102"/>
      <c r="DR454" s="102"/>
      <c r="DS454" s="102"/>
      <c r="DT454" s="102"/>
      <c r="DU454" s="102"/>
      <c r="DV454" s="102"/>
      <c r="DW454" s="102"/>
      <c r="DX454" s="102"/>
      <c r="DY454" s="102"/>
      <c r="DZ454" s="102"/>
    </row>
    <row r="455" spans="1:130">
      <c r="A455" s="102"/>
      <c r="B455" s="102"/>
      <c r="C455" s="102"/>
      <c r="D455" s="102"/>
      <c r="E455" s="102"/>
      <c r="F455" s="102"/>
      <c r="G455" s="102"/>
      <c r="H455" s="102"/>
      <c r="I455" s="102"/>
      <c r="J455" s="102"/>
      <c r="K455" s="102"/>
      <c r="L455" s="102"/>
      <c r="M455" s="102"/>
      <c r="N455" s="102"/>
      <c r="O455" s="102"/>
      <c r="P455" s="102"/>
      <c r="Q455" s="102"/>
      <c r="R455" s="102"/>
      <c r="S455" s="102"/>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c r="AP455" s="102"/>
      <c r="AQ455" s="102"/>
      <c r="AR455" s="102"/>
      <c r="AS455" s="102"/>
      <c r="AT455" s="102"/>
      <c r="AU455" s="102"/>
      <c r="AV455" s="102"/>
      <c r="AW455" s="102"/>
      <c r="AX455" s="102"/>
      <c r="AY455" s="102"/>
      <c r="AZ455" s="102"/>
      <c r="BA455" s="102"/>
      <c r="BB455" s="102"/>
      <c r="BC455" s="102"/>
      <c r="BD455" s="102"/>
      <c r="BE455" s="102"/>
      <c r="BF455" s="102"/>
      <c r="BG455" s="102"/>
      <c r="BH455" s="102"/>
      <c r="BI455" s="102"/>
      <c r="BJ455" s="102"/>
      <c r="BK455" s="102"/>
      <c r="BL455" s="102"/>
      <c r="BM455" s="102"/>
      <c r="BN455" s="102"/>
      <c r="BO455" s="102"/>
      <c r="BP455" s="102"/>
      <c r="BQ455" s="102"/>
      <c r="BR455" s="102"/>
      <c r="BS455" s="102"/>
      <c r="BT455" s="102"/>
      <c r="BU455" s="102"/>
      <c r="BV455" s="102"/>
      <c r="BW455" s="102"/>
      <c r="BX455" s="102"/>
      <c r="BY455" s="102"/>
      <c r="BZ455" s="102"/>
      <c r="CA455" s="102"/>
      <c r="CB455" s="102"/>
      <c r="CC455" s="102"/>
      <c r="CD455" s="102"/>
      <c r="CE455" s="102"/>
      <c r="CF455" s="102"/>
      <c r="CG455" s="102"/>
      <c r="CH455" s="102"/>
      <c r="CI455" s="102"/>
      <c r="CJ455" s="102"/>
      <c r="CK455" s="102"/>
      <c r="CL455" s="102"/>
      <c r="CM455" s="102"/>
      <c r="CN455" s="102"/>
      <c r="CO455" s="102"/>
      <c r="CP455" s="102"/>
      <c r="CQ455" s="102"/>
      <c r="CR455" s="102"/>
      <c r="CS455" s="102"/>
      <c r="CT455" s="102"/>
      <c r="CU455" s="102"/>
      <c r="CV455" s="102"/>
      <c r="CW455" s="102"/>
      <c r="CX455" s="102"/>
      <c r="CY455" s="102"/>
      <c r="CZ455" s="102"/>
      <c r="DA455" s="102"/>
      <c r="DB455" s="102"/>
      <c r="DC455" s="102"/>
      <c r="DD455" s="102"/>
      <c r="DE455" s="102"/>
      <c r="DF455" s="102"/>
      <c r="DG455" s="102"/>
      <c r="DH455" s="102"/>
      <c r="DI455" s="102"/>
      <c r="DJ455" s="102"/>
      <c r="DK455" s="102"/>
      <c r="DL455" s="102"/>
      <c r="DM455" s="102"/>
      <c r="DN455" s="102"/>
      <c r="DO455" s="102"/>
      <c r="DP455" s="102"/>
      <c r="DQ455" s="102"/>
      <c r="DR455" s="102"/>
      <c r="DS455" s="102"/>
      <c r="DT455" s="102"/>
      <c r="DU455" s="102"/>
      <c r="DV455" s="102"/>
      <c r="DW455" s="102"/>
      <c r="DX455" s="102"/>
      <c r="DY455" s="102"/>
      <c r="DZ455" s="102"/>
    </row>
    <row r="456" spans="1:130">
      <c r="A456" s="102"/>
      <c r="B456" s="102"/>
      <c r="C456" s="102"/>
      <c r="D456" s="102"/>
      <c r="E456" s="102"/>
      <c r="F456" s="102"/>
      <c r="G456" s="102"/>
      <c r="H456" s="102"/>
      <c r="I456" s="102"/>
      <c r="J456" s="102"/>
      <c r="K456" s="102"/>
      <c r="L456" s="102"/>
      <c r="M456" s="102"/>
      <c r="N456" s="102"/>
      <c r="O456" s="102"/>
      <c r="P456" s="102"/>
      <c r="Q456" s="102"/>
      <c r="R456" s="102"/>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02"/>
      <c r="AY456" s="102"/>
      <c r="AZ456" s="102"/>
      <c r="BA456" s="102"/>
      <c r="BB456" s="102"/>
      <c r="BC456" s="102"/>
      <c r="BD456" s="102"/>
      <c r="BE456" s="102"/>
      <c r="BF456" s="102"/>
      <c r="BG456" s="102"/>
      <c r="BH456" s="102"/>
      <c r="BI456" s="102"/>
      <c r="BJ456" s="102"/>
      <c r="BK456" s="102"/>
      <c r="BL456" s="102"/>
      <c r="BM456" s="102"/>
      <c r="BN456" s="102"/>
      <c r="BO456" s="102"/>
      <c r="BP456" s="102"/>
      <c r="BQ456" s="102"/>
      <c r="BR456" s="102"/>
      <c r="BS456" s="102"/>
      <c r="BT456" s="102"/>
      <c r="BU456" s="102"/>
      <c r="BV456" s="102"/>
      <c r="BW456" s="102"/>
      <c r="BX456" s="102"/>
      <c r="BY456" s="102"/>
      <c r="BZ456" s="102"/>
      <c r="CA456" s="102"/>
      <c r="CB456" s="102"/>
      <c r="CC456" s="102"/>
      <c r="CD456" s="102"/>
      <c r="CE456" s="102"/>
      <c r="CF456" s="102"/>
      <c r="CG456" s="102"/>
      <c r="CH456" s="102"/>
      <c r="CI456" s="102"/>
      <c r="CJ456" s="102"/>
      <c r="CK456" s="102"/>
      <c r="CL456" s="102"/>
      <c r="CM456" s="102"/>
      <c r="CN456" s="102"/>
      <c r="CO456" s="102"/>
      <c r="CP456" s="102"/>
      <c r="CQ456" s="102"/>
      <c r="CR456" s="102"/>
      <c r="CS456" s="102"/>
      <c r="CT456" s="102"/>
      <c r="CU456" s="102"/>
      <c r="CV456" s="102"/>
      <c r="CW456" s="102"/>
      <c r="CX456" s="102"/>
      <c r="CY456" s="102"/>
      <c r="CZ456" s="102"/>
      <c r="DA456" s="102"/>
      <c r="DB456" s="102"/>
      <c r="DC456" s="102"/>
      <c r="DD456" s="102"/>
      <c r="DE456" s="102"/>
      <c r="DF456" s="102"/>
      <c r="DG456" s="102"/>
      <c r="DH456" s="102"/>
      <c r="DI456" s="102"/>
      <c r="DJ456" s="102"/>
      <c r="DK456" s="102"/>
      <c r="DL456" s="102"/>
      <c r="DM456" s="102"/>
      <c r="DN456" s="102"/>
      <c r="DO456" s="102"/>
      <c r="DP456" s="102"/>
      <c r="DQ456" s="102"/>
      <c r="DR456" s="102"/>
      <c r="DS456" s="102"/>
      <c r="DT456" s="102"/>
      <c r="DU456" s="102"/>
      <c r="DV456" s="102"/>
      <c r="DW456" s="102"/>
      <c r="DX456" s="102"/>
      <c r="DY456" s="102"/>
      <c r="DZ456" s="102"/>
    </row>
    <row r="457" spans="1:130">
      <c r="A457" s="102"/>
      <c r="B457" s="102"/>
      <c r="C457" s="102"/>
      <c r="D457" s="102"/>
      <c r="E457" s="102"/>
      <c r="F457" s="102"/>
      <c r="G457" s="102"/>
      <c r="H457" s="102"/>
      <c r="I457" s="102"/>
      <c r="J457" s="102"/>
      <c r="K457" s="102"/>
      <c r="L457" s="102"/>
      <c r="M457" s="102"/>
      <c r="N457" s="102"/>
      <c r="O457" s="102"/>
      <c r="P457" s="102"/>
      <c r="Q457" s="102"/>
      <c r="R457" s="102"/>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02"/>
      <c r="AY457" s="102"/>
      <c r="AZ457" s="102"/>
      <c r="BA457" s="102"/>
      <c r="BB457" s="102"/>
      <c r="BC457" s="102"/>
      <c r="BD457" s="102"/>
      <c r="BE457" s="102"/>
      <c r="BF457" s="102"/>
      <c r="BG457" s="102"/>
      <c r="BH457" s="102"/>
      <c r="BI457" s="102"/>
      <c r="BJ457" s="102"/>
      <c r="BK457" s="102"/>
      <c r="BL457" s="102"/>
      <c r="BM457" s="102"/>
      <c r="BN457" s="102"/>
      <c r="BO457" s="102"/>
      <c r="BP457" s="102"/>
      <c r="BQ457" s="102"/>
      <c r="BR457" s="102"/>
      <c r="BS457" s="102"/>
      <c r="BT457" s="102"/>
      <c r="BU457" s="102"/>
      <c r="BV457" s="102"/>
      <c r="BW457" s="102"/>
      <c r="BX457" s="102"/>
      <c r="BY457" s="102"/>
      <c r="BZ457" s="102"/>
      <c r="CA457" s="102"/>
      <c r="CB457" s="102"/>
      <c r="CC457" s="102"/>
      <c r="CD457" s="102"/>
      <c r="CE457" s="102"/>
      <c r="CF457" s="102"/>
      <c r="CG457" s="102"/>
      <c r="CH457" s="102"/>
      <c r="CI457" s="102"/>
      <c r="CJ457" s="102"/>
      <c r="CK457" s="102"/>
      <c r="CL457" s="102"/>
      <c r="CM457" s="102"/>
      <c r="CN457" s="102"/>
      <c r="CO457" s="102"/>
      <c r="CP457" s="102"/>
      <c r="CQ457" s="102"/>
      <c r="CR457" s="102"/>
      <c r="CS457" s="102"/>
      <c r="CT457" s="102"/>
      <c r="CU457" s="102"/>
      <c r="CV457" s="102"/>
      <c r="CW457" s="102"/>
      <c r="CX457" s="102"/>
      <c r="CY457" s="102"/>
      <c r="CZ457" s="102"/>
      <c r="DA457" s="102"/>
      <c r="DB457" s="102"/>
      <c r="DC457" s="102"/>
      <c r="DD457" s="102"/>
      <c r="DE457" s="102"/>
      <c r="DF457" s="102"/>
      <c r="DG457" s="102"/>
      <c r="DH457" s="102"/>
      <c r="DI457" s="102"/>
      <c r="DJ457" s="102"/>
      <c r="DK457" s="102"/>
      <c r="DL457" s="102"/>
      <c r="DM457" s="102"/>
      <c r="DN457" s="102"/>
      <c r="DO457" s="102"/>
      <c r="DP457" s="102"/>
      <c r="DQ457" s="102"/>
      <c r="DR457" s="102"/>
      <c r="DS457" s="102"/>
      <c r="DT457" s="102"/>
      <c r="DU457" s="102"/>
      <c r="DV457" s="102"/>
      <c r="DW457" s="102"/>
      <c r="DX457" s="102"/>
      <c r="DY457" s="102"/>
      <c r="DZ457" s="102"/>
    </row>
    <row r="458" spans="1:130">
      <c r="A458" s="102"/>
      <c r="B458" s="102"/>
      <c r="C458" s="102"/>
      <c r="D458" s="102"/>
      <c r="E458" s="102"/>
      <c r="F458" s="102"/>
      <c r="G458" s="102"/>
      <c r="H458" s="102"/>
      <c r="I458" s="102"/>
      <c r="J458" s="102"/>
      <c r="K458" s="102"/>
      <c r="L458" s="102"/>
      <c r="M458" s="102"/>
      <c r="N458" s="102"/>
      <c r="O458" s="102"/>
      <c r="P458" s="102"/>
      <c r="Q458" s="102"/>
      <c r="R458" s="102"/>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02"/>
      <c r="AY458" s="102"/>
      <c r="AZ458" s="102"/>
      <c r="BA458" s="102"/>
      <c r="BB458" s="102"/>
      <c r="BC458" s="102"/>
      <c r="BD458" s="102"/>
      <c r="BE458" s="102"/>
      <c r="BF458" s="102"/>
      <c r="BG458" s="102"/>
      <c r="BH458" s="102"/>
      <c r="BI458" s="102"/>
      <c r="BJ458" s="102"/>
      <c r="BK458" s="102"/>
      <c r="BL458" s="102"/>
      <c r="BM458" s="102"/>
      <c r="BN458" s="102"/>
      <c r="BO458" s="102"/>
      <c r="BP458" s="102"/>
      <c r="BQ458" s="102"/>
      <c r="BR458" s="102"/>
      <c r="BS458" s="102"/>
      <c r="BT458" s="102"/>
      <c r="BU458" s="102"/>
      <c r="BV458" s="102"/>
      <c r="BW458" s="102"/>
      <c r="BX458" s="102"/>
      <c r="BY458" s="102"/>
      <c r="BZ458" s="102"/>
      <c r="CA458" s="102"/>
      <c r="CB458" s="102"/>
      <c r="CC458" s="102"/>
      <c r="CD458" s="102"/>
      <c r="CE458" s="102"/>
      <c r="CF458" s="102"/>
      <c r="CG458" s="102"/>
      <c r="CH458" s="102"/>
      <c r="CI458" s="102"/>
      <c r="CJ458" s="102"/>
      <c r="CK458" s="102"/>
      <c r="CL458" s="102"/>
      <c r="CM458" s="102"/>
      <c r="CN458" s="102"/>
      <c r="CO458" s="102"/>
      <c r="CP458" s="102"/>
      <c r="CQ458" s="102"/>
      <c r="CR458" s="102"/>
      <c r="CS458" s="102"/>
      <c r="CT458" s="102"/>
      <c r="CU458" s="102"/>
      <c r="CV458" s="102"/>
      <c r="CW458" s="102"/>
      <c r="CX458" s="102"/>
      <c r="CY458" s="102"/>
      <c r="CZ458" s="102"/>
      <c r="DA458" s="102"/>
      <c r="DB458" s="102"/>
      <c r="DC458" s="102"/>
      <c r="DD458" s="102"/>
      <c r="DE458" s="102"/>
      <c r="DF458" s="102"/>
      <c r="DG458" s="102"/>
      <c r="DH458" s="102"/>
      <c r="DI458" s="102"/>
      <c r="DJ458" s="102"/>
      <c r="DK458" s="102"/>
      <c r="DL458" s="102"/>
      <c r="DM458" s="102"/>
      <c r="DN458" s="102"/>
      <c r="DO458" s="102"/>
      <c r="DP458" s="102"/>
      <c r="DQ458" s="102"/>
      <c r="DR458" s="102"/>
      <c r="DS458" s="102"/>
      <c r="DT458" s="102"/>
      <c r="DU458" s="102"/>
      <c r="DV458" s="102"/>
      <c r="DW458" s="102"/>
      <c r="DX458" s="102"/>
      <c r="DY458" s="102"/>
      <c r="DZ458" s="102"/>
    </row>
    <row r="459" spans="1:130">
      <c r="A459" s="102"/>
      <c r="B459" s="102"/>
      <c r="C459" s="102"/>
      <c r="D459" s="102"/>
      <c r="E459" s="102"/>
      <c r="F459" s="102"/>
      <c r="G459" s="102"/>
      <c r="H459" s="102"/>
      <c r="I459" s="102"/>
      <c r="J459" s="102"/>
      <c r="K459" s="102"/>
      <c r="L459" s="102"/>
      <c r="M459" s="102"/>
      <c r="N459" s="102"/>
      <c r="O459" s="102"/>
      <c r="P459" s="102"/>
      <c r="Q459" s="102"/>
      <c r="R459" s="102"/>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02"/>
      <c r="AY459" s="102"/>
      <c r="AZ459" s="102"/>
      <c r="BA459" s="102"/>
      <c r="BB459" s="102"/>
      <c r="BC459" s="102"/>
      <c r="BD459" s="102"/>
      <c r="BE459" s="102"/>
      <c r="BF459" s="102"/>
      <c r="BG459" s="102"/>
      <c r="BH459" s="102"/>
      <c r="BI459" s="102"/>
      <c r="BJ459" s="102"/>
      <c r="BK459" s="102"/>
      <c r="BL459" s="102"/>
      <c r="BM459" s="102"/>
      <c r="BN459" s="102"/>
      <c r="BO459" s="102"/>
      <c r="BP459" s="102"/>
      <c r="BQ459" s="102"/>
      <c r="BR459" s="102"/>
      <c r="BS459" s="102"/>
      <c r="BT459" s="102"/>
      <c r="BU459" s="102"/>
      <c r="BV459" s="102"/>
      <c r="BW459" s="102"/>
      <c r="BX459" s="102"/>
      <c r="BY459" s="102"/>
      <c r="BZ459" s="102"/>
      <c r="CA459" s="102"/>
      <c r="CB459" s="102"/>
      <c r="CC459" s="102"/>
      <c r="CD459" s="102"/>
      <c r="CE459" s="102"/>
      <c r="CF459" s="102"/>
      <c r="CG459" s="102"/>
      <c r="CH459" s="102"/>
      <c r="CI459" s="102"/>
      <c r="CJ459" s="102"/>
      <c r="CK459" s="102"/>
      <c r="CL459" s="102"/>
      <c r="CM459" s="102"/>
      <c r="CN459" s="102"/>
      <c r="CO459" s="102"/>
      <c r="CP459" s="102"/>
      <c r="CQ459" s="102"/>
      <c r="CR459" s="102"/>
      <c r="CS459" s="102"/>
      <c r="CT459" s="102"/>
      <c r="CU459" s="102"/>
      <c r="CV459" s="102"/>
      <c r="CW459" s="102"/>
      <c r="CX459" s="102"/>
      <c r="CY459" s="102"/>
      <c r="CZ459" s="102"/>
      <c r="DA459" s="102"/>
      <c r="DB459" s="102"/>
      <c r="DC459" s="102"/>
      <c r="DD459" s="102"/>
      <c r="DE459" s="102"/>
      <c r="DF459" s="102"/>
      <c r="DG459" s="102"/>
      <c r="DH459" s="102"/>
      <c r="DI459" s="102"/>
      <c r="DJ459" s="102"/>
      <c r="DK459" s="102"/>
      <c r="DL459" s="102"/>
      <c r="DM459" s="102"/>
      <c r="DN459" s="102"/>
      <c r="DO459" s="102"/>
      <c r="DP459" s="102"/>
      <c r="DQ459" s="102"/>
      <c r="DR459" s="102"/>
      <c r="DS459" s="102"/>
      <c r="DT459" s="102"/>
      <c r="DU459" s="102"/>
      <c r="DV459" s="102"/>
      <c r="DW459" s="102"/>
      <c r="DX459" s="102"/>
      <c r="DY459" s="102"/>
      <c r="DZ459" s="102"/>
    </row>
    <row r="460" spans="1:130">
      <c r="A460" s="102"/>
      <c r="B460" s="102"/>
      <c r="C460" s="102"/>
      <c r="D460" s="102"/>
      <c r="E460" s="102"/>
      <c r="F460" s="102"/>
      <c r="G460" s="102"/>
      <c r="H460" s="102"/>
      <c r="I460" s="102"/>
      <c r="J460" s="102"/>
      <c r="K460" s="102"/>
      <c r="L460" s="102"/>
      <c r="M460" s="102"/>
      <c r="N460" s="102"/>
      <c r="O460" s="102"/>
      <c r="P460" s="102"/>
      <c r="Q460" s="102"/>
      <c r="R460" s="102"/>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02"/>
      <c r="AY460" s="102"/>
      <c r="AZ460" s="102"/>
      <c r="BA460" s="102"/>
      <c r="BB460" s="102"/>
      <c r="BC460" s="102"/>
      <c r="BD460" s="102"/>
      <c r="BE460" s="102"/>
      <c r="BF460" s="102"/>
      <c r="BG460" s="102"/>
      <c r="BH460" s="102"/>
      <c r="BI460" s="102"/>
      <c r="BJ460" s="102"/>
      <c r="BK460" s="102"/>
      <c r="BL460" s="102"/>
      <c r="BM460" s="102"/>
      <c r="BN460" s="102"/>
      <c r="BO460" s="102"/>
      <c r="BP460" s="102"/>
      <c r="BQ460" s="102"/>
      <c r="BR460" s="102"/>
      <c r="BS460" s="102"/>
      <c r="BT460" s="102"/>
      <c r="BU460" s="102"/>
      <c r="BV460" s="102"/>
      <c r="BW460" s="102"/>
      <c r="BX460" s="102"/>
      <c r="BY460" s="102"/>
      <c r="BZ460" s="102"/>
      <c r="CA460" s="102"/>
      <c r="CB460" s="102"/>
      <c r="CC460" s="102"/>
      <c r="CD460" s="102"/>
      <c r="CE460" s="102"/>
      <c r="CF460" s="102"/>
      <c r="CG460" s="102"/>
      <c r="CH460" s="102"/>
      <c r="CI460" s="102"/>
      <c r="CJ460" s="102"/>
      <c r="CK460" s="102"/>
      <c r="CL460" s="102"/>
      <c r="CM460" s="102"/>
      <c r="CN460" s="102"/>
      <c r="CO460" s="102"/>
      <c r="CP460" s="102"/>
      <c r="CQ460" s="102"/>
      <c r="CR460" s="102"/>
      <c r="CS460" s="102"/>
      <c r="CT460" s="102"/>
      <c r="CU460" s="102"/>
      <c r="CV460" s="102"/>
      <c r="CW460" s="102"/>
      <c r="CX460" s="102"/>
      <c r="CY460" s="102"/>
      <c r="CZ460" s="102"/>
      <c r="DA460" s="102"/>
      <c r="DB460" s="102"/>
      <c r="DC460" s="102"/>
      <c r="DD460" s="102"/>
      <c r="DE460" s="102"/>
      <c r="DF460" s="102"/>
      <c r="DG460" s="102"/>
      <c r="DH460" s="102"/>
      <c r="DI460" s="102"/>
      <c r="DJ460" s="102"/>
      <c r="DK460" s="102"/>
      <c r="DL460" s="102"/>
      <c r="DM460" s="102"/>
      <c r="DN460" s="102"/>
      <c r="DO460" s="102"/>
      <c r="DP460" s="102"/>
      <c r="DQ460" s="102"/>
      <c r="DR460" s="102"/>
      <c r="DS460" s="102"/>
      <c r="DT460" s="102"/>
      <c r="DU460" s="102"/>
      <c r="DV460" s="102"/>
      <c r="DW460" s="102"/>
      <c r="DX460" s="102"/>
      <c r="DY460" s="102"/>
      <c r="DZ460" s="102"/>
    </row>
    <row r="461" spans="1:130">
      <c r="A461" s="102"/>
      <c r="B461" s="102"/>
      <c r="C461" s="102"/>
      <c r="D461" s="102"/>
      <c r="E461" s="102"/>
      <c r="F461" s="102"/>
      <c r="G461" s="102"/>
      <c r="H461" s="102"/>
      <c r="I461" s="102"/>
      <c r="J461" s="102"/>
      <c r="K461" s="102"/>
      <c r="L461" s="102"/>
      <c r="M461" s="102"/>
      <c r="N461" s="102"/>
      <c r="O461" s="102"/>
      <c r="P461" s="102"/>
      <c r="Q461" s="102"/>
      <c r="R461" s="102"/>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02"/>
      <c r="AY461" s="102"/>
      <c r="AZ461" s="102"/>
      <c r="BA461" s="102"/>
      <c r="BB461" s="102"/>
      <c r="BC461" s="102"/>
      <c r="BD461" s="102"/>
      <c r="BE461" s="102"/>
      <c r="BF461" s="102"/>
      <c r="BG461" s="102"/>
      <c r="BH461" s="102"/>
      <c r="BI461" s="102"/>
      <c r="BJ461" s="102"/>
      <c r="BK461" s="102"/>
      <c r="BL461" s="102"/>
      <c r="BM461" s="102"/>
      <c r="BN461" s="102"/>
      <c r="BO461" s="102"/>
      <c r="BP461" s="102"/>
      <c r="BQ461" s="102"/>
      <c r="BR461" s="102"/>
      <c r="BS461" s="102"/>
      <c r="BT461" s="102"/>
      <c r="BU461" s="102"/>
      <c r="BV461" s="102"/>
      <c r="BW461" s="102"/>
      <c r="BX461" s="102"/>
      <c r="BY461" s="102"/>
      <c r="BZ461" s="102"/>
      <c r="CA461" s="102"/>
      <c r="CB461" s="102"/>
      <c r="CC461" s="102"/>
      <c r="CD461" s="102"/>
      <c r="CE461" s="102"/>
      <c r="CF461" s="102"/>
      <c r="CG461" s="102"/>
      <c r="CH461" s="102"/>
      <c r="CI461" s="102"/>
      <c r="CJ461" s="102"/>
      <c r="CK461" s="102"/>
      <c r="CL461" s="102"/>
      <c r="CM461" s="102"/>
      <c r="CN461" s="102"/>
      <c r="CO461" s="102"/>
      <c r="CP461" s="102"/>
      <c r="CQ461" s="102"/>
      <c r="CR461" s="102"/>
      <c r="CS461" s="102"/>
      <c r="CT461" s="102"/>
      <c r="CU461" s="102"/>
      <c r="CV461" s="102"/>
      <c r="CW461" s="102"/>
      <c r="CX461" s="102"/>
      <c r="CY461" s="102"/>
      <c r="CZ461" s="102"/>
      <c r="DA461" s="102"/>
      <c r="DB461" s="102"/>
      <c r="DC461" s="102"/>
      <c r="DD461" s="102"/>
      <c r="DE461" s="102"/>
      <c r="DF461" s="102"/>
      <c r="DG461" s="102"/>
      <c r="DH461" s="102"/>
      <c r="DI461" s="102"/>
      <c r="DJ461" s="102"/>
      <c r="DK461" s="102"/>
      <c r="DL461" s="102"/>
      <c r="DM461" s="102"/>
      <c r="DN461" s="102"/>
      <c r="DO461" s="102"/>
      <c r="DP461" s="102"/>
      <c r="DQ461" s="102"/>
      <c r="DR461" s="102"/>
      <c r="DS461" s="102"/>
      <c r="DT461" s="102"/>
      <c r="DU461" s="102"/>
      <c r="DV461" s="102"/>
      <c r="DW461" s="102"/>
      <c r="DX461" s="102"/>
      <c r="DY461" s="102"/>
      <c r="DZ461" s="102"/>
    </row>
    <row r="462" spans="1:130">
      <c r="A462" s="102"/>
      <c r="B462" s="102"/>
      <c r="C462" s="102"/>
      <c r="D462" s="102"/>
      <c r="E462" s="102"/>
      <c r="F462" s="102"/>
      <c r="G462" s="102"/>
      <c r="H462" s="102"/>
      <c r="I462" s="102"/>
      <c r="J462" s="102"/>
      <c r="K462" s="102"/>
      <c r="L462" s="102"/>
      <c r="M462" s="102"/>
      <c r="N462" s="102"/>
      <c r="O462" s="102"/>
      <c r="P462" s="102"/>
      <c r="Q462" s="102"/>
      <c r="R462" s="102"/>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02"/>
      <c r="AY462" s="102"/>
      <c r="AZ462" s="102"/>
      <c r="BA462" s="102"/>
      <c r="BB462" s="102"/>
      <c r="BC462" s="102"/>
      <c r="BD462" s="102"/>
      <c r="BE462" s="102"/>
      <c r="BF462" s="102"/>
      <c r="BG462" s="102"/>
      <c r="BH462" s="102"/>
      <c r="BI462" s="102"/>
      <c r="BJ462" s="102"/>
      <c r="BK462" s="102"/>
      <c r="BL462" s="102"/>
      <c r="BM462" s="102"/>
      <c r="BN462" s="102"/>
      <c r="BO462" s="102"/>
      <c r="BP462" s="102"/>
      <c r="BQ462" s="102"/>
      <c r="BR462" s="102"/>
      <c r="BS462" s="102"/>
      <c r="BT462" s="102"/>
      <c r="BU462" s="102"/>
      <c r="BV462" s="102"/>
      <c r="BW462" s="102"/>
      <c r="BX462" s="102"/>
      <c r="BY462" s="102"/>
      <c r="BZ462" s="102"/>
      <c r="CA462" s="102"/>
      <c r="CB462" s="102"/>
      <c r="CC462" s="102"/>
      <c r="CD462" s="102"/>
      <c r="CE462" s="102"/>
      <c r="CF462" s="102"/>
      <c r="CG462" s="102"/>
      <c r="CH462" s="102"/>
      <c r="CI462" s="102"/>
      <c r="CJ462" s="102"/>
      <c r="CK462" s="102"/>
      <c r="CL462" s="102"/>
      <c r="CM462" s="102"/>
      <c r="CN462" s="102"/>
      <c r="CO462" s="102"/>
      <c r="CP462" s="102"/>
      <c r="CQ462" s="102"/>
      <c r="CR462" s="102"/>
      <c r="CS462" s="102"/>
      <c r="CT462" s="102"/>
      <c r="CU462" s="102"/>
      <c r="CV462" s="102"/>
      <c r="CW462" s="102"/>
      <c r="CX462" s="102"/>
      <c r="CY462" s="102"/>
      <c r="CZ462" s="102"/>
      <c r="DA462" s="102"/>
      <c r="DB462" s="102"/>
      <c r="DC462" s="102"/>
      <c r="DD462" s="102"/>
      <c r="DE462" s="102"/>
      <c r="DF462" s="102"/>
      <c r="DG462" s="102"/>
      <c r="DH462" s="102"/>
      <c r="DI462" s="102"/>
      <c r="DJ462" s="102"/>
      <c r="DK462" s="102"/>
      <c r="DL462" s="102"/>
      <c r="DM462" s="102"/>
      <c r="DN462" s="102"/>
      <c r="DO462" s="102"/>
      <c r="DP462" s="102"/>
      <c r="DQ462" s="102"/>
      <c r="DR462" s="102"/>
      <c r="DS462" s="102"/>
      <c r="DT462" s="102"/>
      <c r="DU462" s="102"/>
      <c r="DV462" s="102"/>
      <c r="DW462" s="102"/>
      <c r="DX462" s="102"/>
      <c r="DY462" s="102"/>
      <c r="DZ462" s="102"/>
    </row>
    <row r="463" spans="1:130">
      <c r="A463" s="102"/>
      <c r="B463" s="102"/>
      <c r="C463" s="102"/>
      <c r="D463" s="102"/>
      <c r="E463" s="102"/>
      <c r="F463" s="102"/>
      <c r="G463" s="102"/>
      <c r="H463" s="102"/>
      <c r="I463" s="102"/>
      <c r="J463" s="102"/>
      <c r="K463" s="102"/>
      <c r="L463" s="102"/>
      <c r="M463" s="102"/>
      <c r="N463" s="102"/>
      <c r="O463" s="102"/>
      <c r="P463" s="102"/>
      <c r="Q463" s="102"/>
      <c r="R463" s="102"/>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02"/>
      <c r="AY463" s="102"/>
      <c r="AZ463" s="102"/>
      <c r="BA463" s="102"/>
      <c r="BB463" s="102"/>
      <c r="BC463" s="102"/>
      <c r="BD463" s="102"/>
      <c r="BE463" s="102"/>
      <c r="BF463" s="102"/>
      <c r="BG463" s="102"/>
      <c r="BH463" s="102"/>
      <c r="BI463" s="102"/>
      <c r="BJ463" s="102"/>
      <c r="BK463" s="102"/>
      <c r="BL463" s="102"/>
      <c r="BM463" s="102"/>
      <c r="BN463" s="102"/>
      <c r="BO463" s="102"/>
      <c r="BP463" s="102"/>
      <c r="BQ463" s="102"/>
      <c r="BR463" s="102"/>
      <c r="BS463" s="102"/>
      <c r="BT463" s="102"/>
      <c r="BU463" s="102"/>
      <c r="BV463" s="102"/>
      <c r="BW463" s="102"/>
      <c r="BX463" s="102"/>
      <c r="BY463" s="102"/>
      <c r="BZ463" s="102"/>
      <c r="CA463" s="102"/>
      <c r="CB463" s="102"/>
      <c r="CC463" s="102"/>
      <c r="CD463" s="102"/>
      <c r="CE463" s="102"/>
      <c r="CF463" s="102"/>
      <c r="CG463" s="102"/>
      <c r="CH463" s="102"/>
      <c r="CI463" s="102"/>
      <c r="CJ463" s="102"/>
      <c r="CK463" s="102"/>
      <c r="CL463" s="102"/>
      <c r="CM463" s="102"/>
      <c r="CN463" s="102"/>
      <c r="CO463" s="102"/>
      <c r="CP463" s="102"/>
      <c r="CQ463" s="102"/>
      <c r="CR463" s="102"/>
      <c r="CS463" s="102"/>
      <c r="CT463" s="102"/>
      <c r="CU463" s="102"/>
      <c r="CV463" s="102"/>
      <c r="CW463" s="102"/>
      <c r="CX463" s="102"/>
      <c r="CY463" s="102"/>
      <c r="CZ463" s="102"/>
      <c r="DA463" s="102"/>
      <c r="DB463" s="102"/>
      <c r="DC463" s="102"/>
      <c r="DD463" s="102"/>
      <c r="DE463" s="102"/>
      <c r="DF463" s="102"/>
      <c r="DG463" s="102"/>
      <c r="DH463" s="102"/>
      <c r="DI463" s="102"/>
      <c r="DJ463" s="102"/>
      <c r="DK463" s="102"/>
      <c r="DL463" s="102"/>
      <c r="DM463" s="102"/>
      <c r="DN463" s="102"/>
      <c r="DO463" s="102"/>
      <c r="DP463" s="102"/>
      <c r="DQ463" s="102"/>
      <c r="DR463" s="102"/>
      <c r="DS463" s="102"/>
      <c r="DT463" s="102"/>
      <c r="DU463" s="102"/>
      <c r="DV463" s="102"/>
      <c r="DW463" s="102"/>
      <c r="DX463" s="102"/>
      <c r="DY463" s="102"/>
      <c r="DZ463" s="102"/>
    </row>
    <row r="464" spans="1:130">
      <c r="A464" s="102"/>
      <c r="B464" s="102"/>
      <c r="C464" s="102"/>
      <c r="D464" s="102"/>
      <c r="E464" s="102"/>
      <c r="F464" s="102"/>
      <c r="G464" s="102"/>
      <c r="H464" s="102"/>
      <c r="I464" s="102"/>
      <c r="J464" s="102"/>
      <c r="K464" s="102"/>
      <c r="L464" s="102"/>
      <c r="M464" s="102"/>
      <c r="N464" s="102"/>
      <c r="O464" s="102"/>
      <c r="P464" s="102"/>
      <c r="Q464" s="102"/>
      <c r="R464" s="102"/>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02"/>
      <c r="AY464" s="102"/>
      <c r="AZ464" s="102"/>
      <c r="BA464" s="102"/>
      <c r="BB464" s="102"/>
      <c r="BC464" s="102"/>
      <c r="BD464" s="102"/>
      <c r="BE464" s="102"/>
      <c r="BF464" s="102"/>
      <c r="BG464" s="102"/>
      <c r="BH464" s="102"/>
      <c r="BI464" s="102"/>
      <c r="BJ464" s="102"/>
      <c r="BK464" s="102"/>
      <c r="BL464" s="102"/>
      <c r="BM464" s="102"/>
      <c r="BN464" s="102"/>
      <c r="BO464" s="102"/>
      <c r="BP464" s="102"/>
      <c r="BQ464" s="102"/>
      <c r="BR464" s="102"/>
      <c r="BS464" s="102"/>
      <c r="BT464" s="102"/>
      <c r="BU464" s="102"/>
      <c r="BV464" s="102"/>
      <c r="BW464" s="102"/>
      <c r="BX464" s="102"/>
      <c r="BY464" s="102"/>
      <c r="BZ464" s="102"/>
      <c r="CA464" s="102"/>
      <c r="CB464" s="102"/>
      <c r="CC464" s="102"/>
      <c r="CD464" s="102"/>
      <c r="CE464" s="102"/>
      <c r="CF464" s="102"/>
      <c r="CG464" s="102"/>
      <c r="CH464" s="102"/>
      <c r="CI464" s="102"/>
      <c r="CJ464" s="102"/>
      <c r="CK464" s="102"/>
      <c r="CL464" s="102"/>
      <c r="CM464" s="102"/>
      <c r="CN464" s="102"/>
      <c r="CO464" s="102"/>
      <c r="CP464" s="102"/>
      <c r="CQ464" s="102"/>
      <c r="CR464" s="102"/>
      <c r="CS464" s="102"/>
      <c r="CT464" s="102"/>
      <c r="CU464" s="102"/>
      <c r="CV464" s="102"/>
      <c r="CW464" s="102"/>
      <c r="CX464" s="102"/>
      <c r="CY464" s="102"/>
      <c r="CZ464" s="102"/>
      <c r="DA464" s="102"/>
      <c r="DB464" s="102"/>
      <c r="DC464" s="102"/>
      <c r="DD464" s="102"/>
      <c r="DE464" s="102"/>
      <c r="DF464" s="102"/>
      <c r="DG464" s="102"/>
      <c r="DH464" s="102"/>
      <c r="DI464" s="102"/>
      <c r="DJ464" s="102"/>
      <c r="DK464" s="102"/>
      <c r="DL464" s="102"/>
      <c r="DM464" s="102"/>
      <c r="DN464" s="102"/>
      <c r="DO464" s="102"/>
      <c r="DP464" s="102"/>
      <c r="DQ464" s="102"/>
      <c r="DR464" s="102"/>
      <c r="DS464" s="102"/>
      <c r="DT464" s="102"/>
      <c r="DU464" s="102"/>
      <c r="DV464" s="102"/>
      <c r="DW464" s="102"/>
      <c r="DX464" s="102"/>
      <c r="DY464" s="102"/>
      <c r="DZ464" s="102"/>
    </row>
    <row r="465" spans="1:130">
      <c r="A465" s="102"/>
      <c r="B465" s="102"/>
      <c r="C465" s="102"/>
      <c r="D465" s="102"/>
      <c r="E465" s="102"/>
      <c r="F465" s="102"/>
      <c r="G465" s="102"/>
      <c r="H465" s="102"/>
      <c r="I465" s="102"/>
      <c r="J465" s="102"/>
      <c r="K465" s="102"/>
      <c r="L465" s="102"/>
      <c r="M465" s="102"/>
      <c r="N465" s="102"/>
      <c r="O465" s="102"/>
      <c r="P465" s="102"/>
      <c r="Q465" s="102"/>
      <c r="R465" s="102"/>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02"/>
      <c r="AY465" s="102"/>
      <c r="AZ465" s="102"/>
      <c r="BA465" s="102"/>
      <c r="BB465" s="102"/>
      <c r="BC465" s="102"/>
      <c r="BD465" s="102"/>
      <c r="BE465" s="102"/>
      <c r="BF465" s="102"/>
      <c r="BG465" s="102"/>
      <c r="BH465" s="102"/>
      <c r="BI465" s="102"/>
      <c r="BJ465" s="102"/>
      <c r="BK465" s="102"/>
      <c r="BL465" s="102"/>
      <c r="BM465" s="102"/>
      <c r="BN465" s="102"/>
      <c r="BO465" s="102"/>
      <c r="BP465" s="102"/>
      <c r="BQ465" s="102"/>
      <c r="BR465" s="102"/>
      <c r="BS465" s="102"/>
      <c r="BT465" s="102"/>
      <c r="BU465" s="102"/>
      <c r="BV465" s="102"/>
      <c r="BW465" s="102"/>
      <c r="BX465" s="102"/>
      <c r="BY465" s="102"/>
      <c r="BZ465" s="102"/>
      <c r="CA465" s="102"/>
      <c r="CB465" s="102"/>
      <c r="CC465" s="102"/>
      <c r="CD465" s="102"/>
      <c r="CE465" s="102"/>
      <c r="CF465" s="102"/>
      <c r="CG465" s="102"/>
      <c r="CH465" s="102"/>
      <c r="CI465" s="102"/>
      <c r="CJ465" s="102"/>
      <c r="CK465" s="102"/>
      <c r="CL465" s="102"/>
      <c r="CM465" s="102"/>
      <c r="CN465" s="102"/>
      <c r="CO465" s="102"/>
      <c r="CP465" s="102"/>
      <c r="CQ465" s="102"/>
      <c r="CR465" s="102"/>
      <c r="CS465" s="102"/>
      <c r="CT465" s="102"/>
      <c r="CU465" s="102"/>
      <c r="CV465" s="102"/>
      <c r="CW465" s="102"/>
      <c r="CX465" s="102"/>
      <c r="CY465" s="102"/>
      <c r="CZ465" s="102"/>
      <c r="DA465" s="102"/>
      <c r="DB465" s="102"/>
      <c r="DC465" s="102"/>
      <c r="DD465" s="102"/>
      <c r="DE465" s="102"/>
      <c r="DF465" s="102"/>
      <c r="DG465" s="102"/>
      <c r="DH465" s="102"/>
      <c r="DI465" s="102"/>
      <c r="DJ465" s="102"/>
      <c r="DK465" s="102"/>
      <c r="DL465" s="102"/>
      <c r="DM465" s="102"/>
      <c r="DN465" s="102"/>
      <c r="DO465" s="102"/>
      <c r="DP465" s="102"/>
      <c r="DQ465" s="102"/>
      <c r="DR465" s="102"/>
      <c r="DS465" s="102"/>
      <c r="DT465" s="102"/>
      <c r="DU465" s="102"/>
      <c r="DV465" s="102"/>
      <c r="DW465" s="102"/>
      <c r="DX465" s="102"/>
      <c r="DY465" s="102"/>
      <c r="DZ465" s="102"/>
    </row>
    <row r="466" spans="1:130">
      <c r="A466" s="102"/>
      <c r="B466" s="102"/>
      <c r="C466" s="102"/>
      <c r="D466" s="102"/>
      <c r="E466" s="102"/>
      <c r="F466" s="102"/>
      <c r="G466" s="102"/>
      <c r="H466" s="102"/>
      <c r="I466" s="102"/>
      <c r="J466" s="102"/>
      <c r="K466" s="102"/>
      <c r="L466" s="102"/>
      <c r="M466" s="102"/>
      <c r="N466" s="102"/>
      <c r="O466" s="102"/>
      <c r="P466" s="102"/>
      <c r="Q466" s="102"/>
      <c r="R466" s="102"/>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02"/>
      <c r="AY466" s="102"/>
      <c r="AZ466" s="102"/>
      <c r="BA466" s="102"/>
      <c r="BB466" s="102"/>
      <c r="BC466" s="102"/>
      <c r="BD466" s="102"/>
      <c r="BE466" s="102"/>
      <c r="BF466" s="102"/>
      <c r="BG466" s="102"/>
      <c r="BH466" s="102"/>
      <c r="BI466" s="102"/>
      <c r="BJ466" s="102"/>
      <c r="BK466" s="102"/>
      <c r="BL466" s="102"/>
      <c r="BM466" s="102"/>
      <c r="BN466" s="102"/>
      <c r="BO466" s="102"/>
      <c r="BP466" s="102"/>
      <c r="BQ466" s="102"/>
      <c r="BR466" s="102"/>
      <c r="BS466" s="102"/>
      <c r="BT466" s="102"/>
      <c r="BU466" s="102"/>
      <c r="BV466" s="102"/>
      <c r="BW466" s="102"/>
      <c r="BX466" s="102"/>
      <c r="BY466" s="102"/>
      <c r="BZ466" s="102"/>
      <c r="CA466" s="102"/>
      <c r="CB466" s="102"/>
      <c r="CC466" s="102"/>
      <c r="CD466" s="102"/>
      <c r="CE466" s="102"/>
      <c r="CF466" s="102"/>
      <c r="CG466" s="102"/>
      <c r="CH466" s="102"/>
      <c r="CI466" s="102"/>
      <c r="CJ466" s="102"/>
      <c r="CK466" s="102"/>
      <c r="CL466" s="102"/>
      <c r="CM466" s="102"/>
      <c r="CN466" s="102"/>
      <c r="CO466" s="102"/>
      <c r="CP466" s="102"/>
      <c r="CQ466" s="102"/>
      <c r="CR466" s="102"/>
      <c r="CS466" s="102"/>
      <c r="CT466" s="102"/>
      <c r="CU466" s="102"/>
      <c r="CV466" s="102"/>
      <c r="CW466" s="102"/>
      <c r="CX466" s="102"/>
      <c r="CY466" s="102"/>
      <c r="CZ466" s="102"/>
      <c r="DA466" s="102"/>
      <c r="DB466" s="102"/>
      <c r="DC466" s="102"/>
      <c r="DD466" s="102"/>
      <c r="DE466" s="102"/>
      <c r="DF466" s="102"/>
      <c r="DG466" s="102"/>
      <c r="DH466" s="102"/>
      <c r="DI466" s="102"/>
      <c r="DJ466" s="102"/>
      <c r="DK466" s="102"/>
      <c r="DL466" s="102"/>
      <c r="DM466" s="102"/>
      <c r="DN466" s="102"/>
      <c r="DO466" s="102"/>
      <c r="DP466" s="102"/>
      <c r="DQ466" s="102"/>
      <c r="DR466" s="102"/>
      <c r="DS466" s="102"/>
      <c r="DT466" s="102"/>
      <c r="DU466" s="102"/>
      <c r="DV466" s="102"/>
      <c r="DW466" s="102"/>
      <c r="DX466" s="102"/>
      <c r="DY466" s="102"/>
      <c r="DZ466" s="102"/>
    </row>
    <row r="467" spans="1:130">
      <c r="A467" s="102"/>
      <c r="B467" s="102"/>
      <c r="C467" s="102"/>
      <c r="D467" s="102"/>
      <c r="E467" s="102"/>
      <c r="F467" s="102"/>
      <c r="G467" s="102"/>
      <c r="H467" s="102"/>
      <c r="I467" s="102"/>
      <c r="J467" s="102"/>
      <c r="K467" s="102"/>
      <c r="L467" s="102"/>
      <c r="M467" s="102"/>
      <c r="N467" s="102"/>
      <c r="O467" s="102"/>
      <c r="P467" s="102"/>
      <c r="Q467" s="102"/>
      <c r="R467" s="102"/>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02"/>
      <c r="AY467" s="102"/>
      <c r="AZ467" s="102"/>
      <c r="BA467" s="102"/>
      <c r="BB467" s="102"/>
      <c r="BC467" s="102"/>
      <c r="BD467" s="102"/>
      <c r="BE467" s="102"/>
      <c r="BF467" s="102"/>
      <c r="BG467" s="102"/>
      <c r="BH467" s="102"/>
      <c r="BI467" s="102"/>
      <c r="BJ467" s="102"/>
      <c r="BK467" s="102"/>
      <c r="BL467" s="102"/>
      <c r="BM467" s="102"/>
      <c r="BN467" s="102"/>
      <c r="BO467" s="102"/>
      <c r="BP467" s="102"/>
      <c r="BQ467" s="102"/>
      <c r="BR467" s="102"/>
      <c r="BS467" s="102"/>
      <c r="BT467" s="102"/>
      <c r="BU467" s="102"/>
      <c r="BV467" s="102"/>
      <c r="BW467" s="102"/>
      <c r="BX467" s="102"/>
      <c r="BY467" s="102"/>
      <c r="BZ467" s="102"/>
      <c r="CA467" s="102"/>
      <c r="CB467" s="102"/>
      <c r="CC467" s="102"/>
      <c r="CD467" s="102"/>
      <c r="CE467" s="102"/>
      <c r="CF467" s="102"/>
      <c r="CG467" s="102"/>
      <c r="CH467" s="102"/>
      <c r="CI467" s="102"/>
      <c r="CJ467" s="102"/>
      <c r="CK467" s="102"/>
      <c r="CL467" s="102"/>
      <c r="CM467" s="102"/>
      <c r="CN467" s="102"/>
      <c r="CO467" s="102"/>
      <c r="CP467" s="102"/>
      <c r="CQ467" s="102"/>
      <c r="CR467" s="102"/>
      <c r="CS467" s="102"/>
      <c r="CT467" s="102"/>
      <c r="CU467" s="102"/>
      <c r="CV467" s="102"/>
      <c r="CW467" s="102"/>
      <c r="CX467" s="102"/>
      <c r="CY467" s="102"/>
      <c r="CZ467" s="102"/>
      <c r="DA467" s="102"/>
      <c r="DB467" s="102"/>
      <c r="DC467" s="102"/>
      <c r="DD467" s="102"/>
      <c r="DE467" s="102"/>
      <c r="DF467" s="102"/>
      <c r="DG467" s="102"/>
      <c r="DH467" s="102"/>
      <c r="DI467" s="102"/>
      <c r="DJ467" s="102"/>
      <c r="DK467" s="102"/>
      <c r="DL467" s="102"/>
      <c r="DM467" s="102"/>
      <c r="DN467" s="102"/>
      <c r="DO467" s="102"/>
      <c r="DP467" s="102"/>
      <c r="DQ467" s="102"/>
      <c r="DR467" s="102"/>
      <c r="DS467" s="102"/>
      <c r="DT467" s="102"/>
      <c r="DU467" s="102"/>
      <c r="DV467" s="102"/>
      <c r="DW467" s="102"/>
      <c r="DX467" s="102"/>
      <c r="DY467" s="102"/>
      <c r="DZ467" s="102"/>
    </row>
    <row r="468" spans="1:130">
      <c r="A468" s="102"/>
      <c r="B468" s="102"/>
      <c r="C468" s="102"/>
      <c r="D468" s="102"/>
      <c r="E468" s="102"/>
      <c r="F468" s="102"/>
      <c r="G468" s="102"/>
      <c r="H468" s="102"/>
      <c r="I468" s="102"/>
      <c r="J468" s="102"/>
      <c r="K468" s="102"/>
      <c r="L468" s="102"/>
      <c r="M468" s="102"/>
      <c r="N468" s="102"/>
      <c r="O468" s="102"/>
      <c r="P468" s="102"/>
      <c r="Q468" s="102"/>
      <c r="R468" s="102"/>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02"/>
      <c r="AY468" s="102"/>
      <c r="AZ468" s="102"/>
      <c r="BA468" s="102"/>
      <c r="BB468" s="102"/>
      <c r="BC468" s="102"/>
      <c r="BD468" s="102"/>
      <c r="BE468" s="102"/>
      <c r="BF468" s="102"/>
      <c r="BG468" s="102"/>
      <c r="BH468" s="102"/>
      <c r="BI468" s="102"/>
      <c r="BJ468" s="102"/>
      <c r="BK468" s="102"/>
      <c r="BL468" s="102"/>
      <c r="BM468" s="102"/>
      <c r="BN468" s="102"/>
      <c r="BO468" s="102"/>
      <c r="BP468" s="102"/>
      <c r="BQ468" s="102"/>
      <c r="BR468" s="102"/>
      <c r="BS468" s="102"/>
      <c r="BT468" s="102"/>
      <c r="BU468" s="102"/>
      <c r="BV468" s="102"/>
      <c r="BW468" s="102"/>
      <c r="BX468" s="102"/>
      <c r="BY468" s="102"/>
      <c r="BZ468" s="102"/>
      <c r="CA468" s="102"/>
      <c r="CB468" s="102"/>
      <c r="CC468" s="102"/>
      <c r="CD468" s="102"/>
      <c r="CE468" s="102"/>
      <c r="CF468" s="102"/>
      <c r="CG468" s="102"/>
      <c r="CH468" s="102"/>
      <c r="CI468" s="102"/>
      <c r="CJ468" s="102"/>
      <c r="CK468" s="102"/>
      <c r="CL468" s="102"/>
      <c r="CM468" s="102"/>
      <c r="CN468" s="102"/>
      <c r="CO468" s="102"/>
      <c r="CP468" s="102"/>
      <c r="CQ468" s="102"/>
      <c r="CR468" s="102"/>
      <c r="CS468" s="102"/>
      <c r="CT468" s="102"/>
      <c r="CU468" s="102"/>
      <c r="CV468" s="102"/>
      <c r="CW468" s="102"/>
      <c r="CX468" s="102"/>
      <c r="CY468" s="102"/>
      <c r="CZ468" s="102"/>
      <c r="DA468" s="102"/>
      <c r="DB468" s="102"/>
      <c r="DC468" s="102"/>
      <c r="DD468" s="102"/>
      <c r="DE468" s="102"/>
      <c r="DF468" s="102"/>
      <c r="DG468" s="102"/>
      <c r="DH468" s="102"/>
      <c r="DI468" s="102"/>
      <c r="DJ468" s="102"/>
      <c r="DK468" s="102"/>
      <c r="DL468" s="102"/>
      <c r="DM468" s="102"/>
      <c r="DN468" s="102"/>
      <c r="DO468" s="102"/>
      <c r="DP468" s="102"/>
      <c r="DQ468" s="102"/>
      <c r="DR468" s="102"/>
      <c r="DS468" s="102"/>
      <c r="DT468" s="102"/>
      <c r="DU468" s="102"/>
      <c r="DV468" s="102"/>
      <c r="DW468" s="102"/>
      <c r="DX468" s="102"/>
      <c r="DY468" s="102"/>
      <c r="DZ468" s="102"/>
    </row>
    <row r="469" spans="1:130">
      <c r="A469" s="102"/>
      <c r="B469" s="102"/>
      <c r="C469" s="102"/>
      <c r="D469" s="102"/>
      <c r="E469" s="102"/>
      <c r="F469" s="102"/>
      <c r="G469" s="102"/>
      <c r="H469" s="102"/>
      <c r="I469" s="102"/>
      <c r="J469" s="102"/>
      <c r="K469" s="102"/>
      <c r="L469" s="102"/>
      <c r="M469" s="102"/>
      <c r="N469" s="102"/>
      <c r="O469" s="102"/>
      <c r="P469" s="102"/>
      <c r="Q469" s="102"/>
      <c r="R469" s="102"/>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02"/>
      <c r="AY469" s="102"/>
      <c r="AZ469" s="102"/>
      <c r="BA469" s="102"/>
      <c r="BB469" s="102"/>
      <c r="BC469" s="102"/>
      <c r="BD469" s="102"/>
      <c r="BE469" s="102"/>
      <c r="BF469" s="102"/>
      <c r="BG469" s="102"/>
      <c r="BH469" s="102"/>
      <c r="BI469" s="102"/>
      <c r="BJ469" s="102"/>
      <c r="BK469" s="102"/>
      <c r="BL469" s="102"/>
      <c r="BM469" s="102"/>
      <c r="BN469" s="102"/>
      <c r="BO469" s="102"/>
      <c r="BP469" s="102"/>
      <c r="BQ469" s="102"/>
      <c r="BR469" s="102"/>
      <c r="BS469" s="102"/>
      <c r="BT469" s="102"/>
      <c r="BU469" s="102"/>
      <c r="BV469" s="102"/>
      <c r="BW469" s="102"/>
      <c r="BX469" s="102"/>
      <c r="BY469" s="102"/>
      <c r="BZ469" s="102"/>
      <c r="CA469" s="102"/>
      <c r="CB469" s="102"/>
      <c r="CC469" s="102"/>
      <c r="CD469" s="102"/>
      <c r="CE469" s="102"/>
      <c r="CF469" s="102"/>
      <c r="CG469" s="102"/>
      <c r="CH469" s="102"/>
      <c r="CI469" s="102"/>
      <c r="CJ469" s="102"/>
      <c r="CK469" s="102"/>
      <c r="CL469" s="102"/>
      <c r="CM469" s="102"/>
      <c r="CN469" s="102"/>
      <c r="CO469" s="102"/>
      <c r="CP469" s="102"/>
      <c r="CQ469" s="102"/>
      <c r="CR469" s="102"/>
      <c r="CS469" s="102"/>
      <c r="CT469" s="102"/>
      <c r="CU469" s="102"/>
      <c r="CV469" s="102"/>
      <c r="CW469" s="102"/>
      <c r="CX469" s="102"/>
      <c r="CY469" s="102"/>
      <c r="CZ469" s="102"/>
      <c r="DA469" s="102"/>
      <c r="DB469" s="102"/>
      <c r="DC469" s="102"/>
      <c r="DD469" s="102"/>
      <c r="DE469" s="102"/>
      <c r="DF469" s="102"/>
      <c r="DG469" s="102"/>
      <c r="DH469" s="102"/>
      <c r="DI469" s="102"/>
      <c r="DJ469" s="102"/>
      <c r="DK469" s="102"/>
      <c r="DL469" s="102"/>
      <c r="DM469" s="102"/>
      <c r="DN469" s="102"/>
      <c r="DO469" s="102"/>
      <c r="DP469" s="102"/>
      <c r="DQ469" s="102"/>
      <c r="DR469" s="102"/>
      <c r="DS469" s="102"/>
      <c r="DT469" s="102"/>
      <c r="DU469" s="102"/>
      <c r="DV469" s="102"/>
      <c r="DW469" s="102"/>
      <c r="DX469" s="102"/>
      <c r="DY469" s="102"/>
      <c r="DZ469" s="102"/>
    </row>
    <row r="470" spans="1:130">
      <c r="A470" s="102"/>
      <c r="B470" s="102"/>
      <c r="C470" s="102"/>
      <c r="D470" s="102"/>
      <c r="E470" s="102"/>
      <c r="F470" s="102"/>
      <c r="G470" s="102"/>
      <c r="H470" s="102"/>
      <c r="I470" s="102"/>
      <c r="J470" s="102"/>
      <c r="K470" s="102"/>
      <c r="L470" s="102"/>
      <c r="M470" s="102"/>
      <c r="N470" s="102"/>
      <c r="O470" s="102"/>
      <c r="P470" s="102"/>
      <c r="Q470" s="102"/>
      <c r="R470" s="102"/>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02"/>
      <c r="AY470" s="102"/>
      <c r="AZ470" s="102"/>
      <c r="BA470" s="102"/>
      <c r="BB470" s="102"/>
      <c r="BC470" s="102"/>
      <c r="BD470" s="102"/>
      <c r="BE470" s="102"/>
      <c r="BF470" s="102"/>
      <c r="BG470" s="102"/>
      <c r="BH470" s="102"/>
      <c r="BI470" s="102"/>
      <c r="BJ470" s="102"/>
      <c r="BK470" s="102"/>
      <c r="BL470" s="102"/>
      <c r="BM470" s="102"/>
      <c r="BN470" s="102"/>
      <c r="BO470" s="102"/>
      <c r="BP470" s="102"/>
      <c r="BQ470" s="102"/>
      <c r="BR470" s="102"/>
      <c r="BS470" s="102"/>
      <c r="BT470" s="102"/>
      <c r="BU470" s="102"/>
      <c r="BV470" s="102"/>
      <c r="BW470" s="102"/>
      <c r="BX470" s="102"/>
      <c r="BY470" s="102"/>
      <c r="BZ470" s="102"/>
      <c r="CA470" s="102"/>
      <c r="CB470" s="102"/>
      <c r="CC470" s="102"/>
      <c r="CD470" s="102"/>
      <c r="CE470" s="102"/>
      <c r="CF470" s="102"/>
      <c r="CG470" s="102"/>
      <c r="CH470" s="102"/>
      <c r="CI470" s="102"/>
      <c r="CJ470" s="102"/>
      <c r="CK470" s="102"/>
      <c r="CL470" s="102"/>
      <c r="CM470" s="102"/>
      <c r="CN470" s="102"/>
      <c r="CO470" s="102"/>
      <c r="CP470" s="102"/>
      <c r="CQ470" s="102"/>
      <c r="CR470" s="102"/>
      <c r="CS470" s="102"/>
      <c r="CT470" s="102"/>
      <c r="CU470" s="102"/>
      <c r="CV470" s="102"/>
      <c r="CW470" s="102"/>
      <c r="CX470" s="102"/>
      <c r="CY470" s="102"/>
      <c r="CZ470" s="102"/>
      <c r="DA470" s="102"/>
      <c r="DB470" s="102"/>
      <c r="DC470" s="102"/>
      <c r="DD470" s="102"/>
      <c r="DE470" s="102"/>
      <c r="DF470" s="102"/>
      <c r="DG470" s="102"/>
      <c r="DH470" s="102"/>
      <c r="DI470" s="102"/>
      <c r="DJ470" s="102"/>
      <c r="DK470" s="102"/>
      <c r="DL470" s="102"/>
      <c r="DM470" s="102"/>
      <c r="DN470" s="102"/>
      <c r="DO470" s="102"/>
      <c r="DP470" s="102"/>
      <c r="DQ470" s="102"/>
      <c r="DR470" s="102"/>
      <c r="DS470" s="102"/>
      <c r="DT470" s="102"/>
      <c r="DU470" s="102"/>
      <c r="DV470" s="102"/>
      <c r="DW470" s="102"/>
      <c r="DX470" s="102"/>
      <c r="DY470" s="102"/>
      <c r="DZ470" s="102"/>
    </row>
    <row r="471" spans="1:130">
      <c r="A471" s="102"/>
      <c r="B471" s="102"/>
      <c r="C471" s="102"/>
      <c r="D471" s="102"/>
      <c r="E471" s="102"/>
      <c r="F471" s="102"/>
      <c r="G471" s="102"/>
      <c r="H471" s="102"/>
      <c r="I471" s="102"/>
      <c r="J471" s="102"/>
      <c r="K471" s="102"/>
      <c r="L471" s="102"/>
      <c r="M471" s="102"/>
      <c r="N471" s="102"/>
      <c r="O471" s="102"/>
      <c r="P471" s="102"/>
      <c r="Q471" s="102"/>
      <c r="R471" s="102"/>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02"/>
      <c r="AY471" s="102"/>
      <c r="AZ471" s="102"/>
      <c r="BA471" s="102"/>
      <c r="BB471" s="102"/>
      <c r="BC471" s="102"/>
      <c r="BD471" s="102"/>
      <c r="BE471" s="102"/>
      <c r="BF471" s="102"/>
      <c r="BG471" s="102"/>
      <c r="BH471" s="102"/>
      <c r="BI471" s="102"/>
      <c r="BJ471" s="102"/>
      <c r="BK471" s="102"/>
      <c r="BL471" s="102"/>
      <c r="BM471" s="102"/>
      <c r="BN471" s="102"/>
      <c r="BO471" s="102"/>
      <c r="BP471" s="102"/>
      <c r="BQ471" s="102"/>
      <c r="BR471" s="102"/>
      <c r="BS471" s="102"/>
      <c r="BT471" s="102"/>
      <c r="BU471" s="102"/>
      <c r="BV471" s="102"/>
      <c r="BW471" s="102"/>
      <c r="BX471" s="102"/>
      <c r="BY471" s="102"/>
      <c r="BZ471" s="102"/>
      <c r="CA471" s="102"/>
      <c r="CB471" s="102"/>
      <c r="CC471" s="102"/>
      <c r="CD471" s="102"/>
      <c r="CE471" s="102"/>
      <c r="CF471" s="102"/>
      <c r="CG471" s="102"/>
      <c r="CH471" s="102"/>
      <c r="CI471" s="102"/>
      <c r="CJ471" s="102"/>
      <c r="CK471" s="102"/>
      <c r="CL471" s="102"/>
      <c r="CM471" s="102"/>
      <c r="CN471" s="102"/>
      <c r="CO471" s="102"/>
      <c r="CP471" s="102"/>
      <c r="CQ471" s="102"/>
      <c r="CR471" s="102"/>
      <c r="CS471" s="102"/>
      <c r="CT471" s="102"/>
      <c r="CU471" s="102"/>
      <c r="CV471" s="102"/>
      <c r="CW471" s="102"/>
      <c r="CX471" s="102"/>
      <c r="CY471" s="102"/>
      <c r="CZ471" s="102"/>
      <c r="DA471" s="102"/>
      <c r="DB471" s="102"/>
      <c r="DC471" s="102"/>
      <c r="DD471" s="102"/>
      <c r="DE471" s="102"/>
      <c r="DF471" s="102"/>
      <c r="DG471" s="102"/>
      <c r="DH471" s="102"/>
      <c r="DI471" s="102"/>
      <c r="DJ471" s="102"/>
      <c r="DK471" s="102"/>
      <c r="DL471" s="102"/>
      <c r="DM471" s="102"/>
      <c r="DN471" s="102"/>
      <c r="DO471" s="102"/>
      <c r="DP471" s="102"/>
      <c r="DQ471" s="102"/>
      <c r="DR471" s="102"/>
      <c r="DS471" s="102"/>
      <c r="DT471" s="102"/>
      <c r="DU471" s="102"/>
      <c r="DV471" s="102"/>
      <c r="DW471" s="102"/>
      <c r="DX471" s="102"/>
      <c r="DY471" s="102"/>
      <c r="DZ471" s="102"/>
    </row>
    <row r="472" spans="1:130">
      <c r="A472" s="102"/>
      <c r="B472" s="102"/>
      <c r="C472" s="102"/>
      <c r="D472" s="102"/>
      <c r="E472" s="102"/>
      <c r="F472" s="102"/>
      <c r="G472" s="102"/>
      <c r="H472" s="102"/>
      <c r="I472" s="102"/>
      <c r="J472" s="102"/>
      <c r="K472" s="102"/>
      <c r="L472" s="102"/>
      <c r="M472" s="102"/>
      <c r="N472" s="102"/>
      <c r="O472" s="102"/>
      <c r="P472" s="102"/>
      <c r="Q472" s="102"/>
      <c r="R472" s="102"/>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02"/>
      <c r="AY472" s="102"/>
      <c r="AZ472" s="102"/>
      <c r="BA472" s="102"/>
      <c r="BB472" s="102"/>
      <c r="BC472" s="102"/>
      <c r="BD472" s="102"/>
      <c r="BE472" s="102"/>
      <c r="BF472" s="102"/>
      <c r="BG472" s="102"/>
      <c r="BH472" s="102"/>
      <c r="BI472" s="102"/>
      <c r="BJ472" s="102"/>
      <c r="BK472" s="102"/>
      <c r="BL472" s="102"/>
      <c r="BM472" s="102"/>
      <c r="BN472" s="102"/>
      <c r="BO472" s="102"/>
      <c r="BP472" s="102"/>
      <c r="BQ472" s="102"/>
      <c r="BR472" s="102"/>
      <c r="BS472" s="102"/>
      <c r="BT472" s="102"/>
      <c r="BU472" s="102"/>
      <c r="BV472" s="102"/>
      <c r="BW472" s="102"/>
      <c r="BX472" s="102"/>
      <c r="BY472" s="102"/>
      <c r="BZ472" s="102"/>
      <c r="CA472" s="102"/>
      <c r="CB472" s="102"/>
      <c r="CC472" s="102"/>
      <c r="CD472" s="102"/>
      <c r="CE472" s="102"/>
      <c r="CF472" s="102"/>
      <c r="CG472" s="102"/>
      <c r="CH472" s="102"/>
      <c r="CI472" s="102"/>
      <c r="CJ472" s="102"/>
      <c r="CK472" s="102"/>
      <c r="CL472" s="102"/>
      <c r="CM472" s="102"/>
      <c r="CN472" s="102"/>
      <c r="CO472" s="102"/>
      <c r="CP472" s="102"/>
      <c r="CQ472" s="102"/>
      <c r="CR472" s="102"/>
      <c r="CS472" s="102"/>
      <c r="CT472" s="102"/>
      <c r="CU472" s="102"/>
      <c r="CV472" s="102"/>
      <c r="CW472" s="102"/>
      <c r="CX472" s="102"/>
      <c r="CY472" s="102"/>
      <c r="CZ472" s="102"/>
      <c r="DA472" s="102"/>
      <c r="DB472" s="102"/>
      <c r="DC472" s="102"/>
      <c r="DD472" s="102"/>
      <c r="DE472" s="102"/>
      <c r="DF472" s="102"/>
      <c r="DG472" s="102"/>
      <c r="DH472" s="102"/>
      <c r="DI472" s="102"/>
      <c r="DJ472" s="102"/>
      <c r="DK472" s="102"/>
      <c r="DL472" s="102"/>
      <c r="DM472" s="102"/>
      <c r="DN472" s="102"/>
      <c r="DO472" s="102"/>
      <c r="DP472" s="102"/>
      <c r="DQ472" s="102"/>
      <c r="DR472" s="102"/>
      <c r="DS472" s="102"/>
      <c r="DT472" s="102"/>
      <c r="DU472" s="102"/>
      <c r="DV472" s="102"/>
      <c r="DW472" s="102"/>
      <c r="DX472" s="102"/>
      <c r="DY472" s="102"/>
      <c r="DZ472" s="102"/>
    </row>
    <row r="473" spans="1:130">
      <c r="A473" s="102"/>
      <c r="B473" s="102"/>
      <c r="C473" s="102"/>
      <c r="D473" s="102"/>
      <c r="E473" s="102"/>
      <c r="F473" s="102"/>
      <c r="G473" s="102"/>
      <c r="H473" s="102"/>
      <c r="I473" s="102"/>
      <c r="J473" s="102"/>
      <c r="K473" s="102"/>
      <c r="L473" s="102"/>
      <c r="M473" s="102"/>
      <c r="N473" s="102"/>
      <c r="O473" s="102"/>
      <c r="P473" s="102"/>
      <c r="Q473" s="102"/>
      <c r="R473" s="102"/>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02"/>
      <c r="AY473" s="102"/>
      <c r="AZ473" s="102"/>
      <c r="BA473" s="102"/>
      <c r="BB473" s="102"/>
      <c r="BC473" s="102"/>
      <c r="BD473" s="102"/>
      <c r="BE473" s="102"/>
      <c r="BF473" s="102"/>
      <c r="BG473" s="102"/>
      <c r="BH473" s="102"/>
      <c r="BI473" s="102"/>
      <c r="BJ473" s="102"/>
      <c r="BK473" s="102"/>
      <c r="BL473" s="102"/>
      <c r="BM473" s="102"/>
      <c r="BN473" s="102"/>
      <c r="BO473" s="102"/>
      <c r="BP473" s="102"/>
      <c r="BQ473" s="102"/>
      <c r="BR473" s="102"/>
      <c r="BS473" s="102"/>
      <c r="BT473" s="102"/>
      <c r="BU473" s="102"/>
      <c r="BV473" s="102"/>
      <c r="BW473" s="102"/>
      <c r="BX473" s="102"/>
      <c r="BY473" s="102"/>
      <c r="BZ473" s="102"/>
      <c r="CA473" s="102"/>
      <c r="CB473" s="102"/>
      <c r="CC473" s="102"/>
      <c r="CD473" s="102"/>
      <c r="CE473" s="102"/>
      <c r="CF473" s="102"/>
      <c r="CG473" s="102"/>
      <c r="CH473" s="102"/>
      <c r="CI473" s="102"/>
      <c r="CJ473" s="102"/>
      <c r="CK473" s="102"/>
      <c r="CL473" s="102"/>
      <c r="CM473" s="102"/>
      <c r="CN473" s="102"/>
      <c r="CO473" s="102"/>
      <c r="CP473" s="102"/>
      <c r="CQ473" s="102"/>
      <c r="CR473" s="102"/>
      <c r="CS473" s="102"/>
      <c r="CT473" s="102"/>
      <c r="CU473" s="102"/>
      <c r="CV473" s="102"/>
      <c r="CW473" s="102"/>
      <c r="CX473" s="102"/>
      <c r="CY473" s="102"/>
      <c r="CZ473" s="102"/>
      <c r="DA473" s="102"/>
      <c r="DB473" s="102"/>
      <c r="DC473" s="102"/>
      <c r="DD473" s="102"/>
      <c r="DE473" s="102"/>
      <c r="DF473" s="102"/>
      <c r="DG473" s="102"/>
      <c r="DH473" s="102"/>
      <c r="DI473" s="102"/>
      <c r="DJ473" s="102"/>
      <c r="DK473" s="102"/>
      <c r="DL473" s="102"/>
      <c r="DM473" s="102"/>
      <c r="DN473" s="102"/>
      <c r="DO473" s="102"/>
      <c r="DP473" s="102"/>
      <c r="DQ473" s="102"/>
      <c r="DR473" s="102"/>
      <c r="DS473" s="102"/>
      <c r="DT473" s="102"/>
      <c r="DU473" s="102"/>
      <c r="DV473" s="102"/>
      <c r="DW473" s="102"/>
      <c r="DX473" s="102"/>
      <c r="DY473" s="102"/>
      <c r="DZ473" s="102"/>
    </row>
    <row r="474" spans="1:130">
      <c r="A474" s="102"/>
      <c r="B474" s="102"/>
      <c r="C474" s="102"/>
      <c r="D474" s="102"/>
      <c r="E474" s="102"/>
      <c r="F474" s="102"/>
      <c r="G474" s="102"/>
      <c r="H474" s="102"/>
      <c r="I474" s="102"/>
      <c r="J474" s="102"/>
      <c r="K474" s="102"/>
      <c r="L474" s="102"/>
      <c r="M474" s="102"/>
      <c r="N474" s="102"/>
      <c r="O474" s="102"/>
      <c r="P474" s="102"/>
      <c r="Q474" s="102"/>
      <c r="R474" s="102"/>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02"/>
      <c r="AY474" s="102"/>
      <c r="AZ474" s="102"/>
      <c r="BA474" s="102"/>
      <c r="BB474" s="102"/>
      <c r="BC474" s="102"/>
      <c r="BD474" s="102"/>
      <c r="BE474" s="102"/>
      <c r="BF474" s="102"/>
      <c r="BG474" s="102"/>
      <c r="BH474" s="102"/>
      <c r="BI474" s="102"/>
      <c r="BJ474" s="102"/>
      <c r="BK474" s="102"/>
      <c r="BL474" s="102"/>
      <c r="BM474" s="102"/>
      <c r="BN474" s="102"/>
      <c r="BO474" s="102"/>
      <c r="BP474" s="102"/>
      <c r="BQ474" s="102"/>
      <c r="BR474" s="102"/>
      <c r="BS474" s="102"/>
      <c r="BT474" s="102"/>
      <c r="BU474" s="102"/>
      <c r="BV474" s="102"/>
      <c r="BW474" s="102"/>
      <c r="BX474" s="102"/>
      <c r="BY474" s="102"/>
      <c r="BZ474" s="102"/>
      <c r="CA474" s="102"/>
      <c r="CB474" s="102"/>
      <c r="CC474" s="102"/>
      <c r="CD474" s="102"/>
      <c r="CE474" s="102"/>
      <c r="CF474" s="102"/>
      <c r="CG474" s="102"/>
      <c r="CH474" s="102"/>
      <c r="CI474" s="102"/>
      <c r="CJ474" s="102"/>
      <c r="CK474" s="102"/>
      <c r="CL474" s="102"/>
      <c r="CM474" s="102"/>
      <c r="CN474" s="102"/>
      <c r="CO474" s="102"/>
      <c r="CP474" s="102"/>
      <c r="CQ474" s="102"/>
      <c r="CR474" s="102"/>
      <c r="CS474" s="102"/>
      <c r="CT474" s="102"/>
      <c r="CU474" s="102"/>
      <c r="CV474" s="102"/>
      <c r="CW474" s="102"/>
      <c r="CX474" s="102"/>
      <c r="CY474" s="102"/>
      <c r="CZ474" s="102"/>
      <c r="DA474" s="102"/>
      <c r="DB474" s="102"/>
      <c r="DC474" s="102"/>
      <c r="DD474" s="102"/>
      <c r="DE474" s="102"/>
      <c r="DF474" s="102"/>
      <c r="DG474" s="102"/>
      <c r="DH474" s="102"/>
      <c r="DI474" s="102"/>
      <c r="DJ474" s="102"/>
      <c r="DK474" s="102"/>
      <c r="DL474" s="102"/>
      <c r="DM474" s="102"/>
      <c r="DN474" s="102"/>
      <c r="DO474" s="102"/>
      <c r="DP474" s="102"/>
      <c r="DQ474" s="102"/>
      <c r="DR474" s="102"/>
      <c r="DS474" s="102"/>
      <c r="DT474" s="102"/>
      <c r="DU474" s="102"/>
      <c r="DV474" s="102"/>
      <c r="DW474" s="102"/>
      <c r="DX474" s="102"/>
      <c r="DY474" s="102"/>
      <c r="DZ474" s="102"/>
    </row>
    <row r="475" spans="1:130">
      <c r="A475" s="102"/>
      <c r="B475" s="102"/>
      <c r="C475" s="102"/>
      <c r="D475" s="102"/>
      <c r="E475" s="102"/>
      <c r="F475" s="102"/>
      <c r="G475" s="102"/>
      <c r="H475" s="102"/>
      <c r="I475" s="102"/>
      <c r="J475" s="102"/>
      <c r="K475" s="102"/>
      <c r="L475" s="102"/>
      <c r="M475" s="102"/>
      <c r="N475" s="102"/>
      <c r="O475" s="102"/>
      <c r="P475" s="102"/>
      <c r="Q475" s="102"/>
      <c r="R475" s="102"/>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02"/>
      <c r="AY475" s="102"/>
      <c r="AZ475" s="102"/>
      <c r="BA475" s="102"/>
      <c r="BB475" s="102"/>
      <c r="BC475" s="102"/>
      <c r="BD475" s="102"/>
      <c r="BE475" s="102"/>
      <c r="BF475" s="102"/>
      <c r="BG475" s="102"/>
      <c r="BH475" s="102"/>
      <c r="BI475" s="102"/>
      <c r="BJ475" s="102"/>
      <c r="BK475" s="102"/>
      <c r="BL475" s="102"/>
      <c r="BM475" s="102"/>
      <c r="BN475" s="102"/>
      <c r="BO475" s="102"/>
      <c r="BP475" s="102"/>
      <c r="BQ475" s="102"/>
      <c r="BR475" s="102"/>
      <c r="BS475" s="102"/>
      <c r="BT475" s="102"/>
      <c r="BU475" s="102"/>
      <c r="BV475" s="102"/>
      <c r="BW475" s="102"/>
      <c r="BX475" s="102"/>
      <c r="BY475" s="102"/>
      <c r="BZ475" s="102"/>
      <c r="CA475" s="102"/>
      <c r="CB475" s="102"/>
      <c r="CC475" s="102"/>
      <c r="CD475" s="102"/>
      <c r="CE475" s="102"/>
      <c r="CF475" s="102"/>
      <c r="CG475" s="102"/>
      <c r="CH475" s="102"/>
      <c r="CI475" s="102"/>
      <c r="CJ475" s="102"/>
      <c r="CK475" s="102"/>
      <c r="CL475" s="102"/>
      <c r="CM475" s="102"/>
      <c r="CN475" s="102"/>
      <c r="CO475" s="102"/>
      <c r="CP475" s="102"/>
      <c r="CQ475" s="102"/>
      <c r="CR475" s="102"/>
      <c r="CS475" s="102"/>
      <c r="CT475" s="102"/>
      <c r="CU475" s="102"/>
      <c r="CV475" s="102"/>
      <c r="CW475" s="102"/>
      <c r="CX475" s="102"/>
      <c r="CY475" s="102"/>
      <c r="CZ475" s="102"/>
      <c r="DA475" s="102"/>
      <c r="DB475" s="102"/>
      <c r="DC475" s="102"/>
      <c r="DD475" s="102"/>
      <c r="DE475" s="102"/>
      <c r="DF475" s="102"/>
      <c r="DG475" s="102"/>
      <c r="DH475" s="102"/>
      <c r="DI475" s="102"/>
      <c r="DJ475" s="102"/>
      <c r="DK475" s="102"/>
      <c r="DL475" s="102"/>
      <c r="DM475" s="102"/>
      <c r="DN475" s="102"/>
      <c r="DO475" s="102"/>
      <c r="DP475" s="102"/>
      <c r="DQ475" s="102"/>
      <c r="DR475" s="102"/>
      <c r="DS475" s="102"/>
      <c r="DT475" s="102"/>
      <c r="DU475" s="102"/>
      <c r="DV475" s="102"/>
      <c r="DW475" s="102"/>
      <c r="DX475" s="102"/>
      <c r="DY475" s="102"/>
      <c r="DZ475" s="102"/>
    </row>
    <row r="476" spans="1:130">
      <c r="A476" s="102"/>
      <c r="B476" s="102"/>
      <c r="C476" s="102"/>
      <c r="D476" s="102"/>
      <c r="E476" s="102"/>
      <c r="F476" s="102"/>
      <c r="G476" s="102"/>
      <c r="H476" s="102"/>
      <c r="I476" s="102"/>
      <c r="J476" s="102"/>
      <c r="K476" s="102"/>
      <c r="L476" s="102"/>
      <c r="M476" s="102"/>
      <c r="N476" s="102"/>
      <c r="O476" s="102"/>
      <c r="P476" s="102"/>
      <c r="Q476" s="102"/>
      <c r="R476" s="102"/>
      <c r="S476" s="102"/>
      <c r="T476" s="102"/>
      <c r="U476" s="102"/>
      <c r="V476" s="102"/>
      <c r="W476" s="102"/>
      <c r="X476" s="102"/>
      <c r="Y476" s="102"/>
      <c r="Z476" s="102"/>
      <c r="AA476" s="102"/>
      <c r="AB476" s="102"/>
      <c r="AC476" s="102"/>
      <c r="AD476" s="102"/>
      <c r="AE476" s="102"/>
      <c r="AF476" s="102"/>
      <c r="AG476" s="102"/>
      <c r="AH476" s="102"/>
      <c r="AI476" s="102"/>
      <c r="AJ476" s="102"/>
      <c r="AK476" s="102"/>
      <c r="AL476" s="102"/>
      <c r="AM476" s="102"/>
      <c r="AN476" s="102"/>
      <c r="AO476" s="102"/>
      <c r="AP476" s="102"/>
      <c r="AQ476" s="102"/>
      <c r="AR476" s="102"/>
      <c r="AS476" s="102"/>
      <c r="AT476" s="102"/>
      <c r="AU476" s="102"/>
      <c r="AV476" s="102"/>
      <c r="AW476" s="102"/>
      <c r="AX476" s="102"/>
      <c r="AY476" s="102"/>
      <c r="AZ476" s="102"/>
      <c r="BA476" s="102"/>
      <c r="BB476" s="102"/>
      <c r="BC476" s="102"/>
      <c r="BD476" s="102"/>
      <c r="BE476" s="102"/>
      <c r="BF476" s="102"/>
      <c r="BG476" s="102"/>
      <c r="BH476" s="102"/>
      <c r="BI476" s="102"/>
      <c r="BJ476" s="102"/>
      <c r="BK476" s="102"/>
      <c r="BL476" s="102"/>
      <c r="BM476" s="102"/>
      <c r="BN476" s="102"/>
      <c r="BO476" s="102"/>
      <c r="BP476" s="102"/>
      <c r="BQ476" s="102"/>
      <c r="BR476" s="102"/>
      <c r="BS476" s="102"/>
      <c r="BT476" s="102"/>
      <c r="BU476" s="102"/>
      <c r="BV476" s="102"/>
      <c r="BW476" s="102"/>
      <c r="BX476" s="102"/>
      <c r="BY476" s="102"/>
      <c r="BZ476" s="102"/>
      <c r="CA476" s="102"/>
      <c r="CB476" s="102"/>
      <c r="CC476" s="102"/>
      <c r="CD476" s="102"/>
      <c r="CE476" s="102"/>
      <c r="CF476" s="102"/>
      <c r="CG476" s="102"/>
      <c r="CH476" s="102"/>
      <c r="CI476" s="102"/>
      <c r="CJ476" s="102"/>
      <c r="CK476" s="102"/>
      <c r="CL476" s="102"/>
      <c r="CM476" s="102"/>
      <c r="CN476" s="102"/>
      <c r="CO476" s="102"/>
      <c r="CP476" s="102"/>
      <c r="CQ476" s="102"/>
      <c r="CR476" s="102"/>
      <c r="CS476" s="102"/>
      <c r="CT476" s="102"/>
      <c r="CU476" s="102"/>
      <c r="CV476" s="102"/>
      <c r="CW476" s="102"/>
      <c r="CX476" s="102"/>
      <c r="CY476" s="102"/>
      <c r="CZ476" s="102"/>
      <c r="DA476" s="102"/>
      <c r="DB476" s="102"/>
      <c r="DC476" s="102"/>
      <c r="DD476" s="102"/>
      <c r="DE476" s="102"/>
      <c r="DF476" s="102"/>
      <c r="DG476" s="102"/>
      <c r="DH476" s="102"/>
      <c r="DI476" s="102"/>
      <c r="DJ476" s="102"/>
      <c r="DK476" s="102"/>
      <c r="DL476" s="102"/>
      <c r="DM476" s="102"/>
      <c r="DN476" s="102"/>
      <c r="DO476" s="102"/>
      <c r="DP476" s="102"/>
      <c r="DQ476" s="102"/>
      <c r="DR476" s="102"/>
      <c r="DS476" s="102"/>
      <c r="DT476" s="102"/>
      <c r="DU476" s="102"/>
      <c r="DV476" s="102"/>
      <c r="DW476" s="102"/>
      <c r="DX476" s="102"/>
      <c r="DY476" s="102"/>
      <c r="DZ476" s="102"/>
    </row>
    <row r="477" spans="1:130">
      <c r="A477" s="102"/>
      <c r="B477" s="102"/>
      <c r="C477" s="102"/>
      <c r="D477" s="102"/>
      <c r="E477" s="102"/>
      <c r="F477" s="102"/>
      <c r="G477" s="102"/>
      <c r="H477" s="102"/>
      <c r="I477" s="102"/>
      <c r="J477" s="102"/>
      <c r="K477" s="102"/>
      <c r="L477" s="102"/>
      <c r="M477" s="102"/>
      <c r="N477" s="102"/>
      <c r="O477" s="102"/>
      <c r="P477" s="102"/>
      <c r="Q477" s="102"/>
      <c r="R477" s="102"/>
      <c r="S477" s="102"/>
      <c r="T477" s="102"/>
      <c r="U477" s="102"/>
      <c r="V477" s="102"/>
      <c r="W477" s="102"/>
      <c r="X477" s="102"/>
      <c r="Y477" s="102"/>
      <c r="Z477" s="102"/>
      <c r="AA477" s="102"/>
      <c r="AB477" s="102"/>
      <c r="AC477" s="102"/>
      <c r="AD477" s="102"/>
      <c r="AE477" s="102"/>
      <c r="AF477" s="102"/>
      <c r="AG477" s="102"/>
      <c r="AH477" s="102"/>
      <c r="AI477" s="102"/>
      <c r="AJ477" s="102"/>
      <c r="AK477" s="102"/>
      <c r="AL477" s="102"/>
      <c r="AM477" s="102"/>
      <c r="AN477" s="102"/>
      <c r="AO477" s="102"/>
      <c r="AP477" s="102"/>
      <c r="AQ477" s="102"/>
      <c r="AR477" s="102"/>
      <c r="AS477" s="102"/>
      <c r="AT477" s="102"/>
      <c r="AU477" s="102"/>
      <c r="AV477" s="102"/>
      <c r="AW477" s="102"/>
      <c r="AX477" s="102"/>
      <c r="AY477" s="102"/>
      <c r="AZ477" s="102"/>
      <c r="BA477" s="102"/>
      <c r="BB477" s="102"/>
      <c r="BC477" s="102"/>
      <c r="BD477" s="102"/>
      <c r="BE477" s="102"/>
      <c r="BF477" s="102"/>
      <c r="BG477" s="102"/>
      <c r="BH477" s="102"/>
      <c r="BI477" s="102"/>
      <c r="BJ477" s="102"/>
      <c r="BK477" s="102"/>
      <c r="BL477" s="102"/>
      <c r="BM477" s="102"/>
      <c r="BN477" s="102"/>
      <c r="BO477" s="102"/>
      <c r="BP477" s="102"/>
      <c r="BQ477" s="102"/>
      <c r="BR477" s="102"/>
      <c r="BS477" s="102"/>
      <c r="BT477" s="102"/>
      <c r="BU477" s="102"/>
      <c r="BV477" s="102"/>
      <c r="BW477" s="102"/>
      <c r="BX477" s="102"/>
      <c r="BY477" s="102"/>
      <c r="BZ477" s="102"/>
      <c r="CA477" s="102"/>
      <c r="CB477" s="102"/>
      <c r="CC477" s="102"/>
      <c r="CD477" s="102"/>
      <c r="CE477" s="102"/>
      <c r="CF477" s="102"/>
      <c r="CG477" s="102"/>
      <c r="CH477" s="102"/>
      <c r="CI477" s="102"/>
      <c r="CJ477" s="102"/>
      <c r="CK477" s="102"/>
      <c r="CL477" s="102"/>
      <c r="CM477" s="102"/>
      <c r="CN477" s="102"/>
      <c r="CO477" s="102"/>
      <c r="CP477" s="102"/>
      <c r="CQ477" s="102"/>
      <c r="CR477" s="102"/>
      <c r="CS477" s="102"/>
      <c r="CT477" s="102"/>
      <c r="CU477" s="102"/>
      <c r="CV477" s="102"/>
      <c r="CW477" s="102"/>
      <c r="CX477" s="102"/>
      <c r="CY477" s="102"/>
      <c r="CZ477" s="102"/>
      <c r="DA477" s="102"/>
      <c r="DB477" s="102"/>
      <c r="DC477" s="102"/>
      <c r="DD477" s="102"/>
      <c r="DE477" s="102"/>
      <c r="DF477" s="102"/>
      <c r="DG477" s="102"/>
      <c r="DH477" s="102"/>
      <c r="DI477" s="102"/>
      <c r="DJ477" s="102"/>
      <c r="DK477" s="102"/>
      <c r="DL477" s="102"/>
      <c r="DM477" s="102"/>
      <c r="DN477" s="102"/>
      <c r="DO477" s="102"/>
      <c r="DP477" s="102"/>
      <c r="DQ477" s="102"/>
      <c r="DR477" s="102"/>
      <c r="DS477" s="102"/>
      <c r="DT477" s="102"/>
      <c r="DU477" s="102"/>
      <c r="DV477" s="102"/>
      <c r="DW477" s="102"/>
      <c r="DX477" s="102"/>
      <c r="DY477" s="102"/>
      <c r="DZ477" s="102"/>
    </row>
    <row r="478" spans="1:130">
      <c r="A478" s="102"/>
      <c r="B478" s="102"/>
      <c r="C478" s="102"/>
      <c r="D478" s="102"/>
      <c r="E478" s="102"/>
      <c r="F478" s="102"/>
      <c r="G478" s="102"/>
      <c r="H478" s="102"/>
      <c r="I478" s="102"/>
      <c r="J478" s="102"/>
      <c r="K478" s="102"/>
      <c r="L478" s="102"/>
      <c r="M478" s="102"/>
      <c r="N478" s="102"/>
      <c r="O478" s="102"/>
      <c r="P478" s="102"/>
      <c r="Q478" s="102"/>
      <c r="R478" s="102"/>
      <c r="S478" s="102"/>
      <c r="T478" s="102"/>
      <c r="U478" s="102"/>
      <c r="V478" s="102"/>
      <c r="W478" s="102"/>
      <c r="X478" s="102"/>
      <c r="Y478" s="102"/>
      <c r="Z478" s="102"/>
      <c r="AA478" s="102"/>
      <c r="AB478" s="102"/>
      <c r="AC478" s="102"/>
      <c r="AD478" s="102"/>
      <c r="AE478" s="102"/>
      <c r="AF478" s="102"/>
      <c r="AG478" s="102"/>
      <c r="AH478" s="102"/>
      <c r="AI478" s="102"/>
      <c r="AJ478" s="102"/>
      <c r="AK478" s="102"/>
      <c r="AL478" s="102"/>
      <c r="AM478" s="102"/>
      <c r="AN478" s="102"/>
      <c r="AO478" s="102"/>
      <c r="AP478" s="102"/>
      <c r="AQ478" s="102"/>
      <c r="AR478" s="102"/>
      <c r="AS478" s="102"/>
      <c r="AT478" s="102"/>
      <c r="AU478" s="102"/>
      <c r="AV478" s="102"/>
      <c r="AW478" s="102"/>
      <c r="AX478" s="102"/>
      <c r="AY478" s="102"/>
      <c r="AZ478" s="102"/>
      <c r="BA478" s="102"/>
      <c r="BB478" s="102"/>
      <c r="BC478" s="102"/>
      <c r="BD478" s="102"/>
      <c r="BE478" s="102"/>
      <c r="BF478" s="102"/>
      <c r="BG478" s="102"/>
      <c r="BH478" s="102"/>
      <c r="BI478" s="102"/>
      <c r="BJ478" s="102"/>
      <c r="BK478" s="102"/>
      <c r="BL478" s="102"/>
      <c r="BM478" s="102"/>
      <c r="BN478" s="102"/>
      <c r="BO478" s="102"/>
      <c r="BP478" s="102"/>
      <c r="BQ478" s="102"/>
      <c r="BR478" s="102"/>
      <c r="BS478" s="102"/>
      <c r="BT478" s="102"/>
      <c r="BU478" s="102"/>
      <c r="BV478" s="102"/>
      <c r="BW478" s="102"/>
      <c r="BX478" s="102"/>
      <c r="BY478" s="102"/>
      <c r="BZ478" s="102"/>
      <c r="CA478" s="102"/>
      <c r="CB478" s="102"/>
      <c r="CC478" s="102"/>
      <c r="CD478" s="102"/>
      <c r="CE478" s="102"/>
      <c r="CF478" s="102"/>
      <c r="CG478" s="102"/>
      <c r="CH478" s="102"/>
      <c r="CI478" s="102"/>
      <c r="CJ478" s="102"/>
      <c r="CK478" s="102"/>
      <c r="CL478" s="102"/>
      <c r="CM478" s="102"/>
      <c r="CN478" s="102"/>
      <c r="CO478" s="102"/>
      <c r="CP478" s="102"/>
      <c r="CQ478" s="102"/>
      <c r="CR478" s="102"/>
      <c r="CS478" s="102"/>
      <c r="CT478" s="102"/>
      <c r="CU478" s="102"/>
      <c r="CV478" s="102"/>
      <c r="CW478" s="102"/>
      <c r="CX478" s="102"/>
      <c r="CY478" s="102"/>
      <c r="CZ478" s="102"/>
      <c r="DA478" s="102"/>
      <c r="DB478" s="102"/>
      <c r="DC478" s="102"/>
      <c r="DD478" s="102"/>
      <c r="DE478" s="102"/>
      <c r="DF478" s="102"/>
      <c r="DG478" s="102"/>
      <c r="DH478" s="102"/>
      <c r="DI478" s="102"/>
      <c r="DJ478" s="102"/>
      <c r="DK478" s="102"/>
      <c r="DL478" s="102"/>
      <c r="DM478" s="102"/>
      <c r="DN478" s="102"/>
      <c r="DO478" s="102"/>
      <c r="DP478" s="102"/>
      <c r="DQ478" s="102"/>
      <c r="DR478" s="102"/>
      <c r="DS478" s="102"/>
      <c r="DT478" s="102"/>
      <c r="DU478" s="102"/>
      <c r="DV478" s="102"/>
      <c r="DW478" s="102"/>
      <c r="DX478" s="102"/>
      <c r="DY478" s="102"/>
      <c r="DZ478" s="102"/>
    </row>
    <row r="479" spans="1:130">
      <c r="A479" s="102"/>
      <c r="B479" s="102"/>
      <c r="C479" s="102"/>
      <c r="D479" s="102"/>
      <c r="E479" s="102"/>
      <c r="F479" s="102"/>
      <c r="G479" s="102"/>
      <c r="H479" s="102"/>
      <c r="I479" s="102"/>
      <c r="J479" s="102"/>
      <c r="K479" s="102"/>
      <c r="L479" s="102"/>
      <c r="M479" s="102"/>
      <c r="N479" s="102"/>
      <c r="O479" s="102"/>
      <c r="P479" s="102"/>
      <c r="Q479" s="102"/>
      <c r="R479" s="102"/>
      <c r="S479" s="102"/>
      <c r="T479" s="102"/>
      <c r="U479" s="102"/>
      <c r="V479" s="102"/>
      <c r="W479" s="102"/>
      <c r="X479" s="102"/>
      <c r="Y479" s="102"/>
      <c r="Z479" s="102"/>
      <c r="AA479" s="102"/>
      <c r="AB479" s="102"/>
      <c r="AC479" s="102"/>
      <c r="AD479" s="102"/>
      <c r="AE479" s="102"/>
      <c r="AF479" s="102"/>
      <c r="AG479" s="102"/>
      <c r="AH479" s="102"/>
      <c r="AI479" s="102"/>
      <c r="AJ479" s="102"/>
      <c r="AK479" s="102"/>
      <c r="AL479" s="102"/>
      <c r="AM479" s="102"/>
      <c r="AN479" s="102"/>
      <c r="AO479" s="102"/>
      <c r="AP479" s="102"/>
      <c r="AQ479" s="102"/>
      <c r="AR479" s="102"/>
      <c r="AS479" s="102"/>
      <c r="AT479" s="102"/>
      <c r="AU479" s="102"/>
      <c r="AV479" s="102"/>
      <c r="AW479" s="102"/>
      <c r="AX479" s="102"/>
      <c r="AY479" s="102"/>
      <c r="AZ479" s="102"/>
      <c r="BA479" s="102"/>
      <c r="BB479" s="102"/>
      <c r="BC479" s="102"/>
      <c r="BD479" s="102"/>
      <c r="BE479" s="102"/>
      <c r="BF479" s="102"/>
      <c r="BG479" s="102"/>
      <c r="BH479" s="102"/>
      <c r="BI479" s="102"/>
      <c r="BJ479" s="102"/>
      <c r="BK479" s="102"/>
      <c r="BL479" s="102"/>
      <c r="BM479" s="102"/>
      <c r="BN479" s="102"/>
      <c r="BO479" s="102"/>
      <c r="BP479" s="102"/>
      <c r="BQ479" s="102"/>
      <c r="BR479" s="102"/>
      <c r="BS479" s="102"/>
      <c r="BT479" s="102"/>
      <c r="BU479" s="102"/>
      <c r="BV479" s="102"/>
      <c r="BW479" s="102"/>
      <c r="BX479" s="102"/>
      <c r="BY479" s="102"/>
      <c r="BZ479" s="102"/>
      <c r="CA479" s="102"/>
      <c r="CB479" s="102"/>
      <c r="CC479" s="102"/>
      <c r="CD479" s="102"/>
      <c r="CE479" s="102"/>
      <c r="CF479" s="102"/>
      <c r="CG479" s="102"/>
      <c r="CH479" s="102"/>
      <c r="CI479" s="102"/>
      <c r="CJ479" s="102"/>
      <c r="CK479" s="102"/>
      <c r="CL479" s="102"/>
      <c r="CM479" s="102"/>
      <c r="CN479" s="102"/>
      <c r="CO479" s="102"/>
      <c r="CP479" s="102"/>
      <c r="CQ479" s="102"/>
      <c r="CR479" s="102"/>
      <c r="CS479" s="102"/>
      <c r="CT479" s="102"/>
      <c r="CU479" s="102"/>
      <c r="CV479" s="102"/>
      <c r="CW479" s="102"/>
      <c r="CX479" s="102"/>
      <c r="CY479" s="102"/>
      <c r="CZ479" s="102"/>
      <c r="DA479" s="102"/>
      <c r="DB479" s="102"/>
      <c r="DC479" s="102"/>
      <c r="DD479" s="102"/>
      <c r="DE479" s="102"/>
      <c r="DF479" s="102"/>
      <c r="DG479" s="102"/>
      <c r="DH479" s="102"/>
      <c r="DI479" s="102"/>
      <c r="DJ479" s="102"/>
      <c r="DK479" s="102"/>
      <c r="DL479" s="102"/>
      <c r="DM479" s="102"/>
      <c r="DN479" s="102"/>
      <c r="DO479" s="102"/>
      <c r="DP479" s="102"/>
      <c r="DQ479" s="102"/>
      <c r="DR479" s="102"/>
      <c r="DS479" s="102"/>
      <c r="DT479" s="102"/>
      <c r="DU479" s="102"/>
      <c r="DV479" s="102"/>
      <c r="DW479" s="102"/>
      <c r="DX479" s="102"/>
      <c r="DY479" s="102"/>
      <c r="DZ479" s="102"/>
    </row>
    <row r="480" spans="1:130">
      <c r="A480" s="102"/>
      <c r="B480" s="102"/>
      <c r="C480" s="102"/>
      <c r="D480" s="102"/>
      <c r="E480" s="102"/>
      <c r="F480" s="102"/>
      <c r="G480" s="102"/>
      <c r="H480" s="102"/>
      <c r="I480" s="102"/>
      <c r="J480" s="102"/>
      <c r="K480" s="102"/>
      <c r="L480" s="102"/>
      <c r="M480" s="102"/>
      <c r="N480" s="102"/>
      <c r="O480" s="102"/>
      <c r="P480" s="102"/>
      <c r="Q480" s="102"/>
      <c r="R480" s="102"/>
      <c r="S480" s="102"/>
      <c r="T480" s="102"/>
      <c r="U480" s="102"/>
      <c r="V480" s="102"/>
      <c r="W480" s="102"/>
      <c r="X480" s="102"/>
      <c r="Y480" s="102"/>
      <c r="Z480" s="102"/>
      <c r="AA480" s="102"/>
      <c r="AB480" s="102"/>
      <c r="AC480" s="102"/>
      <c r="AD480" s="102"/>
      <c r="AE480" s="102"/>
      <c r="AF480" s="102"/>
      <c r="AG480" s="102"/>
      <c r="AH480" s="102"/>
      <c r="AI480" s="102"/>
      <c r="AJ480" s="102"/>
      <c r="AK480" s="102"/>
      <c r="AL480" s="102"/>
      <c r="AM480" s="102"/>
      <c r="AN480" s="102"/>
      <c r="AO480" s="102"/>
      <c r="AP480" s="102"/>
      <c r="AQ480" s="102"/>
      <c r="AR480" s="102"/>
      <c r="AS480" s="102"/>
      <c r="AT480" s="102"/>
      <c r="AU480" s="102"/>
      <c r="AV480" s="102"/>
      <c r="AW480" s="102"/>
      <c r="AX480" s="102"/>
      <c r="AY480" s="102"/>
      <c r="AZ480" s="102"/>
      <c r="BA480" s="102"/>
      <c r="BB480" s="102"/>
      <c r="BC480" s="102"/>
      <c r="BD480" s="102"/>
      <c r="BE480" s="102"/>
      <c r="BF480" s="102"/>
      <c r="BG480" s="102"/>
      <c r="BH480" s="102"/>
      <c r="BI480" s="102"/>
      <c r="BJ480" s="102"/>
      <c r="BK480" s="102"/>
      <c r="BL480" s="102"/>
      <c r="BM480" s="102"/>
      <c r="BN480" s="102"/>
      <c r="BO480" s="102"/>
      <c r="BP480" s="102"/>
      <c r="BQ480" s="102"/>
      <c r="BR480" s="102"/>
      <c r="BS480" s="102"/>
      <c r="BT480" s="102"/>
      <c r="BU480" s="102"/>
      <c r="BV480" s="102"/>
      <c r="BW480" s="102"/>
      <c r="BX480" s="102"/>
      <c r="BY480" s="102"/>
      <c r="BZ480" s="102"/>
      <c r="CA480" s="102"/>
      <c r="CB480" s="102"/>
      <c r="CC480" s="102"/>
      <c r="CD480" s="102"/>
      <c r="CE480" s="102"/>
      <c r="CF480" s="102"/>
      <c r="CG480" s="102"/>
      <c r="CH480" s="102"/>
      <c r="CI480" s="102"/>
      <c r="CJ480" s="102"/>
      <c r="CK480" s="102"/>
      <c r="CL480" s="102"/>
      <c r="CM480" s="102"/>
      <c r="CN480" s="102"/>
      <c r="CO480" s="102"/>
      <c r="CP480" s="102"/>
      <c r="CQ480" s="102"/>
      <c r="CR480" s="102"/>
      <c r="CS480" s="102"/>
      <c r="CT480" s="102"/>
      <c r="CU480" s="102"/>
      <c r="CV480" s="102"/>
      <c r="CW480" s="102"/>
      <c r="CX480" s="102"/>
      <c r="CY480" s="102"/>
      <c r="CZ480" s="102"/>
      <c r="DA480" s="102"/>
      <c r="DB480" s="102"/>
      <c r="DC480" s="102"/>
      <c r="DD480" s="102"/>
      <c r="DE480" s="102"/>
      <c r="DF480" s="102"/>
      <c r="DG480" s="102"/>
      <c r="DH480" s="102"/>
      <c r="DI480" s="102"/>
      <c r="DJ480" s="102"/>
      <c r="DK480" s="102"/>
      <c r="DL480" s="102"/>
      <c r="DM480" s="102"/>
      <c r="DN480" s="102"/>
      <c r="DO480" s="102"/>
      <c r="DP480" s="102"/>
      <c r="DQ480" s="102"/>
      <c r="DR480" s="102"/>
      <c r="DS480" s="102"/>
      <c r="DT480" s="102"/>
      <c r="DU480" s="102"/>
      <c r="DV480" s="102"/>
      <c r="DW480" s="102"/>
      <c r="DX480" s="102"/>
      <c r="DY480" s="102"/>
      <c r="DZ480" s="102"/>
    </row>
    <row r="481" spans="1:130">
      <c r="A481" s="102"/>
      <c r="B481" s="102"/>
      <c r="C481" s="102"/>
      <c r="D481" s="102"/>
      <c r="E481" s="102"/>
      <c r="F481" s="102"/>
      <c r="G481" s="102"/>
      <c r="H481" s="102"/>
      <c r="I481" s="102"/>
      <c r="J481" s="102"/>
      <c r="K481" s="102"/>
      <c r="L481" s="102"/>
      <c r="M481" s="102"/>
      <c r="N481" s="102"/>
      <c r="O481" s="102"/>
      <c r="P481" s="102"/>
      <c r="Q481" s="102"/>
      <c r="R481" s="102"/>
      <c r="S481" s="102"/>
      <c r="T481" s="102"/>
      <c r="U481" s="102"/>
      <c r="V481" s="102"/>
      <c r="W481" s="102"/>
      <c r="X481" s="102"/>
      <c r="Y481" s="102"/>
      <c r="Z481" s="102"/>
      <c r="AA481" s="102"/>
      <c r="AB481" s="102"/>
      <c r="AC481" s="102"/>
      <c r="AD481" s="102"/>
      <c r="AE481" s="102"/>
      <c r="AF481" s="102"/>
      <c r="AG481" s="102"/>
      <c r="AH481" s="102"/>
      <c r="AI481" s="102"/>
      <c r="AJ481" s="102"/>
      <c r="AK481" s="102"/>
      <c r="AL481" s="102"/>
      <c r="AM481" s="102"/>
      <c r="AN481" s="102"/>
      <c r="AO481" s="102"/>
      <c r="AP481" s="102"/>
      <c r="AQ481" s="102"/>
      <c r="AR481" s="102"/>
      <c r="AS481" s="102"/>
      <c r="AT481" s="102"/>
      <c r="AU481" s="102"/>
      <c r="AV481" s="102"/>
      <c r="AW481" s="102"/>
      <c r="AX481" s="102"/>
      <c r="AY481" s="102"/>
      <c r="AZ481" s="102"/>
      <c r="BA481" s="102"/>
      <c r="BB481" s="102"/>
      <c r="BC481" s="102"/>
      <c r="BD481" s="102"/>
      <c r="BE481" s="102"/>
      <c r="BF481" s="102"/>
      <c r="BG481" s="102"/>
      <c r="BH481" s="102"/>
      <c r="BI481" s="102"/>
      <c r="BJ481" s="102"/>
      <c r="BK481" s="102"/>
      <c r="BL481" s="102"/>
      <c r="BM481" s="102"/>
      <c r="BN481" s="102"/>
      <c r="BO481" s="102"/>
      <c r="BP481" s="102"/>
      <c r="BQ481" s="102"/>
      <c r="BR481" s="102"/>
      <c r="BS481" s="102"/>
      <c r="BT481" s="102"/>
      <c r="BU481" s="102"/>
      <c r="BV481" s="102"/>
      <c r="BW481" s="102"/>
      <c r="BX481" s="102"/>
      <c r="BY481" s="102"/>
      <c r="BZ481" s="102"/>
      <c r="CA481" s="102"/>
      <c r="CB481" s="102"/>
      <c r="CC481" s="102"/>
      <c r="CD481" s="102"/>
      <c r="CE481" s="102"/>
      <c r="CF481" s="102"/>
      <c r="CG481" s="102"/>
      <c r="CH481" s="102"/>
      <c r="CI481" s="102"/>
      <c r="CJ481" s="102"/>
      <c r="CK481" s="102"/>
      <c r="CL481" s="102"/>
      <c r="CM481" s="102"/>
      <c r="CN481" s="102"/>
      <c r="CO481" s="102"/>
      <c r="CP481" s="102"/>
      <c r="CQ481" s="102"/>
      <c r="CR481" s="102"/>
      <c r="CS481" s="102"/>
      <c r="CT481" s="102"/>
      <c r="CU481" s="102"/>
      <c r="CV481" s="102"/>
      <c r="CW481" s="102"/>
      <c r="CX481" s="102"/>
      <c r="CY481" s="102"/>
      <c r="CZ481" s="102"/>
      <c r="DA481" s="102"/>
      <c r="DB481" s="102"/>
      <c r="DC481" s="102"/>
      <c r="DD481" s="102"/>
      <c r="DE481" s="102"/>
      <c r="DF481" s="102"/>
      <c r="DG481" s="102"/>
      <c r="DH481" s="102"/>
      <c r="DI481" s="102"/>
      <c r="DJ481" s="102"/>
      <c r="DK481" s="102"/>
      <c r="DL481" s="102"/>
      <c r="DM481" s="102"/>
      <c r="DN481" s="102"/>
      <c r="DO481" s="102"/>
      <c r="DP481" s="102"/>
      <c r="DQ481" s="102"/>
      <c r="DR481" s="102"/>
      <c r="DS481" s="102"/>
      <c r="DT481" s="102"/>
      <c r="DU481" s="102"/>
      <c r="DV481" s="102"/>
      <c r="DW481" s="102"/>
      <c r="DX481" s="102"/>
      <c r="DY481" s="102"/>
      <c r="DZ481" s="102"/>
    </row>
    <row r="482" spans="1:130">
      <c r="A482" s="102"/>
      <c r="B482" s="102"/>
      <c r="C482" s="102"/>
      <c r="D482" s="102"/>
      <c r="E482" s="102"/>
      <c r="F482" s="102"/>
      <c r="G482" s="102"/>
      <c r="H482" s="102"/>
      <c r="I482" s="102"/>
      <c r="J482" s="102"/>
      <c r="K482" s="102"/>
      <c r="L482" s="102"/>
      <c r="M482" s="102"/>
      <c r="N482" s="102"/>
      <c r="O482" s="102"/>
      <c r="P482" s="102"/>
      <c r="Q482" s="102"/>
      <c r="R482" s="102"/>
      <c r="S482" s="102"/>
      <c r="T482" s="102"/>
      <c r="U482" s="102"/>
      <c r="V482" s="102"/>
      <c r="W482" s="102"/>
      <c r="X482" s="102"/>
      <c r="Y482" s="102"/>
      <c r="Z482" s="102"/>
      <c r="AA482" s="102"/>
      <c r="AB482" s="102"/>
      <c r="AC482" s="102"/>
      <c r="AD482" s="102"/>
      <c r="AE482" s="102"/>
      <c r="AF482" s="102"/>
      <c r="AG482" s="102"/>
      <c r="AH482" s="102"/>
      <c r="AI482" s="102"/>
      <c r="AJ482" s="102"/>
      <c r="AK482" s="102"/>
      <c r="AL482" s="102"/>
      <c r="AM482" s="102"/>
      <c r="AN482" s="102"/>
      <c r="AO482" s="102"/>
      <c r="AP482" s="102"/>
      <c r="AQ482" s="102"/>
      <c r="AR482" s="102"/>
      <c r="AS482" s="102"/>
      <c r="AT482" s="102"/>
      <c r="AU482" s="102"/>
      <c r="AV482" s="102"/>
      <c r="AW482" s="102"/>
      <c r="AX482" s="102"/>
      <c r="AY482" s="102"/>
      <c r="AZ482" s="102"/>
      <c r="BA482" s="102"/>
      <c r="BB482" s="102"/>
      <c r="BC482" s="102"/>
      <c r="BD482" s="102"/>
      <c r="BE482" s="102"/>
      <c r="BF482" s="102"/>
      <c r="BG482" s="102"/>
      <c r="BH482" s="102"/>
      <c r="BI482" s="102"/>
      <c r="BJ482" s="102"/>
      <c r="BK482" s="102"/>
      <c r="BL482" s="102"/>
      <c r="BM482" s="102"/>
      <c r="BN482" s="102"/>
      <c r="BO482" s="102"/>
      <c r="BP482" s="102"/>
      <c r="BQ482" s="102"/>
      <c r="BR482" s="102"/>
      <c r="BS482" s="102"/>
      <c r="BT482" s="102"/>
      <c r="BU482" s="102"/>
      <c r="BV482" s="102"/>
      <c r="BW482" s="102"/>
      <c r="BX482" s="102"/>
      <c r="BY482" s="102"/>
      <c r="BZ482" s="102"/>
      <c r="CA482" s="102"/>
      <c r="CB482" s="102"/>
      <c r="CC482" s="102"/>
      <c r="CD482" s="102"/>
      <c r="CE482" s="102"/>
      <c r="CF482" s="102"/>
      <c r="CG482" s="102"/>
      <c r="CH482" s="102"/>
      <c r="CI482" s="102"/>
      <c r="CJ482" s="102"/>
      <c r="CK482" s="102"/>
      <c r="CL482" s="102"/>
      <c r="CM482" s="102"/>
      <c r="CN482" s="102"/>
      <c r="CO482" s="102"/>
      <c r="CP482" s="102"/>
      <c r="CQ482" s="102"/>
      <c r="CR482" s="102"/>
      <c r="CS482" s="102"/>
      <c r="CT482" s="102"/>
      <c r="CU482" s="102"/>
      <c r="CV482" s="102"/>
      <c r="CW482" s="102"/>
      <c r="CX482" s="102"/>
      <c r="CY482" s="102"/>
      <c r="CZ482" s="102"/>
      <c r="DA482" s="102"/>
      <c r="DB482" s="102"/>
      <c r="DC482" s="102"/>
      <c r="DD482" s="102"/>
      <c r="DE482" s="102"/>
      <c r="DF482" s="102"/>
      <c r="DG482" s="102"/>
      <c r="DH482" s="102"/>
      <c r="DI482" s="102"/>
      <c r="DJ482" s="102"/>
      <c r="DK482" s="102"/>
      <c r="DL482" s="102"/>
      <c r="DM482" s="102"/>
      <c r="DN482" s="102"/>
      <c r="DO482" s="102"/>
      <c r="DP482" s="102"/>
      <c r="DQ482" s="102"/>
      <c r="DR482" s="102"/>
      <c r="DS482" s="102"/>
      <c r="DT482" s="102"/>
      <c r="DU482" s="102"/>
      <c r="DV482" s="102"/>
      <c r="DW482" s="102"/>
      <c r="DX482" s="102"/>
      <c r="DY482" s="102"/>
      <c r="DZ482" s="102"/>
    </row>
    <row r="483" spans="1:130">
      <c r="A483" s="102"/>
      <c r="B483" s="102"/>
      <c r="C483" s="102"/>
      <c r="D483" s="102"/>
      <c r="E483" s="102"/>
      <c r="F483" s="102"/>
      <c r="G483" s="102"/>
      <c r="H483" s="102"/>
      <c r="I483" s="102"/>
      <c r="J483" s="102"/>
      <c r="K483" s="102"/>
      <c r="L483" s="102"/>
      <c r="M483" s="102"/>
      <c r="N483" s="102"/>
      <c r="O483" s="102"/>
      <c r="P483" s="102"/>
      <c r="Q483" s="102"/>
      <c r="R483" s="102"/>
      <c r="S483" s="102"/>
      <c r="T483" s="102"/>
      <c r="U483" s="102"/>
      <c r="V483" s="102"/>
      <c r="W483" s="102"/>
      <c r="X483" s="102"/>
      <c r="Y483" s="102"/>
      <c r="Z483" s="102"/>
      <c r="AA483" s="102"/>
      <c r="AB483" s="102"/>
      <c r="AC483" s="102"/>
      <c r="AD483" s="102"/>
      <c r="AE483" s="102"/>
      <c r="AF483" s="102"/>
      <c r="AG483" s="102"/>
      <c r="AH483" s="102"/>
      <c r="AI483" s="102"/>
      <c r="AJ483" s="102"/>
      <c r="AK483" s="102"/>
      <c r="AL483" s="102"/>
      <c r="AM483" s="102"/>
      <c r="AN483" s="102"/>
      <c r="AO483" s="102"/>
      <c r="AP483" s="102"/>
      <c r="AQ483" s="102"/>
      <c r="AR483" s="102"/>
      <c r="AS483" s="102"/>
      <c r="AT483" s="102"/>
      <c r="AU483" s="102"/>
      <c r="AV483" s="102"/>
      <c r="AW483" s="102"/>
      <c r="AX483" s="102"/>
      <c r="AY483" s="102"/>
      <c r="AZ483" s="102"/>
      <c r="BA483" s="102"/>
      <c r="BB483" s="102"/>
      <c r="BC483" s="102"/>
      <c r="BD483" s="102"/>
      <c r="BE483" s="102"/>
      <c r="BF483" s="102"/>
      <c r="BG483" s="102"/>
      <c r="BH483" s="102"/>
      <c r="BI483" s="102"/>
      <c r="BJ483" s="102"/>
      <c r="BK483" s="102"/>
      <c r="BL483" s="102"/>
      <c r="BM483" s="102"/>
      <c r="BN483" s="102"/>
      <c r="BO483" s="102"/>
      <c r="BP483" s="102"/>
      <c r="BQ483" s="102"/>
      <c r="BR483" s="102"/>
      <c r="BS483" s="102"/>
      <c r="BT483" s="102"/>
      <c r="BU483" s="102"/>
      <c r="BV483" s="102"/>
      <c r="BW483" s="102"/>
      <c r="BX483" s="102"/>
      <c r="BY483" s="102"/>
      <c r="BZ483" s="102"/>
      <c r="CA483" s="102"/>
      <c r="CB483" s="102"/>
      <c r="CC483" s="102"/>
      <c r="CD483" s="102"/>
      <c r="CE483" s="102"/>
      <c r="CF483" s="102"/>
      <c r="CG483" s="102"/>
      <c r="CH483" s="102"/>
      <c r="CI483" s="102"/>
      <c r="CJ483" s="102"/>
      <c r="CK483" s="102"/>
      <c r="CL483" s="102"/>
      <c r="CM483" s="102"/>
      <c r="CN483" s="102"/>
      <c r="CO483" s="102"/>
      <c r="CP483" s="102"/>
      <c r="CQ483" s="102"/>
      <c r="CR483" s="102"/>
      <c r="CS483" s="102"/>
      <c r="CT483" s="102"/>
      <c r="CU483" s="102"/>
      <c r="CV483" s="102"/>
      <c r="CW483" s="102"/>
      <c r="CX483" s="102"/>
      <c r="CY483" s="102"/>
      <c r="CZ483" s="102"/>
      <c r="DA483" s="102"/>
      <c r="DB483" s="102"/>
      <c r="DC483" s="102"/>
      <c r="DD483" s="102"/>
      <c r="DE483" s="102"/>
      <c r="DF483" s="102"/>
      <c r="DG483" s="102"/>
      <c r="DH483" s="102"/>
      <c r="DI483" s="102"/>
      <c r="DJ483" s="102"/>
      <c r="DK483" s="102"/>
      <c r="DL483" s="102"/>
      <c r="DM483" s="102"/>
      <c r="DN483" s="102"/>
      <c r="DO483" s="102"/>
      <c r="DP483" s="102"/>
      <c r="DQ483" s="102"/>
      <c r="DR483" s="102"/>
      <c r="DS483" s="102"/>
      <c r="DT483" s="102"/>
      <c r="DU483" s="102"/>
      <c r="DV483" s="102"/>
      <c r="DW483" s="102"/>
      <c r="DX483" s="102"/>
      <c r="DY483" s="102"/>
      <c r="DZ483" s="102"/>
    </row>
    <row r="484" spans="1:130">
      <c r="A484" s="102"/>
      <c r="B484" s="102"/>
      <c r="C484" s="102"/>
      <c r="D484" s="102"/>
      <c r="E484" s="102"/>
      <c r="F484" s="102"/>
      <c r="G484" s="102"/>
      <c r="H484" s="102"/>
      <c r="I484" s="102"/>
      <c r="J484" s="102"/>
      <c r="K484" s="102"/>
      <c r="L484" s="102"/>
      <c r="M484" s="102"/>
      <c r="N484" s="102"/>
      <c r="O484" s="102"/>
      <c r="P484" s="102"/>
      <c r="Q484" s="102"/>
      <c r="R484" s="102"/>
      <c r="S484" s="102"/>
      <c r="T484" s="102"/>
      <c r="U484" s="102"/>
      <c r="V484" s="102"/>
      <c r="W484" s="102"/>
      <c r="X484" s="102"/>
      <c r="Y484" s="102"/>
      <c r="Z484" s="102"/>
      <c r="AA484" s="102"/>
      <c r="AB484" s="102"/>
      <c r="AC484" s="102"/>
      <c r="AD484" s="102"/>
      <c r="AE484" s="102"/>
      <c r="AF484" s="102"/>
      <c r="AG484" s="102"/>
      <c r="AH484" s="102"/>
      <c r="AI484" s="102"/>
      <c r="AJ484" s="102"/>
      <c r="AK484" s="102"/>
      <c r="AL484" s="102"/>
      <c r="AM484" s="102"/>
      <c r="AN484" s="102"/>
      <c r="AO484" s="102"/>
      <c r="AP484" s="102"/>
      <c r="AQ484" s="102"/>
      <c r="AR484" s="102"/>
      <c r="AS484" s="102"/>
      <c r="AT484" s="102"/>
      <c r="AU484" s="102"/>
      <c r="AV484" s="102"/>
      <c r="AW484" s="102"/>
      <c r="AX484" s="102"/>
      <c r="AY484" s="102"/>
      <c r="AZ484" s="102"/>
      <c r="BA484" s="102"/>
      <c r="BB484" s="102"/>
      <c r="BC484" s="102"/>
      <c r="BD484" s="102"/>
      <c r="BE484" s="102"/>
      <c r="BF484" s="102"/>
      <c r="BG484" s="102"/>
      <c r="BH484" s="102"/>
      <c r="BI484" s="102"/>
      <c r="BJ484" s="102"/>
      <c r="BK484" s="102"/>
      <c r="BL484" s="102"/>
      <c r="BM484" s="102"/>
      <c r="BN484" s="102"/>
      <c r="BO484" s="102"/>
      <c r="BP484" s="102"/>
      <c r="BQ484" s="102"/>
      <c r="BR484" s="102"/>
      <c r="BS484" s="102"/>
      <c r="BT484" s="102"/>
      <c r="BU484" s="102"/>
      <c r="BV484" s="102"/>
      <c r="BW484" s="102"/>
      <c r="BX484" s="102"/>
      <c r="BY484" s="102"/>
      <c r="BZ484" s="102"/>
      <c r="CA484" s="102"/>
      <c r="CB484" s="102"/>
      <c r="CC484" s="102"/>
      <c r="CD484" s="102"/>
      <c r="CE484" s="102"/>
      <c r="CF484" s="102"/>
      <c r="CG484" s="102"/>
      <c r="CH484" s="102"/>
      <c r="CI484" s="102"/>
      <c r="CJ484" s="102"/>
      <c r="CK484" s="102"/>
      <c r="CL484" s="102"/>
      <c r="CM484" s="102"/>
      <c r="CN484" s="102"/>
      <c r="CO484" s="102"/>
      <c r="CP484" s="102"/>
      <c r="CQ484" s="102"/>
      <c r="CR484" s="102"/>
      <c r="CS484" s="102"/>
      <c r="CT484" s="102"/>
      <c r="CU484" s="102"/>
      <c r="CV484" s="102"/>
      <c r="CW484" s="102"/>
      <c r="CX484" s="102"/>
      <c r="CY484" s="102"/>
      <c r="CZ484" s="102"/>
      <c r="DA484" s="102"/>
      <c r="DB484" s="102"/>
      <c r="DC484" s="102"/>
      <c r="DD484" s="102"/>
      <c r="DE484" s="102"/>
      <c r="DF484" s="102"/>
      <c r="DG484" s="102"/>
      <c r="DH484" s="102"/>
      <c r="DI484" s="102"/>
      <c r="DJ484" s="102"/>
      <c r="DK484" s="102"/>
      <c r="DL484" s="102"/>
      <c r="DM484" s="102"/>
      <c r="DN484" s="102"/>
      <c r="DO484" s="102"/>
      <c r="DP484" s="102"/>
      <c r="DQ484" s="102"/>
      <c r="DR484" s="102"/>
      <c r="DS484" s="102"/>
      <c r="DT484" s="102"/>
      <c r="DU484" s="102"/>
      <c r="DV484" s="102"/>
      <c r="DW484" s="102"/>
      <c r="DX484" s="102"/>
      <c r="DY484" s="102"/>
      <c r="DZ484" s="102"/>
    </row>
    <row r="485" spans="1:130">
      <c r="A485" s="102"/>
      <c r="B485" s="102"/>
      <c r="C485" s="102"/>
      <c r="D485" s="102"/>
      <c r="E485" s="102"/>
      <c r="F485" s="102"/>
      <c r="G485" s="102"/>
      <c r="H485" s="102"/>
      <c r="I485" s="102"/>
      <c r="J485" s="102"/>
      <c r="K485" s="102"/>
      <c r="L485" s="102"/>
      <c r="M485" s="102"/>
      <c r="N485" s="102"/>
      <c r="O485" s="102"/>
      <c r="P485" s="102"/>
      <c r="Q485" s="102"/>
      <c r="R485" s="102"/>
      <c r="S485" s="102"/>
      <c r="T485" s="102"/>
      <c r="U485" s="102"/>
      <c r="V485" s="102"/>
      <c r="W485" s="102"/>
      <c r="X485" s="102"/>
      <c r="Y485" s="102"/>
      <c r="Z485" s="102"/>
      <c r="AA485" s="102"/>
      <c r="AB485" s="102"/>
      <c r="AC485" s="102"/>
      <c r="AD485" s="102"/>
      <c r="AE485" s="102"/>
      <c r="AF485" s="102"/>
      <c r="AG485" s="102"/>
      <c r="AH485" s="102"/>
      <c r="AI485" s="102"/>
      <c r="AJ485" s="102"/>
      <c r="AK485" s="102"/>
      <c r="AL485" s="102"/>
      <c r="AM485" s="102"/>
      <c r="AN485" s="102"/>
      <c r="AO485" s="102"/>
      <c r="AP485" s="102"/>
      <c r="AQ485" s="102"/>
      <c r="AR485" s="102"/>
      <c r="AS485" s="102"/>
      <c r="AT485" s="102"/>
      <c r="AU485" s="102"/>
      <c r="AV485" s="102"/>
      <c r="AW485" s="102"/>
      <c r="AX485" s="102"/>
      <c r="AY485" s="102"/>
      <c r="AZ485" s="102"/>
      <c r="BA485" s="102"/>
      <c r="BB485" s="102"/>
      <c r="BC485" s="102"/>
      <c r="BD485" s="102"/>
      <c r="BE485" s="102"/>
      <c r="BF485" s="102"/>
      <c r="BG485" s="102"/>
      <c r="BH485" s="102"/>
      <c r="BI485" s="102"/>
      <c r="BJ485" s="102"/>
      <c r="BK485" s="102"/>
      <c r="BL485" s="102"/>
      <c r="BM485" s="102"/>
      <c r="BN485" s="102"/>
      <c r="BO485" s="102"/>
      <c r="BP485" s="102"/>
      <c r="BQ485" s="102"/>
      <c r="BR485" s="102"/>
      <c r="BS485" s="102"/>
      <c r="BT485" s="102"/>
      <c r="BU485" s="102"/>
      <c r="BV485" s="102"/>
      <c r="BW485" s="102"/>
      <c r="BX485" s="102"/>
      <c r="BY485" s="102"/>
      <c r="BZ485" s="102"/>
      <c r="CA485" s="102"/>
      <c r="CB485" s="102"/>
      <c r="CC485" s="102"/>
      <c r="CD485" s="102"/>
      <c r="CE485" s="102"/>
      <c r="CF485" s="102"/>
      <c r="CG485" s="102"/>
      <c r="CH485" s="102"/>
      <c r="CI485" s="102"/>
      <c r="CJ485" s="102"/>
      <c r="CK485" s="102"/>
      <c r="CL485" s="102"/>
      <c r="CM485" s="102"/>
      <c r="CN485" s="102"/>
      <c r="CO485" s="102"/>
      <c r="CP485" s="102"/>
      <c r="CQ485" s="102"/>
      <c r="CR485" s="102"/>
      <c r="CS485" s="102"/>
      <c r="CT485" s="102"/>
      <c r="CU485" s="102"/>
      <c r="CV485" s="102"/>
      <c r="CW485" s="102"/>
      <c r="CX485" s="102"/>
      <c r="CY485" s="102"/>
      <c r="CZ485" s="102"/>
      <c r="DA485" s="102"/>
      <c r="DB485" s="102"/>
      <c r="DC485" s="102"/>
      <c r="DD485" s="102"/>
      <c r="DE485" s="102"/>
      <c r="DF485" s="102"/>
      <c r="DG485" s="102"/>
      <c r="DH485" s="102"/>
      <c r="DI485" s="102"/>
      <c r="DJ485" s="102"/>
      <c r="DK485" s="102"/>
      <c r="DL485" s="102"/>
      <c r="DM485" s="102"/>
      <c r="DN485" s="102"/>
      <c r="DO485" s="102"/>
      <c r="DP485" s="102"/>
      <c r="DQ485" s="102"/>
      <c r="DR485" s="102"/>
      <c r="DS485" s="102"/>
      <c r="DT485" s="102"/>
      <c r="DU485" s="102"/>
      <c r="DV485" s="102"/>
      <c r="DW485" s="102"/>
      <c r="DX485" s="102"/>
      <c r="DY485" s="102"/>
      <c r="DZ485" s="102"/>
    </row>
    <row r="486" spans="1:130">
      <c r="A486" s="102"/>
      <c r="B486" s="102"/>
      <c r="C486" s="102"/>
      <c r="D486" s="102"/>
      <c r="E486" s="102"/>
      <c r="F486" s="102"/>
      <c r="G486" s="102"/>
      <c r="H486" s="102"/>
      <c r="I486" s="102"/>
      <c r="J486" s="102"/>
      <c r="K486" s="102"/>
      <c r="L486" s="102"/>
      <c r="M486" s="102"/>
      <c r="N486" s="102"/>
      <c r="O486" s="102"/>
      <c r="P486" s="102"/>
      <c r="Q486" s="102"/>
      <c r="R486" s="102"/>
      <c r="S486" s="102"/>
      <c r="T486" s="102"/>
      <c r="U486" s="102"/>
      <c r="V486" s="102"/>
      <c r="W486" s="102"/>
      <c r="X486" s="102"/>
      <c r="Y486" s="102"/>
      <c r="Z486" s="102"/>
      <c r="AA486" s="102"/>
      <c r="AB486" s="102"/>
      <c r="AC486" s="102"/>
      <c r="AD486" s="102"/>
      <c r="AE486" s="102"/>
      <c r="AF486" s="102"/>
      <c r="AG486" s="102"/>
      <c r="AH486" s="102"/>
      <c r="AI486" s="102"/>
      <c r="AJ486" s="102"/>
      <c r="AK486" s="102"/>
      <c r="AL486" s="102"/>
      <c r="AM486" s="102"/>
      <c r="AN486" s="102"/>
      <c r="AO486" s="102"/>
      <c r="AP486" s="102"/>
      <c r="AQ486" s="102"/>
      <c r="AR486" s="102"/>
      <c r="AS486" s="102"/>
      <c r="AT486" s="102"/>
      <c r="AU486" s="102"/>
      <c r="AV486" s="102"/>
      <c r="AW486" s="102"/>
      <c r="AX486" s="102"/>
      <c r="AY486" s="102"/>
      <c r="AZ486" s="102"/>
      <c r="BA486" s="102"/>
      <c r="BB486" s="102"/>
      <c r="BC486" s="102"/>
      <c r="BD486" s="102"/>
      <c r="BE486" s="102"/>
      <c r="BF486" s="102"/>
      <c r="BG486" s="102"/>
      <c r="BH486" s="102"/>
      <c r="BI486" s="102"/>
      <c r="BJ486" s="102"/>
      <c r="BK486" s="102"/>
      <c r="BL486" s="102"/>
      <c r="BM486" s="102"/>
      <c r="BN486" s="102"/>
      <c r="BO486" s="102"/>
      <c r="BP486" s="102"/>
      <c r="BQ486" s="102"/>
      <c r="BR486" s="102"/>
      <c r="BS486" s="102"/>
      <c r="BT486" s="102"/>
      <c r="BU486" s="102"/>
      <c r="BV486" s="102"/>
      <c r="BW486" s="102"/>
      <c r="BX486" s="102"/>
      <c r="BY486" s="102"/>
      <c r="BZ486" s="102"/>
      <c r="CA486" s="102"/>
      <c r="CB486" s="102"/>
      <c r="CC486" s="102"/>
      <c r="CD486" s="102"/>
      <c r="CE486" s="102"/>
      <c r="CF486" s="102"/>
      <c r="CG486" s="102"/>
      <c r="CH486" s="102"/>
      <c r="CI486" s="102"/>
      <c r="CJ486" s="102"/>
      <c r="CK486" s="102"/>
      <c r="CL486" s="102"/>
      <c r="CM486" s="102"/>
      <c r="CN486" s="102"/>
      <c r="CO486" s="102"/>
      <c r="CP486" s="102"/>
      <c r="CQ486" s="102"/>
      <c r="CR486" s="102"/>
      <c r="CS486" s="102"/>
      <c r="CT486" s="102"/>
      <c r="CU486" s="102"/>
      <c r="CV486" s="102"/>
      <c r="CW486" s="102"/>
      <c r="CX486" s="102"/>
      <c r="CY486" s="102"/>
      <c r="CZ486" s="102"/>
      <c r="DA486" s="102"/>
      <c r="DB486" s="102"/>
      <c r="DC486" s="102"/>
      <c r="DD486" s="102"/>
      <c r="DE486" s="102"/>
      <c r="DF486" s="102"/>
      <c r="DG486" s="102"/>
      <c r="DH486" s="102"/>
      <c r="DI486" s="102"/>
      <c r="DJ486" s="102"/>
      <c r="DK486" s="102"/>
      <c r="DL486" s="102"/>
      <c r="DM486" s="102"/>
      <c r="DN486" s="102"/>
      <c r="DO486" s="102"/>
      <c r="DP486" s="102"/>
      <c r="DQ486" s="102"/>
      <c r="DR486" s="102"/>
      <c r="DS486" s="102"/>
      <c r="DT486" s="102"/>
      <c r="DU486" s="102"/>
      <c r="DV486" s="102"/>
      <c r="DW486" s="102"/>
      <c r="DX486" s="102"/>
      <c r="DY486" s="102"/>
      <c r="DZ486" s="102"/>
    </row>
    <row r="487" spans="1:130">
      <c r="A487" s="102"/>
      <c r="B487" s="102"/>
      <c r="C487" s="102"/>
      <c r="D487" s="102"/>
      <c r="E487" s="102"/>
      <c r="F487" s="102"/>
      <c r="G487" s="102"/>
      <c r="H487" s="102"/>
      <c r="I487" s="102"/>
      <c r="J487" s="102"/>
      <c r="K487" s="102"/>
      <c r="L487" s="102"/>
      <c r="M487" s="102"/>
      <c r="N487" s="102"/>
      <c r="O487" s="102"/>
      <c r="P487" s="102"/>
      <c r="Q487" s="102"/>
      <c r="R487" s="102"/>
      <c r="S487" s="102"/>
      <c r="T487" s="102"/>
      <c r="U487" s="102"/>
      <c r="V487" s="102"/>
      <c r="W487" s="102"/>
      <c r="X487" s="102"/>
      <c r="Y487" s="102"/>
      <c r="Z487" s="102"/>
      <c r="AA487" s="102"/>
      <c r="AB487" s="102"/>
      <c r="AC487" s="102"/>
      <c r="AD487" s="102"/>
      <c r="AE487" s="102"/>
      <c r="AF487" s="102"/>
      <c r="AG487" s="102"/>
      <c r="AH487" s="102"/>
      <c r="AI487" s="102"/>
      <c r="AJ487" s="102"/>
      <c r="AK487" s="102"/>
      <c r="AL487" s="102"/>
      <c r="AM487" s="102"/>
      <c r="AN487" s="102"/>
      <c r="AO487" s="102"/>
      <c r="AP487" s="102"/>
      <c r="AQ487" s="102"/>
      <c r="AR487" s="102"/>
      <c r="AS487" s="102"/>
      <c r="AT487" s="102"/>
      <c r="AU487" s="102"/>
      <c r="AV487" s="102"/>
      <c r="AW487" s="102"/>
      <c r="AX487" s="102"/>
      <c r="AY487" s="102"/>
      <c r="AZ487" s="102"/>
      <c r="BA487" s="102"/>
      <c r="BB487" s="102"/>
      <c r="BC487" s="102"/>
      <c r="BD487" s="102"/>
      <c r="BE487" s="102"/>
      <c r="BF487" s="102"/>
      <c r="BG487" s="102"/>
      <c r="BH487" s="102"/>
      <c r="BI487" s="102"/>
      <c r="BJ487" s="102"/>
      <c r="BK487" s="102"/>
      <c r="BL487" s="102"/>
      <c r="BM487" s="102"/>
      <c r="BN487" s="102"/>
      <c r="BO487" s="102"/>
      <c r="BP487" s="102"/>
      <c r="BQ487" s="102"/>
      <c r="BR487" s="102"/>
      <c r="BS487" s="102"/>
      <c r="BT487" s="102"/>
      <c r="BU487" s="102"/>
      <c r="BV487" s="102"/>
      <c r="BW487" s="102"/>
      <c r="BX487" s="102"/>
      <c r="BY487" s="102"/>
      <c r="BZ487" s="102"/>
      <c r="CA487" s="102"/>
      <c r="CB487" s="102"/>
      <c r="CC487" s="102"/>
      <c r="CD487" s="102"/>
      <c r="CE487" s="102"/>
      <c r="CF487" s="102"/>
      <c r="CG487" s="102"/>
      <c r="CH487" s="102"/>
      <c r="CI487" s="102"/>
      <c r="CJ487" s="102"/>
      <c r="CK487" s="102"/>
      <c r="CL487" s="102"/>
      <c r="CM487" s="102"/>
      <c r="CN487" s="102"/>
      <c r="CO487" s="102"/>
      <c r="CP487" s="102"/>
      <c r="CQ487" s="102"/>
      <c r="CR487" s="102"/>
      <c r="CS487" s="102"/>
      <c r="CT487" s="102"/>
      <c r="CU487" s="102"/>
      <c r="CV487" s="102"/>
      <c r="CW487" s="102"/>
      <c r="CX487" s="102"/>
      <c r="CY487" s="102"/>
      <c r="CZ487" s="102"/>
      <c r="DA487" s="102"/>
      <c r="DB487" s="102"/>
      <c r="DC487" s="102"/>
      <c r="DD487" s="102"/>
      <c r="DE487" s="102"/>
      <c r="DF487" s="102"/>
      <c r="DG487" s="102"/>
      <c r="DH487" s="102"/>
      <c r="DI487" s="102"/>
      <c r="DJ487" s="102"/>
      <c r="DK487" s="102"/>
      <c r="DL487" s="102"/>
      <c r="DM487" s="102"/>
      <c r="DN487" s="102"/>
      <c r="DO487" s="102"/>
      <c r="DP487" s="102"/>
      <c r="DQ487" s="102"/>
      <c r="DR487" s="102"/>
      <c r="DS487" s="102"/>
      <c r="DT487" s="102"/>
      <c r="DU487" s="102"/>
      <c r="DV487" s="102"/>
      <c r="DW487" s="102"/>
      <c r="DX487" s="102"/>
      <c r="DY487" s="102"/>
      <c r="DZ487" s="102"/>
    </row>
    <row r="488" spans="1:130">
      <c r="A488" s="102"/>
      <c r="B488" s="102"/>
      <c r="C488" s="102"/>
      <c r="D488" s="102"/>
      <c r="E488" s="102"/>
      <c r="F488" s="102"/>
      <c r="G488" s="102"/>
      <c r="H488" s="102"/>
      <c r="I488" s="102"/>
      <c r="J488" s="102"/>
      <c r="K488" s="102"/>
      <c r="L488" s="102"/>
      <c r="M488" s="102"/>
      <c r="N488" s="102"/>
      <c r="O488" s="102"/>
      <c r="P488" s="102"/>
      <c r="Q488" s="102"/>
      <c r="R488" s="102"/>
      <c r="S488" s="102"/>
      <c r="T488" s="102"/>
      <c r="U488" s="102"/>
      <c r="V488" s="102"/>
      <c r="W488" s="102"/>
      <c r="X488" s="102"/>
      <c r="Y488" s="102"/>
      <c r="Z488" s="102"/>
      <c r="AA488" s="102"/>
      <c r="AB488" s="102"/>
      <c r="AC488" s="102"/>
      <c r="AD488" s="102"/>
      <c r="AE488" s="102"/>
      <c r="AF488" s="102"/>
      <c r="AG488" s="102"/>
      <c r="AH488" s="102"/>
      <c r="AI488" s="102"/>
      <c r="AJ488" s="102"/>
      <c r="AK488" s="102"/>
      <c r="AL488" s="102"/>
      <c r="AM488" s="102"/>
      <c r="AN488" s="102"/>
      <c r="AO488" s="102"/>
      <c r="AP488" s="102"/>
      <c r="AQ488" s="102"/>
      <c r="AR488" s="102"/>
      <c r="AS488" s="102"/>
      <c r="AT488" s="102"/>
      <c r="AU488" s="102"/>
      <c r="AV488" s="102"/>
      <c r="AW488" s="102"/>
      <c r="AX488" s="102"/>
      <c r="AY488" s="102"/>
      <c r="AZ488" s="102"/>
      <c r="BA488" s="102"/>
      <c r="BB488" s="102"/>
      <c r="BC488" s="102"/>
      <c r="BD488" s="102"/>
      <c r="BE488" s="102"/>
      <c r="BF488" s="102"/>
      <c r="BG488" s="102"/>
      <c r="BH488" s="102"/>
      <c r="BI488" s="102"/>
      <c r="BJ488" s="102"/>
      <c r="BK488" s="102"/>
      <c r="BL488" s="102"/>
      <c r="BM488" s="102"/>
      <c r="BN488" s="102"/>
      <c r="BO488" s="102"/>
      <c r="BP488" s="102"/>
      <c r="BQ488" s="102"/>
      <c r="BR488" s="102"/>
      <c r="BS488" s="102"/>
      <c r="BT488" s="102"/>
      <c r="BU488" s="102"/>
      <c r="BV488" s="102"/>
      <c r="BW488" s="102"/>
      <c r="BX488" s="102"/>
      <c r="BY488" s="102"/>
      <c r="BZ488" s="102"/>
      <c r="CA488" s="102"/>
      <c r="CB488" s="102"/>
      <c r="CC488" s="102"/>
      <c r="CD488" s="102"/>
      <c r="CE488" s="102"/>
      <c r="CF488" s="102"/>
      <c r="CG488" s="102"/>
      <c r="CH488" s="102"/>
      <c r="CI488" s="102"/>
      <c r="CJ488" s="102"/>
      <c r="CK488" s="102"/>
      <c r="CL488" s="102"/>
      <c r="CM488" s="102"/>
      <c r="CN488" s="102"/>
      <c r="CO488" s="102"/>
      <c r="CP488" s="102"/>
      <c r="CQ488" s="102"/>
      <c r="CR488" s="102"/>
      <c r="CS488" s="102"/>
      <c r="CT488" s="102"/>
      <c r="CU488" s="102"/>
      <c r="CV488" s="102"/>
      <c r="CW488" s="102"/>
      <c r="CX488" s="102"/>
      <c r="CY488" s="102"/>
      <c r="CZ488" s="102"/>
      <c r="DA488" s="102"/>
      <c r="DB488" s="102"/>
      <c r="DC488" s="102"/>
      <c r="DD488" s="102"/>
      <c r="DE488" s="102"/>
      <c r="DF488" s="102"/>
      <c r="DG488" s="102"/>
      <c r="DH488" s="102"/>
      <c r="DI488" s="102"/>
      <c r="DJ488" s="102"/>
      <c r="DK488" s="102"/>
      <c r="DL488" s="102"/>
      <c r="DM488" s="102"/>
      <c r="DN488" s="102"/>
      <c r="DO488" s="102"/>
      <c r="DP488" s="102"/>
      <c r="DQ488" s="102"/>
      <c r="DR488" s="102"/>
      <c r="DS488" s="102"/>
      <c r="DT488" s="102"/>
      <c r="DU488" s="102"/>
      <c r="DV488" s="102"/>
      <c r="DW488" s="102"/>
      <c r="DX488" s="102"/>
      <c r="DY488" s="102"/>
      <c r="DZ488" s="102"/>
    </row>
    <row r="489" spans="1:130">
      <c r="A489" s="102"/>
      <c r="B489" s="102"/>
      <c r="C489" s="102"/>
      <c r="D489" s="102"/>
      <c r="E489" s="102"/>
      <c r="F489" s="102"/>
      <c r="G489" s="102"/>
      <c r="H489" s="102"/>
      <c r="I489" s="102"/>
      <c r="J489" s="102"/>
      <c r="K489" s="102"/>
      <c r="L489" s="102"/>
      <c r="M489" s="102"/>
      <c r="N489" s="102"/>
      <c r="O489" s="102"/>
      <c r="P489" s="102"/>
      <c r="Q489" s="102"/>
      <c r="R489" s="102"/>
      <c r="S489" s="102"/>
      <c r="T489" s="102"/>
      <c r="U489" s="102"/>
      <c r="V489" s="102"/>
      <c r="W489" s="102"/>
      <c r="X489" s="102"/>
      <c r="Y489" s="102"/>
      <c r="Z489" s="102"/>
      <c r="AA489" s="102"/>
      <c r="AB489" s="102"/>
      <c r="AC489" s="102"/>
      <c r="AD489" s="102"/>
      <c r="AE489" s="102"/>
      <c r="AF489" s="102"/>
      <c r="AG489" s="102"/>
      <c r="AH489" s="102"/>
      <c r="AI489" s="102"/>
      <c r="AJ489" s="102"/>
      <c r="AK489" s="102"/>
      <c r="AL489" s="102"/>
      <c r="AM489" s="102"/>
      <c r="AN489" s="102"/>
      <c r="AO489" s="102"/>
      <c r="AP489" s="102"/>
      <c r="AQ489" s="102"/>
      <c r="AR489" s="102"/>
      <c r="AS489" s="102"/>
      <c r="AT489" s="102"/>
      <c r="AU489" s="102"/>
      <c r="AV489" s="102"/>
      <c r="AW489" s="102"/>
      <c r="AX489" s="102"/>
      <c r="AY489" s="102"/>
      <c r="AZ489" s="102"/>
      <c r="BA489" s="102"/>
      <c r="BB489" s="102"/>
      <c r="BC489" s="102"/>
      <c r="BD489" s="102"/>
      <c r="BE489" s="102"/>
      <c r="BF489" s="102"/>
      <c r="BG489" s="102"/>
      <c r="BH489" s="102"/>
      <c r="BI489" s="102"/>
      <c r="BJ489" s="102"/>
      <c r="BK489" s="102"/>
      <c r="BL489" s="102"/>
      <c r="BM489" s="102"/>
      <c r="BN489" s="102"/>
      <c r="BO489" s="102"/>
      <c r="BP489" s="102"/>
      <c r="BQ489" s="102"/>
      <c r="BR489" s="102"/>
      <c r="BS489" s="102"/>
      <c r="BT489" s="102"/>
      <c r="BU489" s="102"/>
      <c r="BV489" s="102"/>
      <c r="BW489" s="102"/>
      <c r="BX489" s="102"/>
      <c r="BY489" s="102"/>
      <c r="BZ489" s="102"/>
      <c r="CA489" s="102"/>
      <c r="CB489" s="102"/>
      <c r="CC489" s="102"/>
      <c r="CD489" s="102"/>
      <c r="CE489" s="102"/>
      <c r="CF489" s="102"/>
      <c r="CG489" s="102"/>
      <c r="CH489" s="102"/>
      <c r="CI489" s="102"/>
      <c r="CJ489" s="102"/>
      <c r="CK489" s="102"/>
      <c r="CL489" s="102"/>
      <c r="CM489" s="102"/>
      <c r="CN489" s="102"/>
      <c r="CO489" s="102"/>
      <c r="CP489" s="102"/>
      <c r="CQ489" s="102"/>
      <c r="CR489" s="102"/>
      <c r="CS489" s="102"/>
      <c r="CT489" s="102"/>
      <c r="CU489" s="102"/>
      <c r="CV489" s="102"/>
      <c r="CW489" s="102"/>
      <c r="CX489" s="102"/>
      <c r="CY489" s="102"/>
      <c r="CZ489" s="102"/>
      <c r="DA489" s="102"/>
      <c r="DB489" s="102"/>
      <c r="DC489" s="102"/>
      <c r="DD489" s="102"/>
      <c r="DE489" s="102"/>
      <c r="DF489" s="102"/>
      <c r="DG489" s="102"/>
      <c r="DH489" s="102"/>
      <c r="DI489" s="102"/>
      <c r="DJ489" s="102"/>
      <c r="DK489" s="102"/>
      <c r="DL489" s="102"/>
      <c r="DM489" s="102"/>
      <c r="DN489" s="102"/>
      <c r="DO489" s="102"/>
      <c r="DP489" s="102"/>
      <c r="DQ489" s="102"/>
      <c r="DR489" s="102"/>
      <c r="DS489" s="102"/>
      <c r="DT489" s="102"/>
      <c r="DU489" s="102"/>
      <c r="DV489" s="102"/>
      <c r="DW489" s="102"/>
      <c r="DX489" s="102"/>
      <c r="DY489" s="102"/>
      <c r="DZ489" s="102"/>
    </row>
    <row r="490" spans="1:130">
      <c r="A490" s="102"/>
      <c r="B490" s="102"/>
      <c r="C490" s="102"/>
      <c r="D490" s="102"/>
      <c r="E490" s="102"/>
      <c r="F490" s="102"/>
      <c r="G490" s="102"/>
      <c r="H490" s="102"/>
      <c r="I490" s="102"/>
      <c r="J490" s="102"/>
      <c r="K490" s="102"/>
      <c r="L490" s="102"/>
      <c r="M490" s="102"/>
      <c r="N490" s="102"/>
      <c r="O490" s="102"/>
      <c r="P490" s="102"/>
      <c r="Q490" s="102"/>
      <c r="R490" s="102"/>
      <c r="S490" s="102"/>
      <c r="T490" s="102"/>
      <c r="U490" s="102"/>
      <c r="V490" s="102"/>
      <c r="W490" s="102"/>
      <c r="X490" s="102"/>
      <c r="Y490" s="102"/>
      <c r="Z490" s="102"/>
      <c r="AA490" s="102"/>
      <c r="AB490" s="102"/>
      <c r="AC490" s="102"/>
      <c r="AD490" s="102"/>
      <c r="AE490" s="102"/>
      <c r="AF490" s="102"/>
      <c r="AG490" s="102"/>
      <c r="AH490" s="102"/>
      <c r="AI490" s="102"/>
      <c r="AJ490" s="102"/>
      <c r="AK490" s="102"/>
      <c r="AL490" s="102"/>
      <c r="AM490" s="102"/>
      <c r="AN490" s="102"/>
      <c r="AO490" s="102"/>
      <c r="AP490" s="102"/>
      <c r="AQ490" s="102"/>
      <c r="AR490" s="102"/>
      <c r="AS490" s="102"/>
      <c r="AT490" s="102"/>
      <c r="AU490" s="102"/>
      <c r="AV490" s="102"/>
      <c r="AW490" s="102"/>
      <c r="AX490" s="102"/>
      <c r="AY490" s="102"/>
      <c r="AZ490" s="102"/>
      <c r="BA490" s="102"/>
      <c r="BB490" s="102"/>
      <c r="BC490" s="102"/>
      <c r="BD490" s="102"/>
      <c r="BE490" s="102"/>
      <c r="BF490" s="102"/>
      <c r="BG490" s="102"/>
      <c r="BH490" s="102"/>
      <c r="BI490" s="102"/>
      <c r="BJ490" s="102"/>
      <c r="BK490" s="102"/>
      <c r="BL490" s="102"/>
      <c r="BM490" s="102"/>
      <c r="BN490" s="102"/>
      <c r="BO490" s="102"/>
      <c r="BP490" s="102"/>
      <c r="BQ490" s="102"/>
      <c r="BR490" s="102"/>
      <c r="BS490" s="102"/>
      <c r="BT490" s="102"/>
      <c r="BU490" s="102"/>
      <c r="BV490" s="102"/>
      <c r="BW490" s="102"/>
      <c r="BX490" s="102"/>
      <c r="BY490" s="102"/>
      <c r="BZ490" s="102"/>
      <c r="CA490" s="102"/>
      <c r="CB490" s="102"/>
      <c r="CC490" s="102"/>
      <c r="CD490" s="102"/>
      <c r="CE490" s="102"/>
      <c r="CF490" s="102"/>
      <c r="CG490" s="102"/>
      <c r="CH490" s="102"/>
      <c r="CI490" s="102"/>
      <c r="CJ490" s="102"/>
      <c r="CK490" s="102"/>
      <c r="CL490" s="102"/>
      <c r="CM490" s="102"/>
      <c r="CN490" s="102"/>
      <c r="CO490" s="102"/>
      <c r="CP490" s="102"/>
      <c r="CQ490" s="102"/>
      <c r="CR490" s="102"/>
      <c r="CS490" s="102"/>
      <c r="CT490" s="102"/>
      <c r="CU490" s="102"/>
      <c r="CV490" s="102"/>
      <c r="CW490" s="102"/>
      <c r="CX490" s="102"/>
      <c r="CY490" s="102"/>
      <c r="CZ490" s="102"/>
      <c r="DA490" s="102"/>
      <c r="DB490" s="102"/>
      <c r="DC490" s="102"/>
      <c r="DD490" s="102"/>
      <c r="DE490" s="102"/>
      <c r="DF490" s="102"/>
      <c r="DG490" s="102"/>
      <c r="DH490" s="102"/>
      <c r="DI490" s="102"/>
      <c r="DJ490" s="102"/>
      <c r="DK490" s="102"/>
      <c r="DL490" s="102"/>
      <c r="DM490" s="102"/>
      <c r="DN490" s="102"/>
      <c r="DO490" s="102"/>
      <c r="DP490" s="102"/>
      <c r="DQ490" s="102"/>
      <c r="DR490" s="102"/>
      <c r="DS490" s="102"/>
      <c r="DT490" s="102"/>
      <c r="DU490" s="102"/>
      <c r="DV490" s="102"/>
      <c r="DW490" s="102"/>
      <c r="DX490" s="102"/>
      <c r="DY490" s="102"/>
      <c r="DZ490" s="102"/>
    </row>
    <row r="491" spans="1:130">
      <c r="A491" s="102"/>
      <c r="B491" s="102"/>
      <c r="C491" s="102"/>
      <c r="D491" s="102"/>
      <c r="E491" s="102"/>
      <c r="F491" s="102"/>
      <c r="G491" s="102"/>
      <c r="H491" s="102"/>
      <c r="I491" s="102"/>
      <c r="J491" s="102"/>
      <c r="K491" s="102"/>
      <c r="L491" s="102"/>
      <c r="M491" s="102"/>
      <c r="N491" s="102"/>
      <c r="O491" s="102"/>
      <c r="P491" s="102"/>
      <c r="Q491" s="102"/>
      <c r="R491" s="102"/>
      <c r="S491" s="102"/>
      <c r="T491" s="102"/>
      <c r="U491" s="102"/>
      <c r="V491" s="102"/>
      <c r="W491" s="102"/>
      <c r="X491" s="102"/>
      <c r="Y491" s="102"/>
      <c r="Z491" s="102"/>
      <c r="AA491" s="102"/>
      <c r="AB491" s="102"/>
      <c r="AC491" s="102"/>
      <c r="AD491" s="102"/>
      <c r="AE491" s="102"/>
      <c r="AF491" s="102"/>
      <c r="AG491" s="102"/>
      <c r="AH491" s="102"/>
      <c r="AI491" s="102"/>
      <c r="AJ491" s="102"/>
      <c r="AK491" s="102"/>
      <c r="AL491" s="102"/>
      <c r="AM491" s="102"/>
      <c r="AN491" s="102"/>
      <c r="AO491" s="102"/>
      <c r="AP491" s="102"/>
      <c r="AQ491" s="102"/>
      <c r="AR491" s="102"/>
      <c r="AS491" s="102"/>
      <c r="AT491" s="102"/>
      <c r="AU491" s="102"/>
      <c r="AV491" s="102"/>
      <c r="AW491" s="102"/>
      <c r="AX491" s="102"/>
      <c r="AY491" s="102"/>
      <c r="AZ491" s="102"/>
      <c r="BA491" s="102"/>
      <c r="BB491" s="102"/>
      <c r="BC491" s="102"/>
      <c r="BD491" s="102"/>
      <c r="BE491" s="102"/>
      <c r="BF491" s="102"/>
      <c r="BG491" s="102"/>
      <c r="BH491" s="102"/>
      <c r="BI491" s="102"/>
      <c r="BJ491" s="102"/>
      <c r="BK491" s="102"/>
      <c r="BL491" s="102"/>
      <c r="BM491" s="102"/>
      <c r="BN491" s="102"/>
      <c r="BO491" s="102"/>
      <c r="BP491" s="102"/>
      <c r="BQ491" s="102"/>
      <c r="BR491" s="102"/>
      <c r="BS491" s="102"/>
      <c r="BT491" s="102"/>
      <c r="BU491" s="102"/>
      <c r="BV491" s="102"/>
      <c r="BW491" s="102"/>
      <c r="BX491" s="102"/>
      <c r="BY491" s="102"/>
      <c r="BZ491" s="102"/>
      <c r="CA491" s="102"/>
      <c r="CB491" s="102"/>
      <c r="CC491" s="102"/>
      <c r="CD491" s="102"/>
      <c r="CE491" s="102"/>
      <c r="CF491" s="102"/>
      <c r="CG491" s="102"/>
      <c r="CH491" s="102"/>
      <c r="CI491" s="102"/>
      <c r="CJ491" s="102"/>
      <c r="CK491" s="102"/>
      <c r="CL491" s="102"/>
      <c r="CM491" s="102"/>
      <c r="CN491" s="102"/>
      <c r="CO491" s="102"/>
      <c r="CP491" s="102"/>
      <c r="CQ491" s="102"/>
      <c r="CR491" s="102"/>
      <c r="CS491" s="102"/>
      <c r="CT491" s="102"/>
      <c r="CU491" s="102"/>
      <c r="CV491" s="102"/>
      <c r="CW491" s="102"/>
      <c r="CX491" s="102"/>
      <c r="CY491" s="102"/>
      <c r="CZ491" s="102"/>
      <c r="DA491" s="102"/>
      <c r="DB491" s="102"/>
      <c r="DC491" s="102"/>
      <c r="DD491" s="102"/>
      <c r="DE491" s="102"/>
      <c r="DF491" s="102"/>
      <c r="DG491" s="102"/>
      <c r="DH491" s="102"/>
      <c r="DI491" s="102"/>
      <c r="DJ491" s="102"/>
      <c r="DK491" s="102"/>
      <c r="DL491" s="102"/>
      <c r="DM491" s="102"/>
      <c r="DN491" s="102"/>
      <c r="DO491" s="102"/>
      <c r="DP491" s="102"/>
      <c r="DQ491" s="102"/>
      <c r="DR491" s="102"/>
      <c r="DS491" s="102"/>
      <c r="DT491" s="102"/>
      <c r="DU491" s="102"/>
      <c r="DV491" s="102"/>
      <c r="DW491" s="102"/>
      <c r="DX491" s="102"/>
      <c r="DY491" s="102"/>
      <c r="DZ491" s="102"/>
    </row>
    <row r="492" spans="1:130">
      <c r="A492" s="102"/>
      <c r="B492" s="102"/>
      <c r="C492" s="102"/>
      <c r="D492" s="102"/>
      <c r="E492" s="102"/>
      <c r="F492" s="102"/>
      <c r="G492" s="102"/>
      <c r="H492" s="102"/>
      <c r="I492" s="102"/>
      <c r="J492" s="102"/>
      <c r="K492" s="102"/>
      <c r="L492" s="102"/>
      <c r="M492" s="102"/>
      <c r="N492" s="102"/>
      <c r="O492" s="102"/>
      <c r="P492" s="102"/>
      <c r="Q492" s="102"/>
      <c r="R492" s="102"/>
      <c r="S492" s="102"/>
      <c r="T492" s="102"/>
      <c r="U492" s="102"/>
      <c r="V492" s="102"/>
      <c r="W492" s="102"/>
      <c r="X492" s="102"/>
      <c r="Y492" s="102"/>
      <c r="Z492" s="102"/>
      <c r="AA492" s="102"/>
      <c r="AB492" s="102"/>
      <c r="AC492" s="102"/>
      <c r="AD492" s="102"/>
      <c r="AE492" s="102"/>
      <c r="AF492" s="102"/>
      <c r="AG492" s="102"/>
      <c r="AH492" s="102"/>
      <c r="AI492" s="102"/>
      <c r="AJ492" s="102"/>
      <c r="AK492" s="102"/>
      <c r="AL492" s="102"/>
      <c r="AM492" s="102"/>
      <c r="AN492" s="102"/>
      <c r="AO492" s="102"/>
      <c r="AP492" s="102"/>
      <c r="AQ492" s="102"/>
      <c r="AR492" s="102"/>
      <c r="AS492" s="102"/>
      <c r="AT492" s="102"/>
      <c r="AU492" s="102"/>
      <c r="AV492" s="102"/>
      <c r="AW492" s="102"/>
      <c r="AX492" s="102"/>
      <c r="AY492" s="102"/>
      <c r="AZ492" s="102"/>
      <c r="BA492" s="102"/>
      <c r="BB492" s="102"/>
      <c r="BC492" s="102"/>
      <c r="BD492" s="102"/>
      <c r="BE492" s="102"/>
      <c r="BF492" s="102"/>
      <c r="BG492" s="102"/>
      <c r="BH492" s="102"/>
      <c r="BI492" s="102"/>
      <c r="BJ492" s="102"/>
      <c r="BK492" s="102"/>
      <c r="BL492" s="102"/>
      <c r="BM492" s="102"/>
      <c r="BN492" s="102"/>
      <c r="BO492" s="102"/>
      <c r="BP492" s="102"/>
      <c r="BQ492" s="102"/>
      <c r="BR492" s="102"/>
      <c r="BS492" s="102"/>
      <c r="BT492" s="102"/>
      <c r="BU492" s="102"/>
      <c r="BV492" s="102"/>
      <c r="BW492" s="102"/>
      <c r="BX492" s="102"/>
      <c r="BY492" s="102"/>
      <c r="BZ492" s="102"/>
      <c r="CA492" s="102"/>
      <c r="CB492" s="102"/>
      <c r="CC492" s="102"/>
      <c r="CD492" s="102"/>
      <c r="CE492" s="102"/>
      <c r="CF492" s="102"/>
      <c r="CG492" s="102"/>
      <c r="CH492" s="102"/>
      <c r="CI492" s="102"/>
      <c r="CJ492" s="102"/>
      <c r="CK492" s="102"/>
      <c r="CL492" s="102"/>
      <c r="CM492" s="102"/>
      <c r="CN492" s="102"/>
      <c r="CO492" s="102"/>
      <c r="CP492" s="102"/>
      <c r="CQ492" s="102"/>
      <c r="CR492" s="102"/>
      <c r="CS492" s="102"/>
      <c r="CT492" s="102"/>
      <c r="CU492" s="102"/>
      <c r="CV492" s="102"/>
      <c r="CW492" s="102"/>
      <c r="CX492" s="102"/>
      <c r="CY492" s="102"/>
      <c r="CZ492" s="102"/>
      <c r="DA492" s="102"/>
      <c r="DB492" s="102"/>
      <c r="DC492" s="102"/>
      <c r="DD492" s="102"/>
      <c r="DE492" s="102"/>
      <c r="DF492" s="102"/>
      <c r="DG492" s="102"/>
      <c r="DH492" s="102"/>
      <c r="DI492" s="102"/>
      <c r="DJ492" s="102"/>
      <c r="DK492" s="102"/>
      <c r="DL492" s="102"/>
      <c r="DM492" s="102"/>
      <c r="DN492" s="102"/>
      <c r="DO492" s="102"/>
      <c r="DP492" s="102"/>
      <c r="DQ492" s="102"/>
      <c r="DR492" s="102"/>
      <c r="DS492" s="102"/>
      <c r="DT492" s="102"/>
      <c r="DU492" s="102"/>
      <c r="DV492" s="102"/>
      <c r="DW492" s="102"/>
      <c r="DX492" s="102"/>
      <c r="DY492" s="102"/>
      <c r="DZ492" s="102"/>
    </row>
    <row r="493" spans="1:130">
      <c r="A493" s="102"/>
      <c r="B493" s="102"/>
      <c r="C493" s="102"/>
      <c r="D493" s="102"/>
      <c r="E493" s="102"/>
      <c r="F493" s="102"/>
      <c r="G493" s="102"/>
      <c r="H493" s="102"/>
      <c r="I493" s="102"/>
      <c r="J493" s="102"/>
      <c r="K493" s="102"/>
      <c r="L493" s="102"/>
      <c r="M493" s="102"/>
      <c r="N493" s="102"/>
      <c r="O493" s="102"/>
      <c r="P493" s="102"/>
      <c r="Q493" s="102"/>
      <c r="R493" s="102"/>
      <c r="S493" s="102"/>
      <c r="T493" s="102"/>
      <c r="U493" s="102"/>
      <c r="V493" s="102"/>
      <c r="W493" s="102"/>
      <c r="X493" s="102"/>
      <c r="Y493" s="102"/>
      <c r="Z493" s="102"/>
      <c r="AA493" s="102"/>
      <c r="AB493" s="102"/>
      <c r="AC493" s="102"/>
      <c r="AD493" s="102"/>
      <c r="AE493" s="102"/>
      <c r="AF493" s="102"/>
      <c r="AG493" s="102"/>
      <c r="AH493" s="102"/>
      <c r="AI493" s="102"/>
      <c r="AJ493" s="102"/>
      <c r="AK493" s="102"/>
      <c r="AL493" s="102"/>
      <c r="AM493" s="102"/>
      <c r="AN493" s="102"/>
      <c r="AO493" s="102"/>
      <c r="AP493" s="102"/>
      <c r="AQ493" s="102"/>
      <c r="AR493" s="102"/>
      <c r="AS493" s="102"/>
      <c r="AT493" s="102"/>
      <c r="AU493" s="102"/>
      <c r="AV493" s="102"/>
      <c r="AW493" s="102"/>
      <c r="AX493" s="102"/>
      <c r="AY493" s="102"/>
      <c r="AZ493" s="102"/>
      <c r="BA493" s="102"/>
      <c r="BB493" s="102"/>
      <c r="BC493" s="102"/>
      <c r="BD493" s="102"/>
      <c r="BE493" s="102"/>
      <c r="BF493" s="102"/>
      <c r="BG493" s="102"/>
      <c r="BH493" s="102"/>
      <c r="BI493" s="102"/>
      <c r="BJ493" s="102"/>
      <c r="BK493" s="102"/>
      <c r="BL493" s="102"/>
      <c r="BM493" s="102"/>
      <c r="BN493" s="102"/>
      <c r="BO493" s="102"/>
      <c r="BP493" s="102"/>
      <c r="BQ493" s="102"/>
      <c r="BR493" s="102"/>
      <c r="BS493" s="102"/>
      <c r="BT493" s="102"/>
      <c r="BU493" s="102"/>
      <c r="BV493" s="102"/>
      <c r="BW493" s="102"/>
      <c r="BX493" s="102"/>
      <c r="BY493" s="102"/>
      <c r="BZ493" s="102"/>
      <c r="CA493" s="102"/>
      <c r="CB493" s="102"/>
      <c r="CC493" s="102"/>
      <c r="CD493" s="102"/>
      <c r="CE493" s="102"/>
      <c r="CF493" s="102"/>
      <c r="CG493" s="102"/>
      <c r="CH493" s="102"/>
      <c r="CI493" s="102"/>
      <c r="CJ493" s="102"/>
      <c r="CK493" s="102"/>
      <c r="CL493" s="102"/>
      <c r="CM493" s="102"/>
      <c r="CN493" s="102"/>
      <c r="CO493" s="102"/>
      <c r="CP493" s="102"/>
      <c r="CQ493" s="102"/>
      <c r="CR493" s="102"/>
      <c r="CS493" s="102"/>
      <c r="CT493" s="102"/>
      <c r="CU493" s="102"/>
      <c r="CV493" s="102"/>
      <c r="CW493" s="102"/>
      <c r="CX493" s="102"/>
      <c r="CY493" s="102"/>
      <c r="CZ493" s="102"/>
      <c r="DA493" s="102"/>
      <c r="DB493" s="102"/>
      <c r="DC493" s="102"/>
      <c r="DD493" s="102"/>
      <c r="DE493" s="102"/>
      <c r="DF493" s="102"/>
      <c r="DG493" s="102"/>
      <c r="DH493" s="102"/>
      <c r="DI493" s="102"/>
      <c r="DJ493" s="102"/>
      <c r="DK493" s="102"/>
      <c r="DL493" s="102"/>
      <c r="DM493" s="102"/>
      <c r="DN493" s="102"/>
      <c r="DO493" s="102"/>
      <c r="DP493" s="102"/>
      <c r="DQ493" s="102"/>
      <c r="DR493" s="102"/>
      <c r="DS493" s="102"/>
      <c r="DT493" s="102"/>
      <c r="DU493" s="102"/>
      <c r="DV493" s="102"/>
      <c r="DW493" s="102"/>
      <c r="DX493" s="102"/>
      <c r="DY493" s="102"/>
      <c r="DZ493" s="102"/>
    </row>
    <row r="494" spans="1:130">
      <c r="A494" s="102"/>
      <c r="B494" s="102"/>
      <c r="C494" s="102"/>
      <c r="D494" s="102"/>
      <c r="E494" s="102"/>
      <c r="F494" s="102"/>
      <c r="G494" s="102"/>
      <c r="H494" s="102"/>
      <c r="I494" s="102"/>
      <c r="J494" s="102"/>
      <c r="K494" s="102"/>
      <c r="L494" s="102"/>
      <c r="M494" s="102"/>
      <c r="N494" s="102"/>
      <c r="O494" s="102"/>
      <c r="P494" s="102"/>
      <c r="Q494" s="102"/>
      <c r="R494" s="102"/>
      <c r="S494" s="102"/>
      <c r="T494" s="102"/>
      <c r="U494" s="102"/>
      <c r="V494" s="102"/>
      <c r="W494" s="102"/>
      <c r="X494" s="102"/>
      <c r="Y494" s="102"/>
      <c r="Z494" s="102"/>
      <c r="AA494" s="102"/>
      <c r="AB494" s="102"/>
      <c r="AC494" s="102"/>
      <c r="AD494" s="102"/>
      <c r="AE494" s="102"/>
      <c r="AF494" s="102"/>
      <c r="AG494" s="102"/>
      <c r="AH494" s="102"/>
      <c r="AI494" s="102"/>
      <c r="AJ494" s="102"/>
      <c r="AK494" s="102"/>
      <c r="AL494" s="102"/>
      <c r="AM494" s="102"/>
      <c r="AN494" s="102"/>
      <c r="AO494" s="102"/>
      <c r="AP494" s="102"/>
      <c r="AQ494" s="102"/>
      <c r="AR494" s="102"/>
      <c r="AS494" s="102"/>
      <c r="AT494" s="102"/>
      <c r="AU494" s="102"/>
      <c r="AV494" s="102"/>
      <c r="AW494" s="102"/>
      <c r="AX494" s="102"/>
      <c r="AY494" s="102"/>
      <c r="AZ494" s="102"/>
      <c r="BA494" s="102"/>
      <c r="BB494" s="102"/>
      <c r="BC494" s="102"/>
      <c r="BD494" s="102"/>
      <c r="BE494" s="102"/>
      <c r="BF494" s="102"/>
      <c r="BG494" s="102"/>
      <c r="BH494" s="102"/>
      <c r="BI494" s="102"/>
      <c r="BJ494" s="102"/>
      <c r="BK494" s="102"/>
      <c r="BL494" s="102"/>
      <c r="BM494" s="102"/>
      <c r="BN494" s="102"/>
      <c r="BO494" s="102"/>
      <c r="BP494" s="102"/>
      <c r="BQ494" s="102"/>
      <c r="BR494" s="102"/>
      <c r="BS494" s="102"/>
      <c r="BT494" s="102"/>
      <c r="BU494" s="102"/>
      <c r="BV494" s="102"/>
      <c r="BW494" s="102"/>
      <c r="BX494" s="102"/>
      <c r="BY494" s="102"/>
      <c r="BZ494" s="102"/>
      <c r="CA494" s="102"/>
      <c r="CB494" s="102"/>
      <c r="CC494" s="102"/>
      <c r="CD494" s="102"/>
      <c r="CE494" s="102"/>
      <c r="CF494" s="102"/>
      <c r="CG494" s="102"/>
      <c r="CH494" s="102"/>
      <c r="CI494" s="102"/>
      <c r="CJ494" s="102"/>
      <c r="CK494" s="102"/>
      <c r="CL494" s="102"/>
      <c r="CM494" s="102"/>
      <c r="CN494" s="102"/>
      <c r="CO494" s="102"/>
      <c r="CP494" s="102"/>
      <c r="CQ494" s="102"/>
      <c r="CR494" s="102"/>
      <c r="CS494" s="102"/>
      <c r="CT494" s="102"/>
      <c r="CU494" s="102"/>
      <c r="CV494" s="102"/>
      <c r="CW494" s="102"/>
      <c r="CX494" s="102"/>
      <c r="CY494" s="102"/>
      <c r="CZ494" s="102"/>
      <c r="DA494" s="102"/>
      <c r="DB494" s="102"/>
      <c r="DC494" s="102"/>
      <c r="DD494" s="102"/>
      <c r="DE494" s="102"/>
      <c r="DF494" s="102"/>
      <c r="DG494" s="102"/>
      <c r="DH494" s="102"/>
      <c r="DI494" s="102"/>
      <c r="DJ494" s="102"/>
      <c r="DK494" s="102"/>
      <c r="DL494" s="102"/>
      <c r="DM494" s="102"/>
      <c r="DN494" s="102"/>
      <c r="DO494" s="102"/>
      <c r="DP494" s="102"/>
      <c r="DQ494" s="102"/>
      <c r="DR494" s="102"/>
      <c r="DS494" s="102"/>
      <c r="DT494" s="102"/>
      <c r="DU494" s="102"/>
      <c r="DV494" s="102"/>
      <c r="DW494" s="102"/>
      <c r="DX494" s="102"/>
      <c r="DY494" s="102"/>
      <c r="DZ494" s="102"/>
    </row>
    <row r="495" spans="1:130">
      <c r="A495" s="102"/>
      <c r="B495" s="102"/>
      <c r="C495" s="102"/>
      <c r="D495" s="102"/>
      <c r="E495" s="102"/>
      <c r="F495" s="102"/>
      <c r="G495" s="102"/>
      <c r="H495" s="102"/>
      <c r="I495" s="102"/>
      <c r="J495" s="102"/>
      <c r="K495" s="102"/>
      <c r="L495" s="102"/>
      <c r="M495" s="102"/>
      <c r="N495" s="102"/>
      <c r="O495" s="102"/>
      <c r="P495" s="102"/>
      <c r="Q495" s="102"/>
      <c r="R495" s="102"/>
      <c r="S495" s="102"/>
      <c r="T495" s="102"/>
      <c r="U495" s="102"/>
      <c r="V495" s="102"/>
      <c r="W495" s="102"/>
      <c r="X495" s="102"/>
      <c r="Y495" s="102"/>
      <c r="Z495" s="102"/>
      <c r="AA495" s="102"/>
      <c r="AB495" s="102"/>
      <c r="AC495" s="102"/>
      <c r="AD495" s="102"/>
      <c r="AE495" s="102"/>
      <c r="AF495" s="102"/>
      <c r="AG495" s="102"/>
      <c r="AH495" s="102"/>
      <c r="AI495" s="102"/>
      <c r="AJ495" s="102"/>
      <c r="AK495" s="102"/>
      <c r="AL495" s="102"/>
      <c r="AM495" s="102"/>
      <c r="AN495" s="102"/>
      <c r="AO495" s="102"/>
      <c r="AP495" s="102"/>
      <c r="AQ495" s="102"/>
      <c r="AR495" s="102"/>
      <c r="AS495" s="102"/>
      <c r="AT495" s="102"/>
      <c r="AU495" s="102"/>
      <c r="AV495" s="102"/>
      <c r="AW495" s="102"/>
      <c r="AX495" s="102"/>
      <c r="AY495" s="102"/>
      <c r="AZ495" s="102"/>
      <c r="BA495" s="102"/>
      <c r="BB495" s="102"/>
      <c r="BC495" s="102"/>
      <c r="BD495" s="102"/>
      <c r="BE495" s="102"/>
      <c r="BF495" s="102"/>
      <c r="BG495" s="102"/>
      <c r="BH495" s="102"/>
      <c r="BI495" s="102"/>
      <c r="BJ495" s="102"/>
      <c r="BK495" s="102"/>
      <c r="BL495" s="102"/>
      <c r="BM495" s="102"/>
      <c r="BN495" s="102"/>
      <c r="BO495" s="102"/>
      <c r="BP495" s="102"/>
      <c r="BQ495" s="102"/>
      <c r="BR495" s="102"/>
      <c r="BS495" s="102"/>
      <c r="BT495" s="102"/>
      <c r="BU495" s="102"/>
      <c r="BV495" s="102"/>
      <c r="BW495" s="102"/>
      <c r="BX495" s="102"/>
      <c r="BY495" s="102"/>
      <c r="BZ495" s="102"/>
      <c r="CA495" s="102"/>
      <c r="CB495" s="102"/>
      <c r="CC495" s="102"/>
      <c r="CD495" s="102"/>
      <c r="CE495" s="102"/>
      <c r="CF495" s="102"/>
      <c r="CG495" s="102"/>
      <c r="CH495" s="102"/>
      <c r="CI495" s="102"/>
      <c r="CJ495" s="102"/>
      <c r="CK495" s="102"/>
      <c r="CL495" s="102"/>
      <c r="CM495" s="102"/>
      <c r="CN495" s="102"/>
      <c r="CO495" s="102"/>
      <c r="CP495" s="102"/>
      <c r="CQ495" s="102"/>
      <c r="CR495" s="102"/>
      <c r="CS495" s="102"/>
      <c r="CT495" s="102"/>
      <c r="CU495" s="102"/>
      <c r="CV495" s="102"/>
      <c r="CW495" s="102"/>
      <c r="CX495" s="102"/>
      <c r="CY495" s="102"/>
      <c r="CZ495" s="102"/>
      <c r="DA495" s="102"/>
      <c r="DB495" s="102"/>
      <c r="DC495" s="102"/>
      <c r="DD495" s="102"/>
      <c r="DE495" s="102"/>
      <c r="DF495" s="102"/>
      <c r="DG495" s="102"/>
      <c r="DH495" s="102"/>
      <c r="DI495" s="102"/>
      <c r="DJ495" s="102"/>
      <c r="DK495" s="102"/>
      <c r="DL495" s="102"/>
      <c r="DM495" s="102"/>
      <c r="DN495" s="102"/>
      <c r="DO495" s="102"/>
      <c r="DP495" s="102"/>
      <c r="DQ495" s="102"/>
      <c r="DR495" s="102"/>
      <c r="DS495" s="102"/>
      <c r="DT495" s="102"/>
      <c r="DU495" s="102"/>
      <c r="DV495" s="102"/>
      <c r="DW495" s="102"/>
      <c r="DX495" s="102"/>
      <c r="DY495" s="102"/>
      <c r="DZ495" s="102"/>
    </row>
    <row r="496" spans="1:130">
      <c r="A496" s="102"/>
      <c r="B496" s="102"/>
      <c r="C496" s="102"/>
      <c r="D496" s="102"/>
      <c r="E496" s="102"/>
      <c r="F496" s="102"/>
      <c r="G496" s="102"/>
      <c r="H496" s="102"/>
      <c r="I496" s="102"/>
      <c r="J496" s="102"/>
      <c r="K496" s="102"/>
      <c r="L496" s="102"/>
      <c r="M496" s="102"/>
      <c r="N496" s="102"/>
      <c r="O496" s="102"/>
      <c r="P496" s="102"/>
      <c r="Q496" s="102"/>
      <c r="R496" s="102"/>
      <c r="S496" s="102"/>
      <c r="T496" s="102"/>
      <c r="U496" s="102"/>
      <c r="V496" s="102"/>
      <c r="W496" s="102"/>
      <c r="X496" s="102"/>
      <c r="Y496" s="102"/>
      <c r="Z496" s="102"/>
      <c r="AA496" s="102"/>
      <c r="AB496" s="102"/>
      <c r="AC496" s="102"/>
      <c r="AD496" s="102"/>
      <c r="AE496" s="102"/>
      <c r="AF496" s="102"/>
      <c r="AG496" s="102"/>
      <c r="AH496" s="102"/>
      <c r="AI496" s="102"/>
      <c r="AJ496" s="102"/>
      <c r="AK496" s="102"/>
      <c r="AL496" s="102"/>
      <c r="AM496" s="102"/>
      <c r="AN496" s="102"/>
      <c r="AO496" s="102"/>
      <c r="AP496" s="102"/>
      <c r="AQ496" s="102"/>
      <c r="AR496" s="102"/>
      <c r="AS496" s="102"/>
      <c r="AT496" s="102"/>
      <c r="AU496" s="102"/>
      <c r="AV496" s="102"/>
      <c r="AW496" s="102"/>
      <c r="AX496" s="102"/>
      <c r="AY496" s="102"/>
      <c r="AZ496" s="102"/>
      <c r="BA496" s="102"/>
      <c r="BB496" s="102"/>
      <c r="BC496" s="102"/>
      <c r="BD496" s="102"/>
      <c r="BE496" s="102"/>
      <c r="BF496" s="102"/>
      <c r="BG496" s="102"/>
      <c r="BH496" s="102"/>
      <c r="BI496" s="102"/>
      <c r="BJ496" s="102"/>
      <c r="BK496" s="102"/>
      <c r="BL496" s="102"/>
      <c r="BM496" s="102"/>
      <c r="BN496" s="102"/>
      <c r="BO496" s="102"/>
      <c r="BP496" s="102"/>
      <c r="BQ496" s="102"/>
      <c r="BR496" s="102"/>
      <c r="BS496" s="102"/>
      <c r="BT496" s="102"/>
      <c r="BU496" s="102"/>
      <c r="BV496" s="102"/>
      <c r="BW496" s="102"/>
      <c r="BX496" s="102"/>
      <c r="BY496" s="102"/>
      <c r="BZ496" s="102"/>
      <c r="CA496" s="102"/>
      <c r="CB496" s="102"/>
      <c r="CC496" s="102"/>
      <c r="CD496" s="102"/>
      <c r="CE496" s="102"/>
      <c r="CF496" s="102"/>
      <c r="CG496" s="102"/>
      <c r="CH496" s="102"/>
      <c r="CI496" s="102"/>
      <c r="CJ496" s="102"/>
      <c r="CK496" s="102"/>
      <c r="CL496" s="102"/>
      <c r="CM496" s="102"/>
      <c r="CN496" s="102"/>
      <c r="CO496" s="102"/>
      <c r="CP496" s="102"/>
      <c r="CQ496" s="102"/>
      <c r="CR496" s="102"/>
      <c r="CS496" s="102"/>
      <c r="CT496" s="102"/>
      <c r="CU496" s="102"/>
      <c r="CV496" s="102"/>
      <c r="CW496" s="102"/>
      <c r="CX496" s="102"/>
      <c r="CY496" s="102"/>
      <c r="CZ496" s="102"/>
      <c r="DA496" s="102"/>
      <c r="DB496" s="102"/>
      <c r="DC496" s="102"/>
      <c r="DD496" s="102"/>
      <c r="DE496" s="102"/>
      <c r="DF496" s="102"/>
      <c r="DG496" s="102"/>
      <c r="DH496" s="102"/>
      <c r="DI496" s="102"/>
      <c r="DJ496" s="102"/>
      <c r="DK496" s="102"/>
      <c r="DL496" s="102"/>
      <c r="DM496" s="102"/>
      <c r="DN496" s="102"/>
      <c r="DO496" s="102"/>
      <c r="DP496" s="102"/>
      <c r="DQ496" s="102"/>
      <c r="DR496" s="102"/>
      <c r="DS496" s="102"/>
      <c r="DT496" s="102"/>
      <c r="DU496" s="102"/>
      <c r="DV496" s="102"/>
      <c r="DW496" s="102"/>
      <c r="DX496" s="102"/>
      <c r="DY496" s="102"/>
      <c r="DZ496" s="102"/>
    </row>
    <row r="497" spans="1:130">
      <c r="A497" s="102"/>
      <c r="B497" s="102"/>
      <c r="C497" s="102"/>
      <c r="D497" s="102"/>
      <c r="E497" s="102"/>
      <c r="F497" s="102"/>
      <c r="G497" s="102"/>
      <c r="H497" s="102"/>
      <c r="I497" s="102"/>
      <c r="J497" s="102"/>
      <c r="K497" s="102"/>
      <c r="L497" s="102"/>
      <c r="M497" s="102"/>
      <c r="N497" s="102"/>
      <c r="O497" s="102"/>
      <c r="P497" s="102"/>
      <c r="Q497" s="102"/>
      <c r="R497" s="102"/>
      <c r="S497" s="102"/>
      <c r="T497" s="102"/>
      <c r="U497" s="102"/>
      <c r="V497" s="102"/>
      <c r="W497" s="102"/>
      <c r="X497" s="102"/>
      <c r="Y497" s="102"/>
      <c r="Z497" s="102"/>
      <c r="AA497" s="102"/>
      <c r="AB497" s="102"/>
      <c r="AC497" s="102"/>
      <c r="AD497" s="102"/>
      <c r="AE497" s="102"/>
      <c r="AF497" s="102"/>
      <c r="AG497" s="102"/>
      <c r="AH497" s="102"/>
      <c r="AI497" s="102"/>
      <c r="AJ497" s="102"/>
      <c r="AK497" s="102"/>
      <c r="AL497" s="102"/>
      <c r="AM497" s="102"/>
      <c r="AN497" s="102"/>
      <c r="AO497" s="102"/>
      <c r="AP497" s="102"/>
      <c r="AQ497" s="102"/>
      <c r="AR497" s="102"/>
      <c r="AS497" s="102"/>
      <c r="AT497" s="102"/>
      <c r="AU497" s="102"/>
      <c r="AV497" s="102"/>
      <c r="AW497" s="102"/>
      <c r="AX497" s="102"/>
      <c r="AY497" s="102"/>
      <c r="AZ497" s="102"/>
      <c r="BA497" s="102"/>
      <c r="BB497" s="102"/>
      <c r="BC497" s="102"/>
      <c r="BD497" s="102"/>
      <c r="BE497" s="102"/>
      <c r="BF497" s="102"/>
      <c r="BG497" s="102"/>
      <c r="BH497" s="102"/>
      <c r="BI497" s="102"/>
      <c r="BJ497" s="102"/>
      <c r="BK497" s="102"/>
      <c r="BL497" s="102"/>
      <c r="BM497" s="102"/>
      <c r="BN497" s="102"/>
      <c r="BO497" s="102"/>
      <c r="BP497" s="102"/>
      <c r="BQ497" s="102"/>
      <c r="BR497" s="102"/>
      <c r="BS497" s="102"/>
      <c r="BT497" s="102"/>
      <c r="BU497" s="102"/>
      <c r="BV497" s="102"/>
      <c r="BW497" s="102"/>
      <c r="BX497" s="102"/>
      <c r="BY497" s="102"/>
      <c r="BZ497" s="102"/>
      <c r="CA497" s="102"/>
      <c r="CB497" s="102"/>
      <c r="CC497" s="102"/>
      <c r="CD497" s="102"/>
      <c r="CE497" s="102"/>
      <c r="CF497" s="102"/>
      <c r="CG497" s="102"/>
      <c r="CH497" s="102"/>
      <c r="CI497" s="102"/>
      <c r="CJ497" s="102"/>
      <c r="CK497" s="102"/>
      <c r="CL497" s="102"/>
      <c r="CM497" s="102"/>
      <c r="CN497" s="102"/>
      <c r="CO497" s="102"/>
      <c r="CP497" s="102"/>
      <c r="CQ497" s="102"/>
      <c r="CR497" s="102"/>
      <c r="CS497" s="102"/>
      <c r="CT497" s="102"/>
      <c r="CU497" s="102"/>
      <c r="CV497" s="102"/>
      <c r="CW497" s="102"/>
      <c r="CX497" s="102"/>
      <c r="CY497" s="102"/>
      <c r="CZ497" s="102"/>
      <c r="DA497" s="102"/>
      <c r="DB497" s="102"/>
      <c r="DC497" s="102"/>
      <c r="DD497" s="102"/>
      <c r="DE497" s="102"/>
      <c r="DF497" s="102"/>
      <c r="DG497" s="102"/>
      <c r="DH497" s="102"/>
      <c r="DI497" s="102"/>
      <c r="DJ497" s="102"/>
      <c r="DK497" s="102"/>
      <c r="DL497" s="102"/>
      <c r="DM497" s="102"/>
      <c r="DN497" s="102"/>
      <c r="DO497" s="102"/>
      <c r="DP497" s="102"/>
      <c r="DQ497" s="102"/>
      <c r="DR497" s="102"/>
      <c r="DS497" s="102"/>
      <c r="DT497" s="102"/>
      <c r="DU497" s="102"/>
      <c r="DV497" s="102"/>
      <c r="DW497" s="102"/>
      <c r="DX497" s="102"/>
      <c r="DY497" s="102"/>
      <c r="DZ497" s="102"/>
    </row>
    <row r="498" spans="1:130">
      <c r="A498" s="102"/>
      <c r="B498" s="102"/>
      <c r="C498" s="102"/>
      <c r="D498" s="102"/>
      <c r="E498" s="102"/>
      <c r="F498" s="102"/>
      <c r="G498" s="102"/>
      <c r="H498" s="102"/>
      <c r="I498" s="102"/>
      <c r="J498" s="102"/>
      <c r="K498" s="102"/>
      <c r="L498" s="102"/>
      <c r="M498" s="102"/>
      <c r="N498" s="102"/>
      <c r="O498" s="102"/>
      <c r="P498" s="102"/>
      <c r="Q498" s="102"/>
      <c r="R498" s="102"/>
      <c r="S498" s="102"/>
      <c r="T498" s="102"/>
      <c r="U498" s="102"/>
      <c r="V498" s="102"/>
      <c r="W498" s="102"/>
      <c r="X498" s="102"/>
      <c r="Y498" s="102"/>
      <c r="Z498" s="102"/>
      <c r="AA498" s="102"/>
      <c r="AB498" s="102"/>
      <c r="AC498" s="102"/>
      <c r="AD498" s="102"/>
      <c r="AE498" s="102"/>
      <c r="AF498" s="102"/>
      <c r="AG498" s="102"/>
      <c r="AH498" s="102"/>
      <c r="AI498" s="102"/>
      <c r="AJ498" s="102"/>
      <c r="AK498" s="102"/>
      <c r="AL498" s="102"/>
      <c r="AM498" s="102"/>
      <c r="AN498" s="102"/>
      <c r="AO498" s="102"/>
      <c r="AP498" s="102"/>
      <c r="AQ498" s="102"/>
      <c r="AR498" s="102"/>
      <c r="AS498" s="102"/>
      <c r="AT498" s="102"/>
      <c r="AU498" s="102"/>
      <c r="AV498" s="102"/>
      <c r="AW498" s="102"/>
      <c r="AX498" s="102"/>
      <c r="AY498" s="102"/>
      <c r="AZ498" s="102"/>
      <c r="BA498" s="102"/>
      <c r="BB498" s="102"/>
      <c r="BC498" s="102"/>
      <c r="BD498" s="102"/>
      <c r="BE498" s="102"/>
      <c r="BF498" s="102"/>
      <c r="BG498" s="102"/>
      <c r="BH498" s="102"/>
      <c r="BI498" s="102"/>
      <c r="BJ498" s="102"/>
      <c r="BK498" s="102"/>
      <c r="BL498" s="102"/>
      <c r="BM498" s="102"/>
      <c r="BN498" s="102"/>
      <c r="BO498" s="102"/>
      <c r="BP498" s="102"/>
      <c r="BQ498" s="102"/>
      <c r="BR498" s="102"/>
      <c r="BS498" s="102"/>
      <c r="BT498" s="102"/>
      <c r="BU498" s="102"/>
      <c r="BV498" s="102"/>
      <c r="BW498" s="102"/>
      <c r="BX498" s="102"/>
      <c r="BY498" s="102"/>
      <c r="BZ498" s="102"/>
      <c r="CA498" s="102"/>
      <c r="CB498" s="102"/>
      <c r="CC498" s="102"/>
      <c r="CD498" s="102"/>
      <c r="CE498" s="102"/>
      <c r="CF498" s="102"/>
      <c r="CG498" s="102"/>
      <c r="CH498" s="102"/>
      <c r="CI498" s="102"/>
      <c r="CJ498" s="102"/>
      <c r="CK498" s="102"/>
      <c r="CL498" s="102"/>
      <c r="CM498" s="102"/>
      <c r="CN498" s="102"/>
      <c r="CO498" s="102"/>
      <c r="CP498" s="102"/>
      <c r="CQ498" s="102"/>
      <c r="CR498" s="102"/>
      <c r="CS498" s="102"/>
      <c r="CT498" s="102"/>
      <c r="CU498" s="102"/>
      <c r="CV498" s="102"/>
      <c r="CW498" s="102"/>
      <c r="CX498" s="102"/>
      <c r="CY498" s="102"/>
      <c r="CZ498" s="102"/>
      <c r="DA498" s="102"/>
      <c r="DB498" s="102"/>
      <c r="DC498" s="102"/>
      <c r="DD498" s="102"/>
      <c r="DE498" s="102"/>
      <c r="DF498" s="102"/>
      <c r="DG498" s="102"/>
      <c r="DH498" s="102"/>
      <c r="DI498" s="102"/>
      <c r="DJ498" s="102"/>
      <c r="DK498" s="102"/>
      <c r="DL498" s="102"/>
      <c r="DM498" s="102"/>
      <c r="DN498" s="102"/>
      <c r="DO498" s="102"/>
      <c r="DP498" s="102"/>
      <c r="DQ498" s="102"/>
      <c r="DR498" s="102"/>
      <c r="DS498" s="102"/>
      <c r="DT498" s="102"/>
      <c r="DU498" s="102"/>
      <c r="DV498" s="102"/>
      <c r="DW498" s="102"/>
      <c r="DX498" s="102"/>
      <c r="DY498" s="102"/>
      <c r="DZ498" s="102"/>
    </row>
    <row r="499" spans="1:130">
      <c r="A499" s="102"/>
      <c r="B499" s="102"/>
      <c r="C499" s="102"/>
      <c r="D499" s="102"/>
      <c r="E499" s="102"/>
      <c r="F499" s="102"/>
      <c r="G499" s="102"/>
      <c r="H499" s="102"/>
      <c r="I499" s="102"/>
      <c r="J499" s="102"/>
      <c r="K499" s="102"/>
      <c r="L499" s="102"/>
      <c r="M499" s="102"/>
      <c r="N499" s="102"/>
      <c r="O499" s="102"/>
      <c r="P499" s="102"/>
      <c r="Q499" s="102"/>
      <c r="R499" s="102"/>
      <c r="S499" s="102"/>
      <c r="T499" s="102"/>
      <c r="U499" s="102"/>
      <c r="V499" s="102"/>
      <c r="W499" s="102"/>
      <c r="X499" s="102"/>
      <c r="Y499" s="102"/>
      <c r="Z499" s="102"/>
      <c r="AA499" s="102"/>
      <c r="AB499" s="102"/>
      <c r="AC499" s="102"/>
      <c r="AD499" s="102"/>
      <c r="AE499" s="102"/>
      <c r="AF499" s="102"/>
      <c r="AG499" s="102"/>
      <c r="AH499" s="102"/>
      <c r="AI499" s="102"/>
      <c r="AJ499" s="102"/>
      <c r="AK499" s="102"/>
      <c r="AL499" s="102"/>
      <c r="AM499" s="102"/>
      <c r="AN499" s="102"/>
      <c r="AO499" s="102"/>
      <c r="AP499" s="102"/>
      <c r="AQ499" s="102"/>
      <c r="AR499" s="102"/>
      <c r="AS499" s="102"/>
      <c r="AT499" s="102"/>
      <c r="AU499" s="102"/>
      <c r="AV499" s="102"/>
      <c r="AW499" s="102"/>
      <c r="AX499" s="102"/>
      <c r="AY499" s="102"/>
      <c r="AZ499" s="102"/>
      <c r="BA499" s="102"/>
      <c r="BB499" s="102"/>
      <c r="BC499" s="102"/>
      <c r="BD499" s="102"/>
      <c r="BE499" s="102"/>
      <c r="BF499" s="102"/>
      <c r="BG499" s="102"/>
      <c r="BH499" s="102"/>
      <c r="BI499" s="102"/>
      <c r="BJ499" s="102"/>
      <c r="BK499" s="102"/>
      <c r="BL499" s="102"/>
      <c r="BM499" s="102"/>
      <c r="BN499" s="102"/>
      <c r="BO499" s="102"/>
      <c r="BP499" s="102"/>
      <c r="BQ499" s="102"/>
      <c r="BR499" s="102"/>
      <c r="BS499" s="102"/>
      <c r="BT499" s="102"/>
      <c r="BU499" s="102"/>
      <c r="BV499" s="102"/>
      <c r="BW499" s="102"/>
      <c r="BX499" s="102"/>
      <c r="BY499" s="102"/>
      <c r="BZ499" s="102"/>
      <c r="CA499" s="102"/>
      <c r="CB499" s="102"/>
      <c r="CC499" s="102"/>
      <c r="CD499" s="102"/>
      <c r="CE499" s="102"/>
      <c r="CF499" s="102"/>
      <c r="CG499" s="102"/>
      <c r="CH499" s="102"/>
      <c r="CI499" s="102"/>
      <c r="CJ499" s="102"/>
      <c r="CK499" s="102"/>
      <c r="CL499" s="102"/>
      <c r="CM499" s="102"/>
      <c r="CN499" s="102"/>
      <c r="CO499" s="102"/>
      <c r="CP499" s="102"/>
      <c r="CQ499" s="102"/>
      <c r="CR499" s="102"/>
      <c r="CS499" s="102"/>
      <c r="CT499" s="102"/>
      <c r="CU499" s="102"/>
      <c r="CV499" s="102"/>
      <c r="CW499" s="102"/>
      <c r="CX499" s="102"/>
      <c r="CY499" s="102"/>
      <c r="CZ499" s="102"/>
      <c r="DA499" s="102"/>
      <c r="DB499" s="102"/>
      <c r="DC499" s="102"/>
      <c r="DD499" s="102"/>
      <c r="DE499" s="102"/>
      <c r="DF499" s="102"/>
      <c r="DG499" s="102"/>
      <c r="DH499" s="102"/>
      <c r="DI499" s="102"/>
      <c r="DJ499" s="102"/>
      <c r="DK499" s="102"/>
      <c r="DL499" s="102"/>
      <c r="DM499" s="102"/>
      <c r="DN499" s="102"/>
      <c r="DO499" s="102"/>
      <c r="DP499" s="102"/>
      <c r="DQ499" s="102"/>
      <c r="DR499" s="102"/>
      <c r="DS499" s="102"/>
      <c r="DT499" s="102"/>
      <c r="DU499" s="102"/>
      <c r="DV499" s="102"/>
      <c r="DW499" s="102"/>
      <c r="DX499" s="102"/>
      <c r="DY499" s="102"/>
      <c r="DZ499" s="102"/>
    </row>
    <row r="500" spans="1:130">
      <c r="A500" s="102"/>
      <c r="B500" s="102"/>
      <c r="C500" s="102"/>
      <c r="D500" s="102"/>
      <c r="E500" s="102"/>
      <c r="F500" s="102"/>
      <c r="G500" s="102"/>
      <c r="H500" s="102"/>
      <c r="I500" s="102"/>
      <c r="J500" s="102"/>
      <c r="K500" s="102"/>
      <c r="L500" s="102"/>
      <c r="M500" s="102"/>
      <c r="N500" s="102"/>
      <c r="O500" s="102"/>
      <c r="P500" s="102"/>
      <c r="Q500" s="102"/>
      <c r="R500" s="102"/>
      <c r="S500" s="102"/>
      <c r="T500" s="102"/>
      <c r="U500" s="102"/>
      <c r="V500" s="102"/>
      <c r="W500" s="102"/>
      <c r="X500" s="102"/>
      <c r="Y500" s="102"/>
      <c r="Z500" s="102"/>
      <c r="AA500" s="102"/>
      <c r="AB500" s="102"/>
      <c r="AC500" s="102"/>
      <c r="AD500" s="102"/>
      <c r="AE500" s="102"/>
      <c r="AF500" s="102"/>
      <c r="AG500" s="102"/>
      <c r="AH500" s="102"/>
      <c r="AI500" s="102"/>
      <c r="AJ500" s="102"/>
      <c r="AK500" s="102"/>
      <c r="AL500" s="102"/>
      <c r="AM500" s="102"/>
      <c r="AN500" s="102"/>
      <c r="AO500" s="102"/>
      <c r="AP500" s="102"/>
      <c r="AQ500" s="102"/>
      <c r="AR500" s="102"/>
      <c r="AS500" s="102"/>
      <c r="AT500" s="102"/>
      <c r="AU500" s="102"/>
      <c r="AV500" s="102"/>
      <c r="AW500" s="102"/>
      <c r="AX500" s="102"/>
      <c r="AY500" s="102"/>
      <c r="AZ500" s="102"/>
      <c r="BA500" s="102"/>
      <c r="BB500" s="102"/>
      <c r="BC500" s="102"/>
      <c r="BD500" s="102"/>
      <c r="BE500" s="102"/>
      <c r="BF500" s="102"/>
      <c r="BG500" s="102"/>
      <c r="BH500" s="102"/>
      <c r="BI500" s="102"/>
      <c r="BJ500" s="102"/>
      <c r="BK500" s="102"/>
      <c r="BL500" s="102"/>
      <c r="BM500" s="102"/>
      <c r="BN500" s="102"/>
      <c r="BO500" s="102"/>
      <c r="BP500" s="102"/>
      <c r="BQ500" s="102"/>
      <c r="BR500" s="102"/>
      <c r="BS500" s="102"/>
      <c r="BT500" s="102"/>
      <c r="BU500" s="102"/>
      <c r="BV500" s="102"/>
      <c r="BW500" s="102"/>
      <c r="BX500" s="102"/>
      <c r="BY500" s="102"/>
      <c r="BZ500" s="102"/>
      <c r="CA500" s="102"/>
      <c r="CB500" s="102"/>
      <c r="CC500" s="102"/>
      <c r="CD500" s="102"/>
      <c r="CE500" s="102"/>
      <c r="CF500" s="102"/>
      <c r="CG500" s="102"/>
      <c r="CH500" s="102"/>
      <c r="CI500" s="102"/>
      <c r="CJ500" s="102"/>
      <c r="CK500" s="102"/>
      <c r="CL500" s="102"/>
      <c r="CM500" s="102"/>
      <c r="CN500" s="102"/>
      <c r="CO500" s="102"/>
      <c r="CP500" s="102"/>
      <c r="CQ500" s="102"/>
      <c r="CR500" s="102"/>
      <c r="CS500" s="102"/>
      <c r="CT500" s="102"/>
      <c r="CU500" s="102"/>
      <c r="CV500" s="102"/>
      <c r="CW500" s="102"/>
      <c r="CX500" s="102"/>
      <c r="CY500" s="102"/>
      <c r="CZ500" s="102"/>
      <c r="DA500" s="102"/>
      <c r="DB500" s="102"/>
      <c r="DC500" s="102"/>
      <c r="DD500" s="102"/>
      <c r="DE500" s="102"/>
      <c r="DF500" s="102"/>
      <c r="DG500" s="102"/>
      <c r="DH500" s="102"/>
      <c r="DI500" s="102"/>
      <c r="DJ500" s="102"/>
      <c r="DK500" s="102"/>
      <c r="DL500" s="102"/>
      <c r="DM500" s="102"/>
      <c r="DN500" s="102"/>
      <c r="DO500" s="102"/>
      <c r="DP500" s="102"/>
      <c r="DQ500" s="102"/>
      <c r="DR500" s="102"/>
      <c r="DS500" s="102"/>
      <c r="DT500" s="102"/>
      <c r="DU500" s="102"/>
      <c r="DV500" s="102"/>
      <c r="DW500" s="102"/>
      <c r="DX500" s="102"/>
      <c r="DY500" s="102"/>
      <c r="DZ500" s="102"/>
    </row>
    <row r="501" spans="1:130">
      <c r="A501" s="102"/>
      <c r="B501" s="102"/>
      <c r="C501" s="102"/>
      <c r="D501" s="102"/>
      <c r="E501" s="102"/>
      <c r="F501" s="102"/>
      <c r="G501" s="102"/>
      <c r="H501" s="102"/>
      <c r="I501" s="102"/>
      <c r="J501" s="102"/>
      <c r="K501" s="102"/>
      <c r="L501" s="102"/>
      <c r="M501" s="102"/>
      <c r="N501" s="102"/>
      <c r="O501" s="102"/>
      <c r="P501" s="102"/>
      <c r="Q501" s="102"/>
      <c r="R501" s="102"/>
      <c r="S501" s="102"/>
      <c r="T501" s="102"/>
      <c r="U501" s="102"/>
      <c r="V501" s="102"/>
      <c r="W501" s="102"/>
      <c r="X501" s="102"/>
      <c r="Y501" s="102"/>
      <c r="Z501" s="102"/>
      <c r="AA501" s="102"/>
      <c r="AB501" s="102"/>
      <c r="AC501" s="102"/>
      <c r="AD501" s="102"/>
      <c r="AE501" s="102"/>
      <c r="AF501" s="102"/>
      <c r="AG501" s="102"/>
      <c r="AH501" s="102"/>
      <c r="AI501" s="102"/>
      <c r="AJ501" s="102"/>
      <c r="AK501" s="102"/>
      <c r="AL501" s="102"/>
      <c r="AM501" s="102"/>
      <c r="AN501" s="102"/>
      <c r="AO501" s="102"/>
      <c r="AP501" s="102"/>
      <c r="AQ501" s="102"/>
      <c r="AR501" s="102"/>
      <c r="AS501" s="102"/>
      <c r="AT501" s="102"/>
      <c r="AU501" s="102"/>
      <c r="AV501" s="102"/>
      <c r="AW501" s="102"/>
      <c r="AX501" s="102"/>
      <c r="AY501" s="102"/>
      <c r="AZ501" s="102"/>
      <c r="BA501" s="102"/>
      <c r="BB501" s="102"/>
      <c r="BC501" s="102"/>
      <c r="BD501" s="102"/>
      <c r="BE501" s="102"/>
      <c r="BF501" s="102"/>
      <c r="BG501" s="102"/>
      <c r="BH501" s="102"/>
      <c r="BI501" s="102"/>
      <c r="BJ501" s="102"/>
      <c r="BK501" s="102"/>
      <c r="BL501" s="102"/>
      <c r="BM501" s="102"/>
      <c r="BN501" s="102"/>
      <c r="BO501" s="102"/>
      <c r="BP501" s="102"/>
      <c r="BQ501" s="102"/>
      <c r="BR501" s="102"/>
      <c r="BS501" s="102"/>
      <c r="BT501" s="102"/>
      <c r="BU501" s="102"/>
      <c r="BV501" s="102"/>
      <c r="BW501" s="102"/>
      <c r="BX501" s="102"/>
      <c r="BY501" s="102"/>
      <c r="BZ501" s="102"/>
      <c r="CA501" s="102"/>
      <c r="CB501" s="102"/>
      <c r="CC501" s="102"/>
      <c r="CD501" s="102"/>
      <c r="CE501" s="102"/>
      <c r="CF501" s="102"/>
      <c r="CG501" s="102"/>
      <c r="CH501" s="102"/>
      <c r="CI501" s="102"/>
      <c r="CJ501" s="102"/>
      <c r="CK501" s="102"/>
      <c r="CL501" s="102"/>
      <c r="CM501" s="102"/>
      <c r="CN501" s="102"/>
      <c r="CO501" s="102"/>
      <c r="CP501" s="102"/>
      <c r="CQ501" s="102"/>
      <c r="CR501" s="102"/>
      <c r="CS501" s="102"/>
      <c r="CT501" s="102"/>
      <c r="CU501" s="102"/>
      <c r="CV501" s="102"/>
      <c r="CW501" s="102"/>
      <c r="CX501" s="102"/>
      <c r="CY501" s="102"/>
      <c r="CZ501" s="102"/>
      <c r="DA501" s="102"/>
      <c r="DB501" s="102"/>
      <c r="DC501" s="102"/>
      <c r="DD501" s="102"/>
      <c r="DE501" s="102"/>
      <c r="DF501" s="102"/>
      <c r="DG501" s="102"/>
      <c r="DH501" s="102"/>
      <c r="DI501" s="102"/>
      <c r="DJ501" s="102"/>
      <c r="DK501" s="102"/>
      <c r="DL501" s="102"/>
      <c r="DM501" s="102"/>
      <c r="DN501" s="102"/>
      <c r="DO501" s="102"/>
      <c r="DP501" s="102"/>
      <c r="DQ501" s="102"/>
      <c r="DR501" s="102"/>
      <c r="DS501" s="102"/>
      <c r="DT501" s="102"/>
      <c r="DU501" s="102"/>
      <c r="DV501" s="102"/>
      <c r="DW501" s="102"/>
      <c r="DX501" s="102"/>
      <c r="DY501" s="102"/>
      <c r="DZ501" s="102"/>
    </row>
    <row r="502" spans="1:130">
      <c r="A502" s="102"/>
      <c r="B502" s="102"/>
      <c r="C502" s="102"/>
      <c r="D502" s="102"/>
      <c r="E502" s="102"/>
      <c r="F502" s="102"/>
      <c r="G502" s="102"/>
      <c r="H502" s="102"/>
      <c r="I502" s="102"/>
      <c r="J502" s="102"/>
      <c r="K502" s="102"/>
      <c r="L502" s="102"/>
      <c r="M502" s="102"/>
      <c r="N502" s="102"/>
      <c r="O502" s="102"/>
      <c r="P502" s="102"/>
      <c r="Q502" s="102"/>
      <c r="R502" s="102"/>
      <c r="S502" s="102"/>
      <c r="T502" s="102"/>
      <c r="U502" s="102"/>
      <c r="V502" s="102"/>
      <c r="W502" s="102"/>
      <c r="X502" s="102"/>
      <c r="Y502" s="102"/>
      <c r="Z502" s="102"/>
      <c r="AA502" s="102"/>
      <c r="AB502" s="102"/>
      <c r="AC502" s="102"/>
      <c r="AD502" s="102"/>
      <c r="AE502" s="102"/>
      <c r="AF502" s="102"/>
      <c r="AG502" s="102"/>
      <c r="AH502" s="102"/>
      <c r="AI502" s="102"/>
      <c r="AJ502" s="102"/>
      <c r="AK502" s="102"/>
      <c r="AL502" s="102"/>
      <c r="AM502" s="102"/>
      <c r="AN502" s="102"/>
      <c r="AO502" s="102"/>
      <c r="AP502" s="102"/>
      <c r="AQ502" s="102"/>
      <c r="AR502" s="102"/>
      <c r="AS502" s="102"/>
      <c r="AT502" s="102"/>
      <c r="AU502" s="102"/>
      <c r="AV502" s="102"/>
      <c r="AW502" s="102"/>
      <c r="AX502" s="102"/>
      <c r="AY502" s="102"/>
      <c r="AZ502" s="102"/>
      <c r="BA502" s="102"/>
      <c r="BB502" s="102"/>
      <c r="BC502" s="102"/>
      <c r="BD502" s="102"/>
      <c r="BE502" s="102"/>
      <c r="BF502" s="102"/>
      <c r="BG502" s="102"/>
      <c r="BH502" s="102"/>
      <c r="BI502" s="102"/>
      <c r="BJ502" s="102"/>
      <c r="BK502" s="102"/>
      <c r="BL502" s="102"/>
      <c r="BM502" s="102"/>
      <c r="BN502" s="102"/>
      <c r="BO502" s="102"/>
      <c r="BP502" s="102"/>
      <c r="BQ502" s="102"/>
      <c r="BR502" s="102"/>
      <c r="BS502" s="102"/>
      <c r="BT502" s="102"/>
      <c r="BU502" s="102"/>
      <c r="BV502" s="102"/>
      <c r="BW502" s="102"/>
      <c r="BX502" s="102"/>
      <c r="BY502" s="102"/>
      <c r="BZ502" s="102"/>
      <c r="CA502" s="102"/>
      <c r="CB502" s="102"/>
      <c r="CC502" s="102"/>
      <c r="CD502" s="102"/>
      <c r="CE502" s="102"/>
      <c r="CF502" s="102"/>
      <c r="CG502" s="102"/>
      <c r="CH502" s="102"/>
      <c r="CI502" s="102"/>
      <c r="CJ502" s="102"/>
      <c r="CK502" s="102"/>
      <c r="CL502" s="102"/>
      <c r="CM502" s="102"/>
      <c r="CN502" s="102"/>
      <c r="CO502" s="102"/>
      <c r="CP502" s="102"/>
      <c r="CQ502" s="102"/>
      <c r="CR502" s="102"/>
      <c r="CS502" s="102"/>
      <c r="CT502" s="102"/>
      <c r="CU502" s="102"/>
      <c r="CV502" s="102"/>
      <c r="CW502" s="102"/>
      <c r="CX502" s="102"/>
      <c r="CY502" s="102"/>
      <c r="CZ502" s="102"/>
      <c r="DA502" s="102"/>
      <c r="DB502" s="102"/>
      <c r="DC502" s="102"/>
      <c r="DD502" s="102"/>
      <c r="DE502" s="102"/>
      <c r="DF502" s="102"/>
      <c r="DG502" s="102"/>
      <c r="DH502" s="102"/>
      <c r="DI502" s="102"/>
      <c r="DJ502" s="102"/>
      <c r="DK502" s="102"/>
      <c r="DL502" s="102"/>
      <c r="DM502" s="102"/>
      <c r="DN502" s="102"/>
      <c r="DO502" s="102"/>
      <c r="DP502" s="102"/>
      <c r="DQ502" s="102"/>
      <c r="DR502" s="102"/>
      <c r="DS502" s="102"/>
      <c r="DT502" s="102"/>
      <c r="DU502" s="102"/>
      <c r="DV502" s="102"/>
      <c r="DW502" s="102"/>
      <c r="DX502" s="102"/>
      <c r="DY502" s="102"/>
      <c r="DZ502" s="102"/>
    </row>
    <row r="503" spans="1:130">
      <c r="A503" s="102"/>
      <c r="B503" s="102"/>
      <c r="C503" s="102"/>
      <c r="D503" s="102"/>
      <c r="E503" s="102"/>
      <c r="F503" s="102"/>
      <c r="G503" s="102"/>
      <c r="H503" s="102"/>
      <c r="I503" s="102"/>
      <c r="J503" s="102"/>
      <c r="K503" s="102"/>
      <c r="L503" s="102"/>
      <c r="M503" s="102"/>
      <c r="N503" s="102"/>
      <c r="O503" s="102"/>
      <c r="P503" s="102"/>
      <c r="Q503" s="102"/>
      <c r="R503" s="102"/>
      <c r="S503" s="102"/>
      <c r="T503" s="102"/>
      <c r="U503" s="102"/>
      <c r="V503" s="102"/>
      <c r="W503" s="102"/>
      <c r="X503" s="102"/>
      <c r="Y503" s="102"/>
      <c r="Z503" s="102"/>
      <c r="AA503" s="102"/>
      <c r="AB503" s="102"/>
      <c r="AC503" s="102"/>
      <c r="AD503" s="102"/>
      <c r="AE503" s="102"/>
      <c r="AF503" s="102"/>
      <c r="AG503" s="102"/>
      <c r="AH503" s="102"/>
      <c r="AI503" s="102"/>
      <c r="AJ503" s="102"/>
      <c r="AK503" s="102"/>
      <c r="AL503" s="102"/>
      <c r="AM503" s="102"/>
      <c r="AN503" s="102"/>
      <c r="AO503" s="102"/>
      <c r="AP503" s="102"/>
      <c r="AQ503" s="102"/>
      <c r="AR503" s="102"/>
      <c r="AS503" s="102"/>
      <c r="AT503" s="102"/>
      <c r="AU503" s="102"/>
      <c r="AV503" s="102"/>
      <c r="AW503" s="102"/>
      <c r="AX503" s="102"/>
      <c r="AY503" s="102"/>
      <c r="AZ503" s="102"/>
      <c r="BA503" s="102"/>
      <c r="BB503" s="102"/>
      <c r="BC503" s="102"/>
      <c r="BD503" s="102"/>
      <c r="BE503" s="102"/>
      <c r="BF503" s="102"/>
      <c r="BG503" s="102"/>
      <c r="BH503" s="102"/>
      <c r="BI503" s="102"/>
      <c r="BJ503" s="102"/>
      <c r="BK503" s="102"/>
      <c r="BL503" s="102"/>
      <c r="BM503" s="102"/>
      <c r="BN503" s="102"/>
      <c r="BO503" s="102"/>
      <c r="BP503" s="102"/>
      <c r="BQ503" s="102"/>
      <c r="BR503" s="102"/>
      <c r="BS503" s="102"/>
      <c r="BT503" s="102"/>
      <c r="BU503" s="102"/>
      <c r="BV503" s="102"/>
      <c r="BW503" s="102"/>
      <c r="BX503" s="102"/>
      <c r="BY503" s="102"/>
      <c r="BZ503" s="102"/>
      <c r="CA503" s="102"/>
      <c r="CB503" s="102"/>
      <c r="CC503" s="102"/>
      <c r="CD503" s="102"/>
      <c r="CE503" s="102"/>
      <c r="CF503" s="102"/>
      <c r="CG503" s="102"/>
      <c r="CH503" s="102"/>
      <c r="CI503" s="102"/>
      <c r="CJ503" s="102"/>
      <c r="CK503" s="102"/>
      <c r="CL503" s="102"/>
      <c r="CM503" s="102"/>
      <c r="CN503" s="102"/>
      <c r="CO503" s="102"/>
      <c r="CP503" s="102"/>
      <c r="CQ503" s="102"/>
      <c r="CR503" s="102"/>
      <c r="CS503" s="102"/>
      <c r="CT503" s="102"/>
      <c r="CU503" s="102"/>
      <c r="CV503" s="102"/>
      <c r="CW503" s="102"/>
      <c r="CX503" s="102"/>
      <c r="CY503" s="102"/>
      <c r="CZ503" s="102"/>
      <c r="DA503" s="102"/>
      <c r="DB503" s="102"/>
      <c r="DC503" s="102"/>
      <c r="DD503" s="102"/>
      <c r="DE503" s="102"/>
      <c r="DF503" s="102"/>
      <c r="DG503" s="102"/>
      <c r="DH503" s="102"/>
      <c r="DI503" s="102"/>
      <c r="DJ503" s="102"/>
      <c r="DK503" s="102"/>
      <c r="DL503" s="102"/>
      <c r="DM503" s="102"/>
      <c r="DN503" s="102"/>
      <c r="DO503" s="102"/>
      <c r="DP503" s="102"/>
      <c r="DQ503" s="102"/>
      <c r="DR503" s="102"/>
      <c r="DS503" s="102"/>
      <c r="DT503" s="102"/>
      <c r="DU503" s="102"/>
      <c r="DV503" s="102"/>
      <c r="DW503" s="102"/>
      <c r="DX503" s="102"/>
      <c r="DY503" s="102"/>
      <c r="DZ503" s="102"/>
    </row>
    <row r="504" spans="1:130">
      <c r="A504" s="102"/>
      <c r="B504" s="102"/>
      <c r="C504" s="102"/>
      <c r="D504" s="102"/>
      <c r="E504" s="102"/>
      <c r="F504" s="102"/>
      <c r="G504" s="102"/>
      <c r="H504" s="102"/>
      <c r="I504" s="102"/>
      <c r="J504" s="102"/>
      <c r="K504" s="102"/>
      <c r="L504" s="102"/>
      <c r="M504" s="102"/>
      <c r="N504" s="102"/>
      <c r="O504" s="102"/>
      <c r="P504" s="102"/>
      <c r="Q504" s="102"/>
      <c r="R504" s="102"/>
      <c r="S504" s="102"/>
      <c r="T504" s="102"/>
      <c r="U504" s="102"/>
      <c r="V504" s="102"/>
      <c r="W504" s="102"/>
      <c r="X504" s="102"/>
      <c r="Y504" s="102"/>
      <c r="Z504" s="102"/>
      <c r="AA504" s="102"/>
      <c r="AB504" s="102"/>
      <c r="AC504" s="102"/>
      <c r="AD504" s="102"/>
      <c r="AE504" s="102"/>
      <c r="AF504" s="102"/>
      <c r="AG504" s="102"/>
      <c r="AH504" s="102"/>
      <c r="AI504" s="102"/>
      <c r="AJ504" s="102"/>
      <c r="AK504" s="102"/>
      <c r="AL504" s="102"/>
      <c r="AM504" s="102"/>
      <c r="AN504" s="102"/>
      <c r="AO504" s="102"/>
      <c r="AP504" s="102"/>
      <c r="AQ504" s="102"/>
      <c r="AR504" s="102"/>
      <c r="AS504" s="102"/>
      <c r="AT504" s="102"/>
      <c r="AU504" s="102"/>
      <c r="AV504" s="102"/>
      <c r="AW504" s="102"/>
      <c r="AX504" s="102"/>
      <c r="AY504" s="102"/>
      <c r="AZ504" s="102"/>
      <c r="BA504" s="102"/>
      <c r="BB504" s="102"/>
      <c r="BC504" s="102"/>
      <c r="BD504" s="102"/>
      <c r="BE504" s="102"/>
      <c r="BF504" s="102"/>
      <c r="BG504" s="102"/>
      <c r="BH504" s="102"/>
      <c r="BI504" s="102"/>
      <c r="BJ504" s="102"/>
      <c r="BK504" s="102"/>
      <c r="BL504" s="102"/>
      <c r="BM504" s="102"/>
      <c r="BN504" s="102"/>
      <c r="BO504" s="102"/>
      <c r="BP504" s="102"/>
      <c r="BQ504" s="102"/>
      <c r="BR504" s="102"/>
      <c r="BS504" s="102"/>
      <c r="BT504" s="102"/>
      <c r="BU504" s="102"/>
      <c r="BV504" s="102"/>
      <c r="BW504" s="102"/>
      <c r="BX504" s="102"/>
      <c r="BY504" s="102"/>
      <c r="BZ504" s="102"/>
      <c r="CA504" s="102"/>
      <c r="CB504" s="102"/>
      <c r="CC504" s="102"/>
      <c r="CD504" s="102"/>
      <c r="CE504" s="102"/>
      <c r="CF504" s="102"/>
      <c r="CG504" s="102"/>
      <c r="CH504" s="102"/>
      <c r="CI504" s="102"/>
      <c r="CJ504" s="102"/>
      <c r="CK504" s="102"/>
      <c r="CL504" s="102"/>
      <c r="CM504" s="102"/>
      <c r="CN504" s="102"/>
      <c r="CO504" s="102"/>
      <c r="CP504" s="102"/>
      <c r="CQ504" s="102"/>
      <c r="CR504" s="102"/>
      <c r="CS504" s="102"/>
      <c r="CT504" s="102"/>
      <c r="CU504" s="102"/>
      <c r="CV504" s="102"/>
      <c r="CW504" s="102"/>
      <c r="CX504" s="102"/>
      <c r="CY504" s="102"/>
      <c r="CZ504" s="102"/>
      <c r="DA504" s="102"/>
      <c r="DB504" s="102"/>
      <c r="DC504" s="102"/>
      <c r="DD504" s="102"/>
      <c r="DE504" s="102"/>
      <c r="DF504" s="102"/>
      <c r="DG504" s="102"/>
      <c r="DH504" s="102"/>
      <c r="DI504" s="102"/>
      <c r="DJ504" s="102"/>
      <c r="DK504" s="102"/>
      <c r="DL504" s="102"/>
      <c r="DM504" s="102"/>
      <c r="DN504" s="102"/>
      <c r="DO504" s="102"/>
      <c r="DP504" s="102"/>
      <c r="DQ504" s="102"/>
      <c r="DR504" s="102"/>
      <c r="DS504" s="102"/>
      <c r="DT504" s="102"/>
      <c r="DU504" s="102"/>
      <c r="DV504" s="102"/>
      <c r="DW504" s="102"/>
      <c r="DX504" s="102"/>
      <c r="DY504" s="102"/>
      <c r="DZ504" s="102"/>
    </row>
    <row r="505" spans="1:130">
      <c r="A505" s="102"/>
      <c r="B505" s="102"/>
      <c r="C505" s="102"/>
      <c r="D505" s="102"/>
      <c r="E505" s="102"/>
      <c r="F505" s="102"/>
      <c r="G505" s="102"/>
      <c r="H505" s="102"/>
      <c r="I505" s="102"/>
      <c r="J505" s="102"/>
      <c r="K505" s="102"/>
      <c r="L505" s="102"/>
      <c r="M505" s="102"/>
      <c r="N505" s="102"/>
      <c r="O505" s="102"/>
      <c r="P505" s="102"/>
      <c r="Q505" s="102"/>
      <c r="R505" s="102"/>
      <c r="S505" s="102"/>
      <c r="T505" s="102"/>
      <c r="U505" s="102"/>
      <c r="V505" s="102"/>
      <c r="W505" s="102"/>
      <c r="X505" s="102"/>
      <c r="Y505" s="102"/>
      <c r="Z505" s="102"/>
      <c r="AA505" s="102"/>
      <c r="AB505" s="102"/>
      <c r="AC505" s="102"/>
      <c r="AD505" s="102"/>
      <c r="AE505" s="102"/>
      <c r="AF505" s="102"/>
      <c r="AG505" s="102"/>
      <c r="AH505" s="102"/>
      <c r="AI505" s="102"/>
      <c r="AJ505" s="102"/>
      <c r="AK505" s="102"/>
      <c r="AL505" s="102"/>
      <c r="AM505" s="102"/>
      <c r="AN505" s="102"/>
      <c r="AO505" s="102"/>
      <c r="AP505" s="102"/>
      <c r="AQ505" s="102"/>
      <c r="AR505" s="102"/>
      <c r="AS505" s="102"/>
      <c r="AT505" s="102"/>
      <c r="AU505" s="102"/>
      <c r="AV505" s="102"/>
      <c r="AW505" s="102"/>
      <c r="AX505" s="102"/>
      <c r="AY505" s="102"/>
      <c r="AZ505" s="102"/>
      <c r="BA505" s="102"/>
      <c r="BB505" s="102"/>
      <c r="BC505" s="102"/>
      <c r="BD505" s="102"/>
      <c r="BE505" s="102"/>
      <c r="BF505" s="102"/>
      <c r="BG505" s="102"/>
      <c r="BH505" s="102"/>
      <c r="BI505" s="102"/>
      <c r="BJ505" s="102"/>
      <c r="BK505" s="102"/>
      <c r="BL505" s="102"/>
      <c r="BM505" s="102"/>
      <c r="BN505" s="102"/>
      <c r="BO505" s="102"/>
      <c r="BP505" s="102"/>
      <c r="BQ505" s="102"/>
      <c r="BR505" s="102"/>
      <c r="BS505" s="102"/>
      <c r="BT505" s="102"/>
      <c r="BU505" s="102"/>
      <c r="BV505" s="102"/>
      <c r="BW505" s="102"/>
      <c r="BX505" s="102"/>
      <c r="BY505" s="102"/>
      <c r="BZ505" s="102"/>
      <c r="CA505" s="102"/>
      <c r="CB505" s="102"/>
      <c r="CC505" s="102"/>
      <c r="CD505" s="102"/>
      <c r="CE505" s="102"/>
      <c r="CF505" s="102"/>
      <c r="CG505" s="102"/>
      <c r="CH505" s="102"/>
      <c r="CI505" s="102"/>
      <c r="CJ505" s="102"/>
      <c r="CK505" s="102"/>
      <c r="CL505" s="102"/>
      <c r="CM505" s="102"/>
      <c r="CN505" s="102"/>
      <c r="CO505" s="102"/>
      <c r="CP505" s="102"/>
      <c r="CQ505" s="102"/>
      <c r="CR505" s="102"/>
      <c r="CS505" s="102"/>
      <c r="CT505" s="102"/>
      <c r="CU505" s="102"/>
      <c r="CV505" s="102"/>
      <c r="CW505" s="102"/>
      <c r="CX505" s="102"/>
      <c r="CY505" s="102"/>
      <c r="CZ505" s="102"/>
      <c r="DA505" s="102"/>
      <c r="DB505" s="102"/>
      <c r="DC505" s="102"/>
      <c r="DD505" s="102"/>
      <c r="DE505" s="102"/>
      <c r="DF505" s="102"/>
      <c r="DG505" s="102"/>
      <c r="DH505" s="102"/>
      <c r="DI505" s="102"/>
      <c r="DJ505" s="102"/>
      <c r="DK505" s="102"/>
      <c r="DL505" s="102"/>
      <c r="DM505" s="102"/>
      <c r="DN505" s="102"/>
      <c r="DO505" s="102"/>
      <c r="DP505" s="102"/>
      <c r="DQ505" s="102"/>
      <c r="DR505" s="102"/>
      <c r="DS505" s="102"/>
      <c r="DT505" s="102"/>
      <c r="DU505" s="102"/>
      <c r="DV505" s="102"/>
      <c r="DW505" s="102"/>
      <c r="DX505" s="102"/>
      <c r="DY505" s="102"/>
      <c r="DZ505" s="102"/>
    </row>
    <row r="506" spans="1:130">
      <c r="A506" s="102"/>
      <c r="B506" s="102"/>
      <c r="C506" s="102"/>
      <c r="D506" s="102"/>
      <c r="E506" s="102"/>
      <c r="F506" s="102"/>
      <c r="G506" s="102"/>
      <c r="H506" s="102"/>
      <c r="I506" s="102"/>
      <c r="J506" s="102"/>
      <c r="K506" s="102"/>
      <c r="L506" s="102"/>
      <c r="M506" s="102"/>
      <c r="N506" s="102"/>
      <c r="O506" s="102"/>
      <c r="P506" s="102"/>
      <c r="Q506" s="102"/>
      <c r="R506" s="102"/>
      <c r="S506" s="102"/>
      <c r="T506" s="102"/>
      <c r="U506" s="102"/>
      <c r="V506" s="102"/>
      <c r="W506" s="102"/>
      <c r="X506" s="102"/>
      <c r="Y506" s="102"/>
      <c r="Z506" s="102"/>
      <c r="AA506" s="102"/>
      <c r="AB506" s="102"/>
      <c r="AC506" s="102"/>
      <c r="AD506" s="102"/>
      <c r="AE506" s="102"/>
      <c r="AF506" s="102"/>
      <c r="AG506" s="102"/>
      <c r="AH506" s="102"/>
      <c r="AI506" s="102"/>
      <c r="AJ506" s="102"/>
      <c r="AK506" s="102"/>
      <c r="AL506" s="102"/>
      <c r="AM506" s="102"/>
      <c r="AN506" s="102"/>
      <c r="AO506" s="102"/>
      <c r="AP506" s="102"/>
      <c r="AQ506" s="102"/>
      <c r="AR506" s="102"/>
      <c r="AS506" s="102"/>
      <c r="AT506" s="102"/>
      <c r="AU506" s="102"/>
      <c r="AV506" s="102"/>
      <c r="AW506" s="102"/>
      <c r="AX506" s="102"/>
      <c r="AY506" s="102"/>
      <c r="AZ506" s="102"/>
      <c r="BA506" s="102"/>
      <c r="BB506" s="102"/>
      <c r="BC506" s="102"/>
      <c r="BD506" s="102"/>
      <c r="BE506" s="102"/>
      <c r="BF506" s="102"/>
      <c r="BG506" s="102"/>
      <c r="BH506" s="102"/>
      <c r="BI506" s="102"/>
      <c r="BJ506" s="102"/>
      <c r="BK506" s="102"/>
      <c r="BL506" s="102"/>
      <c r="BM506" s="102"/>
      <c r="BN506" s="102"/>
      <c r="BO506" s="102"/>
      <c r="BP506" s="102"/>
      <c r="BQ506" s="102"/>
      <c r="BR506" s="102"/>
      <c r="BS506" s="102"/>
      <c r="BT506" s="102"/>
      <c r="BU506" s="102"/>
      <c r="BV506" s="102"/>
      <c r="BW506" s="102"/>
      <c r="BX506" s="102"/>
      <c r="BY506" s="102"/>
      <c r="BZ506" s="102"/>
      <c r="CA506" s="102"/>
      <c r="CB506" s="102"/>
      <c r="CC506" s="102"/>
      <c r="CD506" s="102"/>
      <c r="CE506" s="102"/>
      <c r="CF506" s="102"/>
      <c r="CG506" s="102"/>
      <c r="CH506" s="102"/>
      <c r="CI506" s="102"/>
      <c r="CJ506" s="102"/>
      <c r="CK506" s="102"/>
      <c r="CL506" s="102"/>
      <c r="CM506" s="102"/>
      <c r="CN506" s="102"/>
      <c r="CO506" s="102"/>
      <c r="CP506" s="102"/>
      <c r="CQ506" s="102"/>
      <c r="CR506" s="102"/>
      <c r="CS506" s="102"/>
      <c r="CT506" s="102"/>
      <c r="CU506" s="102"/>
      <c r="CV506" s="102"/>
      <c r="CW506" s="102"/>
      <c r="CX506" s="102"/>
      <c r="CY506" s="102"/>
      <c r="CZ506" s="102"/>
      <c r="DA506" s="102"/>
      <c r="DB506" s="102"/>
      <c r="DC506" s="102"/>
      <c r="DD506" s="102"/>
      <c r="DE506" s="102"/>
      <c r="DF506" s="102"/>
      <c r="DG506" s="102"/>
      <c r="DH506" s="102"/>
      <c r="DI506" s="102"/>
      <c r="DJ506" s="102"/>
      <c r="DK506" s="102"/>
      <c r="DL506" s="102"/>
      <c r="DM506" s="102"/>
      <c r="DN506" s="102"/>
      <c r="DO506" s="102"/>
      <c r="DP506" s="102"/>
      <c r="DQ506" s="102"/>
      <c r="DR506" s="102"/>
      <c r="DS506" s="102"/>
      <c r="DT506" s="102"/>
      <c r="DU506" s="102"/>
      <c r="DV506" s="102"/>
      <c r="DW506" s="102"/>
      <c r="DX506" s="102"/>
      <c r="DY506" s="102"/>
      <c r="DZ506" s="102"/>
    </row>
    <row r="507" spans="1:130">
      <c r="A507" s="102"/>
      <c r="B507" s="102"/>
      <c r="C507" s="102"/>
      <c r="D507" s="102"/>
      <c r="E507" s="102"/>
      <c r="F507" s="102"/>
      <c r="G507" s="102"/>
      <c r="H507" s="102"/>
      <c r="I507" s="102"/>
      <c r="J507" s="102"/>
      <c r="K507" s="102"/>
      <c r="L507" s="102"/>
      <c r="M507" s="102"/>
      <c r="N507" s="102"/>
      <c r="O507" s="102"/>
      <c r="P507" s="102"/>
      <c r="Q507" s="102"/>
      <c r="R507" s="102"/>
      <c r="S507" s="102"/>
      <c r="T507" s="102"/>
      <c r="U507" s="102"/>
      <c r="V507" s="102"/>
      <c r="W507" s="102"/>
      <c r="X507" s="102"/>
      <c r="Y507" s="102"/>
      <c r="Z507" s="102"/>
      <c r="AA507" s="102"/>
      <c r="AB507" s="102"/>
      <c r="AC507" s="102"/>
      <c r="AD507" s="102"/>
      <c r="AE507" s="102"/>
      <c r="AF507" s="102"/>
      <c r="AG507" s="102"/>
      <c r="AH507" s="102"/>
      <c r="AI507" s="102"/>
      <c r="AJ507" s="102"/>
      <c r="AK507" s="102"/>
      <c r="AL507" s="102"/>
      <c r="AM507" s="102"/>
      <c r="AN507" s="102"/>
      <c r="AO507" s="102"/>
      <c r="AP507" s="102"/>
      <c r="AQ507" s="102"/>
      <c r="AR507" s="102"/>
      <c r="AS507" s="102"/>
      <c r="AT507" s="102"/>
      <c r="AU507" s="102"/>
      <c r="AV507" s="102"/>
      <c r="AW507" s="102"/>
      <c r="AX507" s="102"/>
      <c r="AY507" s="102"/>
      <c r="AZ507" s="102"/>
      <c r="BA507" s="102"/>
      <c r="BB507" s="102"/>
      <c r="BC507" s="102"/>
      <c r="BD507" s="102"/>
      <c r="BE507" s="102"/>
      <c r="BF507" s="102"/>
      <c r="BG507" s="102"/>
      <c r="BH507" s="102"/>
      <c r="BI507" s="102"/>
      <c r="BJ507" s="102"/>
      <c r="BK507" s="102"/>
      <c r="BL507" s="102"/>
      <c r="BM507" s="102"/>
      <c r="BN507" s="102"/>
      <c r="BO507" s="102"/>
      <c r="BP507" s="102"/>
      <c r="BQ507" s="102"/>
      <c r="BR507" s="102"/>
      <c r="BS507" s="102"/>
      <c r="BT507" s="102"/>
      <c r="BU507" s="102"/>
      <c r="BV507" s="102"/>
      <c r="BW507" s="102"/>
      <c r="BX507" s="102"/>
      <c r="BY507" s="102"/>
      <c r="BZ507" s="102"/>
      <c r="CA507" s="102"/>
      <c r="CB507" s="102"/>
      <c r="CC507" s="102"/>
      <c r="CD507" s="102"/>
      <c r="CE507" s="102"/>
      <c r="CF507" s="102"/>
      <c r="CG507" s="102"/>
      <c r="CH507" s="102"/>
      <c r="CI507" s="102"/>
      <c r="CJ507" s="102"/>
      <c r="CK507" s="102"/>
      <c r="CL507" s="102"/>
      <c r="CM507" s="102"/>
      <c r="CN507" s="102"/>
      <c r="CO507" s="102"/>
      <c r="CP507" s="102"/>
      <c r="CQ507" s="102"/>
      <c r="CR507" s="102"/>
      <c r="CS507" s="102"/>
      <c r="CT507" s="102"/>
      <c r="CU507" s="102"/>
      <c r="CV507" s="102"/>
      <c r="CW507" s="102"/>
      <c r="CX507" s="102"/>
      <c r="CY507" s="102"/>
      <c r="CZ507" s="102"/>
      <c r="DA507" s="102"/>
      <c r="DB507" s="102"/>
      <c r="DC507" s="102"/>
      <c r="DD507" s="102"/>
      <c r="DE507" s="102"/>
      <c r="DF507" s="102"/>
      <c r="DG507" s="102"/>
      <c r="DH507" s="102"/>
      <c r="DI507" s="102"/>
      <c r="DJ507" s="102"/>
      <c r="DK507" s="102"/>
      <c r="DL507" s="102"/>
      <c r="DM507" s="102"/>
      <c r="DN507" s="102"/>
      <c r="DO507" s="102"/>
      <c r="DP507" s="102"/>
      <c r="DQ507" s="102"/>
      <c r="DR507" s="102"/>
      <c r="DS507" s="102"/>
      <c r="DT507" s="102"/>
      <c r="DU507" s="102"/>
      <c r="DV507" s="102"/>
      <c r="DW507" s="102"/>
      <c r="DX507" s="102"/>
      <c r="DY507" s="102"/>
      <c r="DZ507" s="102"/>
    </row>
    <row r="508" spans="1:130">
      <c r="A508" s="102"/>
      <c r="B508" s="102"/>
      <c r="C508" s="102"/>
      <c r="D508" s="102"/>
      <c r="E508" s="102"/>
      <c r="F508" s="102"/>
      <c r="G508" s="102"/>
      <c r="H508" s="102"/>
      <c r="I508" s="102"/>
      <c r="J508" s="102"/>
      <c r="K508" s="102"/>
      <c r="L508" s="102"/>
      <c r="M508" s="102"/>
      <c r="N508" s="102"/>
      <c r="O508" s="102"/>
      <c r="P508" s="102"/>
      <c r="Q508" s="102"/>
      <c r="R508" s="102"/>
      <c r="S508" s="102"/>
      <c r="T508" s="102"/>
      <c r="U508" s="102"/>
      <c r="V508" s="102"/>
      <c r="W508" s="102"/>
      <c r="X508" s="102"/>
      <c r="Y508" s="102"/>
      <c r="Z508" s="102"/>
      <c r="AA508" s="102"/>
      <c r="AB508" s="102"/>
      <c r="AC508" s="102"/>
      <c r="AD508" s="102"/>
      <c r="AE508" s="102"/>
      <c r="AF508" s="102"/>
      <c r="AG508" s="102"/>
      <c r="AH508" s="102"/>
      <c r="AI508" s="102"/>
      <c r="AJ508" s="102"/>
      <c r="AK508" s="102"/>
      <c r="AL508" s="102"/>
      <c r="AM508" s="102"/>
      <c r="AN508" s="102"/>
      <c r="AO508" s="102"/>
      <c r="AP508" s="102"/>
      <c r="AQ508" s="102"/>
      <c r="AR508" s="102"/>
      <c r="AS508" s="102"/>
      <c r="AT508" s="102"/>
      <c r="AU508" s="102"/>
      <c r="AV508" s="102"/>
      <c r="AW508" s="102"/>
      <c r="AX508" s="102"/>
      <c r="AY508" s="102"/>
      <c r="AZ508" s="102"/>
      <c r="BA508" s="102"/>
      <c r="BB508" s="102"/>
      <c r="BC508" s="102"/>
      <c r="BD508" s="102"/>
      <c r="BE508" s="102"/>
      <c r="BF508" s="102"/>
      <c r="BG508" s="102"/>
      <c r="BH508" s="102"/>
      <c r="BI508" s="102"/>
      <c r="BJ508" s="102"/>
      <c r="BK508" s="102"/>
      <c r="BL508" s="102"/>
      <c r="BM508" s="102"/>
      <c r="BN508" s="102"/>
      <c r="BO508" s="102"/>
      <c r="BP508" s="102"/>
      <c r="BQ508" s="102"/>
      <c r="BR508" s="102"/>
      <c r="BS508" s="102"/>
      <c r="BT508" s="102"/>
      <c r="BU508" s="102"/>
      <c r="BV508" s="102"/>
      <c r="BW508" s="102"/>
      <c r="BX508" s="102"/>
      <c r="BY508" s="102"/>
      <c r="BZ508" s="102"/>
      <c r="CA508" s="102"/>
      <c r="CB508" s="102"/>
      <c r="CC508" s="102"/>
      <c r="CD508" s="102"/>
      <c r="CE508" s="102"/>
      <c r="CF508" s="102"/>
      <c r="CG508" s="102"/>
      <c r="CH508" s="102"/>
      <c r="CI508" s="102"/>
      <c r="CJ508" s="102"/>
      <c r="CK508" s="102"/>
      <c r="CL508" s="102"/>
      <c r="CM508" s="102"/>
      <c r="CN508" s="102"/>
      <c r="CO508" s="102"/>
      <c r="CP508" s="102"/>
      <c r="CQ508" s="102"/>
      <c r="CR508" s="102"/>
      <c r="CS508" s="102"/>
      <c r="CT508" s="102"/>
      <c r="CU508" s="102"/>
      <c r="CV508" s="102"/>
      <c r="CW508" s="102"/>
      <c r="CX508" s="102"/>
      <c r="CY508" s="102"/>
      <c r="CZ508" s="102"/>
      <c r="DA508" s="102"/>
      <c r="DB508" s="102"/>
      <c r="DC508" s="102"/>
      <c r="DD508" s="102"/>
      <c r="DE508" s="102"/>
      <c r="DF508" s="102"/>
      <c r="DG508" s="102"/>
      <c r="DH508" s="102"/>
      <c r="DI508" s="102"/>
      <c r="DJ508" s="102"/>
      <c r="DK508" s="102"/>
      <c r="DL508" s="102"/>
      <c r="DM508" s="102"/>
      <c r="DN508" s="102"/>
      <c r="DO508" s="102"/>
      <c r="DP508" s="102"/>
      <c r="DQ508" s="102"/>
      <c r="DR508" s="102"/>
      <c r="DS508" s="102"/>
      <c r="DT508" s="102"/>
      <c r="DU508" s="102"/>
      <c r="DV508" s="102"/>
      <c r="DW508" s="102"/>
      <c r="DX508" s="102"/>
      <c r="DY508" s="102"/>
      <c r="DZ508" s="102"/>
    </row>
    <row r="509" spans="1:130">
      <c r="A509" s="102"/>
      <c r="B509" s="102"/>
      <c r="C509" s="102"/>
      <c r="D509" s="102"/>
      <c r="E509" s="102"/>
      <c r="F509" s="102"/>
      <c r="G509" s="102"/>
      <c r="H509" s="102"/>
      <c r="I509" s="102"/>
      <c r="J509" s="102"/>
      <c r="K509" s="102"/>
      <c r="L509" s="102"/>
      <c r="M509" s="102"/>
      <c r="N509" s="102"/>
      <c r="O509" s="102"/>
      <c r="P509" s="102"/>
      <c r="Q509" s="102"/>
      <c r="R509" s="102"/>
      <c r="S509" s="102"/>
      <c r="T509" s="102"/>
      <c r="U509" s="102"/>
      <c r="V509" s="102"/>
      <c r="W509" s="102"/>
      <c r="X509" s="102"/>
      <c r="Y509" s="102"/>
      <c r="Z509" s="102"/>
      <c r="AA509" s="102"/>
      <c r="AB509" s="102"/>
      <c r="AC509" s="102"/>
      <c r="AD509" s="102"/>
      <c r="AE509" s="102"/>
      <c r="AF509" s="102"/>
      <c r="AG509" s="102"/>
      <c r="AH509" s="102"/>
      <c r="AI509" s="102"/>
      <c r="AJ509" s="102"/>
      <c r="AK509" s="102"/>
      <c r="AL509" s="102"/>
      <c r="AM509" s="102"/>
      <c r="AN509" s="102"/>
      <c r="AO509" s="102"/>
      <c r="AP509" s="102"/>
      <c r="AQ509" s="102"/>
      <c r="AR509" s="102"/>
      <c r="AS509" s="102"/>
      <c r="AT509" s="102"/>
      <c r="AU509" s="102"/>
      <c r="AV509" s="102"/>
      <c r="AW509" s="102"/>
      <c r="AX509" s="102"/>
      <c r="AY509" s="102"/>
      <c r="AZ509" s="102"/>
      <c r="BA509" s="102"/>
      <c r="BB509" s="102"/>
      <c r="BC509" s="102"/>
      <c r="BD509" s="102"/>
      <c r="BE509" s="102"/>
      <c r="BF509" s="102"/>
      <c r="BG509" s="102"/>
      <c r="BH509" s="102"/>
      <c r="BI509" s="102"/>
      <c r="BJ509" s="102"/>
      <c r="BK509" s="102"/>
      <c r="BL509" s="102"/>
      <c r="BM509" s="102"/>
      <c r="BN509" s="102"/>
      <c r="BO509" s="102"/>
      <c r="BP509" s="102"/>
      <c r="BQ509" s="102"/>
      <c r="BR509" s="102"/>
      <c r="BS509" s="102"/>
      <c r="BT509" s="102"/>
      <c r="BU509" s="102"/>
      <c r="BV509" s="102"/>
      <c r="BW509" s="102"/>
      <c r="BX509" s="102"/>
      <c r="BY509" s="102"/>
      <c r="BZ509" s="102"/>
      <c r="CA509" s="102"/>
      <c r="CB509" s="102"/>
      <c r="CC509" s="102"/>
      <c r="CD509" s="102"/>
      <c r="CE509" s="102"/>
      <c r="CF509" s="102"/>
      <c r="CG509" s="102"/>
      <c r="CH509" s="102"/>
      <c r="CI509" s="102"/>
      <c r="CJ509" s="102"/>
      <c r="CK509" s="102"/>
      <c r="CL509" s="102"/>
      <c r="CM509" s="102"/>
      <c r="CN509" s="102"/>
      <c r="CO509" s="102"/>
      <c r="CP509" s="102"/>
      <c r="CQ509" s="102"/>
      <c r="CR509" s="102"/>
      <c r="CS509" s="102"/>
      <c r="CT509" s="102"/>
      <c r="CU509" s="102"/>
      <c r="CV509" s="102"/>
      <c r="CW509" s="102"/>
      <c r="CX509" s="102"/>
      <c r="CY509" s="102"/>
      <c r="CZ509" s="102"/>
      <c r="DA509" s="102"/>
      <c r="DB509" s="102"/>
      <c r="DC509" s="102"/>
      <c r="DD509" s="102"/>
      <c r="DE509" s="102"/>
      <c r="DF509" s="102"/>
      <c r="DG509" s="102"/>
      <c r="DH509" s="102"/>
      <c r="DI509" s="102"/>
      <c r="DJ509" s="102"/>
      <c r="DK509" s="102"/>
      <c r="DL509" s="102"/>
      <c r="DM509" s="102"/>
      <c r="DN509" s="102"/>
      <c r="DO509" s="102"/>
      <c r="DP509" s="102"/>
      <c r="DQ509" s="102"/>
      <c r="DR509" s="102"/>
      <c r="DS509" s="102"/>
      <c r="DT509" s="102"/>
      <c r="DU509" s="102"/>
      <c r="DV509" s="102"/>
      <c r="DW509" s="102"/>
      <c r="DX509" s="102"/>
      <c r="DY509" s="102"/>
      <c r="DZ509" s="102"/>
    </row>
    <row r="510" spans="1:130">
      <c r="A510" s="102"/>
      <c r="B510" s="102"/>
      <c r="C510" s="102"/>
      <c r="D510" s="102"/>
      <c r="E510" s="102"/>
      <c r="F510" s="102"/>
      <c r="G510" s="102"/>
      <c r="H510" s="102"/>
      <c r="I510" s="102"/>
      <c r="J510" s="102"/>
      <c r="K510" s="102"/>
      <c r="L510" s="102"/>
      <c r="M510" s="102"/>
      <c r="N510" s="102"/>
      <c r="O510" s="102"/>
      <c r="P510" s="102"/>
      <c r="Q510" s="102"/>
      <c r="R510" s="102"/>
      <c r="S510" s="102"/>
      <c r="T510" s="102"/>
      <c r="U510" s="102"/>
      <c r="V510" s="102"/>
      <c r="W510" s="102"/>
      <c r="X510" s="102"/>
      <c r="Y510" s="102"/>
      <c r="Z510" s="102"/>
      <c r="AA510" s="102"/>
      <c r="AB510" s="102"/>
      <c r="AC510" s="102"/>
      <c r="AD510" s="102"/>
      <c r="AE510" s="102"/>
      <c r="AF510" s="102"/>
      <c r="AG510" s="102"/>
      <c r="AH510" s="102"/>
      <c r="AI510" s="102"/>
      <c r="AJ510" s="102"/>
      <c r="AK510" s="102"/>
      <c r="AL510" s="102"/>
      <c r="AM510" s="102"/>
      <c r="AN510" s="102"/>
      <c r="AO510" s="102"/>
      <c r="AP510" s="102"/>
      <c r="AQ510" s="102"/>
      <c r="AR510" s="102"/>
      <c r="AS510" s="102"/>
      <c r="AT510" s="102"/>
      <c r="AU510" s="102"/>
      <c r="AV510" s="102"/>
      <c r="AW510" s="102"/>
      <c r="AX510" s="102"/>
      <c r="AY510" s="102"/>
      <c r="AZ510" s="102"/>
      <c r="BA510" s="102"/>
      <c r="BB510" s="102"/>
      <c r="BC510" s="102"/>
      <c r="BD510" s="102"/>
      <c r="BE510" s="102"/>
      <c r="BF510" s="102"/>
      <c r="BG510" s="102"/>
      <c r="BH510" s="102"/>
      <c r="BI510" s="102"/>
      <c r="BJ510" s="102"/>
      <c r="BK510" s="102"/>
      <c r="BL510" s="102"/>
      <c r="BM510" s="102"/>
      <c r="BN510" s="102"/>
      <c r="BO510" s="102"/>
      <c r="BP510" s="102"/>
      <c r="BQ510" s="102"/>
      <c r="BR510" s="102"/>
      <c r="BS510" s="102"/>
      <c r="BT510" s="102"/>
      <c r="BU510" s="102"/>
      <c r="BV510" s="102"/>
      <c r="BW510" s="102"/>
      <c r="BX510" s="102"/>
      <c r="BY510" s="102"/>
      <c r="BZ510" s="102"/>
      <c r="CA510" s="102"/>
      <c r="CB510" s="102"/>
      <c r="CC510" s="102"/>
      <c r="CD510" s="102"/>
      <c r="CE510" s="102"/>
      <c r="CF510" s="102"/>
      <c r="CG510" s="102"/>
      <c r="CH510" s="102"/>
      <c r="CI510" s="102"/>
      <c r="CJ510" s="102"/>
      <c r="CK510" s="102"/>
      <c r="CL510" s="102"/>
      <c r="CM510" s="102"/>
      <c r="CN510" s="102"/>
      <c r="CO510" s="102"/>
      <c r="CP510" s="102"/>
      <c r="CQ510" s="102"/>
      <c r="CR510" s="102"/>
      <c r="CS510" s="102"/>
      <c r="CT510" s="102"/>
      <c r="CU510" s="102"/>
      <c r="CV510" s="102"/>
      <c r="CW510" s="102"/>
      <c r="CX510" s="102"/>
      <c r="CY510" s="102"/>
      <c r="CZ510" s="102"/>
      <c r="DA510" s="102"/>
      <c r="DB510" s="102"/>
      <c r="DC510" s="102"/>
      <c r="DD510" s="102"/>
      <c r="DE510" s="102"/>
      <c r="DF510" s="102"/>
      <c r="DG510" s="102"/>
      <c r="DH510" s="102"/>
      <c r="DI510" s="102"/>
      <c r="DJ510" s="102"/>
      <c r="DK510" s="102"/>
      <c r="DL510" s="102"/>
      <c r="DM510" s="102"/>
      <c r="DN510" s="102"/>
      <c r="DO510" s="102"/>
      <c r="DP510" s="102"/>
      <c r="DQ510" s="102"/>
      <c r="DR510" s="102"/>
      <c r="DS510" s="102"/>
      <c r="DT510" s="102"/>
      <c r="DU510" s="102"/>
      <c r="DV510" s="102"/>
      <c r="DW510" s="102"/>
      <c r="DX510" s="102"/>
      <c r="DY510" s="102"/>
      <c r="DZ510" s="102"/>
    </row>
    <row r="511" spans="1:130">
      <c r="A511" s="102"/>
      <c r="B511" s="102"/>
      <c r="C511" s="102"/>
      <c r="D511" s="102"/>
      <c r="E511" s="102"/>
      <c r="F511" s="102"/>
      <c r="G511" s="102"/>
      <c r="H511" s="102"/>
      <c r="I511" s="102"/>
      <c r="J511" s="102"/>
      <c r="K511" s="102"/>
      <c r="L511" s="102"/>
      <c r="M511" s="102"/>
      <c r="N511" s="102"/>
      <c r="O511" s="102"/>
      <c r="P511" s="102"/>
      <c r="Q511" s="102"/>
      <c r="R511" s="102"/>
      <c r="S511" s="102"/>
      <c r="T511" s="102"/>
      <c r="U511" s="102"/>
      <c r="V511" s="102"/>
      <c r="W511" s="102"/>
      <c r="X511" s="102"/>
      <c r="Y511" s="102"/>
      <c r="Z511" s="102"/>
      <c r="AA511" s="102"/>
      <c r="AB511" s="102"/>
      <c r="AC511" s="102"/>
      <c r="AD511" s="102"/>
      <c r="AE511" s="102"/>
      <c r="AF511" s="102"/>
      <c r="AG511" s="102"/>
      <c r="AH511" s="102"/>
      <c r="AI511" s="102"/>
      <c r="AJ511" s="102"/>
      <c r="AK511" s="102"/>
      <c r="AL511" s="102"/>
      <c r="AM511" s="102"/>
      <c r="AN511" s="102"/>
      <c r="AO511" s="102"/>
      <c r="AP511" s="102"/>
      <c r="AQ511" s="102"/>
      <c r="AR511" s="102"/>
      <c r="AS511" s="102"/>
      <c r="AT511" s="102"/>
      <c r="AU511" s="102"/>
      <c r="AV511" s="102"/>
      <c r="AW511" s="102"/>
      <c r="AX511" s="102"/>
      <c r="AY511" s="102"/>
      <c r="AZ511" s="102"/>
      <c r="BA511" s="102"/>
      <c r="BB511" s="102"/>
      <c r="BC511" s="102"/>
      <c r="BD511" s="102"/>
      <c r="BE511" s="102"/>
      <c r="BF511" s="102"/>
      <c r="BG511" s="102"/>
      <c r="BH511" s="102"/>
      <c r="BI511" s="102"/>
      <c r="BJ511" s="102"/>
      <c r="BK511" s="102"/>
      <c r="BL511" s="102"/>
      <c r="BM511" s="102"/>
      <c r="BN511" s="102"/>
      <c r="BO511" s="102"/>
      <c r="BP511" s="102"/>
      <c r="BQ511" s="102"/>
      <c r="BR511" s="102"/>
      <c r="BS511" s="102"/>
      <c r="BT511" s="102"/>
      <c r="BU511" s="102"/>
      <c r="BV511" s="102"/>
      <c r="BW511" s="102"/>
      <c r="BX511" s="102"/>
      <c r="BY511" s="102"/>
      <c r="BZ511" s="102"/>
      <c r="CA511" s="102"/>
      <c r="CB511" s="102"/>
      <c r="CC511" s="102"/>
      <c r="CD511" s="102"/>
      <c r="CE511" s="102"/>
      <c r="CF511" s="102"/>
      <c r="CG511" s="102"/>
      <c r="CH511" s="102"/>
      <c r="CI511" s="102"/>
      <c r="CJ511" s="102"/>
      <c r="CK511" s="102"/>
      <c r="CL511" s="102"/>
      <c r="CM511" s="102"/>
      <c r="CN511" s="102"/>
      <c r="CO511" s="102"/>
      <c r="CP511" s="102"/>
      <c r="CQ511" s="102"/>
      <c r="CR511" s="102"/>
      <c r="CS511" s="102"/>
      <c r="CT511" s="102"/>
      <c r="CU511" s="102"/>
      <c r="CV511" s="102"/>
      <c r="CW511" s="102"/>
      <c r="CX511" s="102"/>
      <c r="CY511" s="102"/>
      <c r="CZ511" s="102"/>
      <c r="DA511" s="102"/>
      <c r="DB511" s="102"/>
      <c r="DC511" s="102"/>
      <c r="DD511" s="102"/>
      <c r="DE511" s="102"/>
      <c r="DF511" s="102"/>
      <c r="DG511" s="102"/>
      <c r="DH511" s="102"/>
      <c r="DI511" s="102"/>
      <c r="DJ511" s="102"/>
      <c r="DK511" s="102"/>
      <c r="DL511" s="102"/>
      <c r="DM511" s="102"/>
      <c r="DN511" s="102"/>
      <c r="DO511" s="102"/>
      <c r="DP511" s="102"/>
      <c r="DQ511" s="102"/>
      <c r="DR511" s="102"/>
      <c r="DS511" s="102"/>
      <c r="DT511" s="102"/>
      <c r="DU511" s="102"/>
      <c r="DV511" s="102"/>
      <c r="DW511" s="102"/>
      <c r="DX511" s="102"/>
      <c r="DY511" s="102"/>
      <c r="DZ511" s="102"/>
    </row>
    <row r="512" spans="1:130">
      <c r="A512" s="102"/>
      <c r="B512" s="102"/>
      <c r="C512" s="102"/>
      <c r="D512" s="102"/>
      <c r="E512" s="102"/>
      <c r="F512" s="102"/>
      <c r="G512" s="102"/>
      <c r="H512" s="102"/>
      <c r="I512" s="102"/>
      <c r="J512" s="102"/>
      <c r="K512" s="102"/>
      <c r="L512" s="102"/>
      <c r="M512" s="102"/>
      <c r="N512" s="102"/>
      <c r="O512" s="102"/>
      <c r="P512" s="102"/>
      <c r="Q512" s="102"/>
      <c r="R512" s="102"/>
      <c r="S512" s="102"/>
      <c r="T512" s="102"/>
      <c r="U512" s="102"/>
      <c r="V512" s="102"/>
      <c r="W512" s="102"/>
      <c r="X512" s="102"/>
      <c r="Y512" s="102"/>
      <c r="Z512" s="102"/>
      <c r="AA512" s="102"/>
      <c r="AB512" s="102"/>
      <c r="AC512" s="102"/>
      <c r="AD512" s="102"/>
      <c r="AE512" s="102"/>
      <c r="AF512" s="102"/>
      <c r="AG512" s="102"/>
      <c r="AH512" s="102"/>
      <c r="AI512" s="102"/>
      <c r="AJ512" s="102"/>
      <c r="AK512" s="102"/>
      <c r="AL512" s="102"/>
      <c r="AM512" s="102"/>
      <c r="AN512" s="102"/>
      <c r="AO512" s="102"/>
      <c r="AP512" s="102"/>
      <c r="AQ512" s="102"/>
      <c r="AR512" s="102"/>
      <c r="AS512" s="102"/>
      <c r="AT512" s="102"/>
      <c r="AU512" s="102"/>
      <c r="AV512" s="102"/>
      <c r="AW512" s="102"/>
      <c r="AX512" s="102"/>
      <c r="AY512" s="102"/>
      <c r="AZ512" s="102"/>
      <c r="BA512" s="102"/>
      <c r="BB512" s="102"/>
      <c r="BC512" s="102"/>
      <c r="BD512" s="102"/>
      <c r="BE512" s="102"/>
      <c r="BF512" s="102"/>
      <c r="BG512" s="102"/>
      <c r="BH512" s="102"/>
      <c r="BI512" s="102"/>
      <c r="BJ512" s="102"/>
      <c r="BK512" s="102"/>
      <c r="BL512" s="102"/>
      <c r="BM512" s="102"/>
      <c r="BN512" s="102"/>
      <c r="BO512" s="102"/>
      <c r="BP512" s="102"/>
      <c r="BQ512" s="102"/>
      <c r="BR512" s="102"/>
      <c r="BS512" s="102"/>
      <c r="BT512" s="102"/>
      <c r="BU512" s="102"/>
      <c r="BV512" s="102"/>
      <c r="BW512" s="102"/>
      <c r="BX512" s="102"/>
      <c r="BY512" s="102"/>
      <c r="BZ512" s="102"/>
      <c r="CA512" s="102"/>
      <c r="CB512" s="102"/>
      <c r="CC512" s="102"/>
      <c r="CD512" s="102"/>
      <c r="CE512" s="102"/>
      <c r="CF512" s="102"/>
      <c r="CG512" s="102"/>
      <c r="CH512" s="102"/>
      <c r="CI512" s="102"/>
      <c r="CJ512" s="102"/>
      <c r="CK512" s="102"/>
      <c r="CL512" s="102"/>
      <c r="CM512" s="102"/>
      <c r="CN512" s="102"/>
      <c r="CO512" s="102"/>
      <c r="CP512" s="102"/>
      <c r="CQ512" s="102"/>
      <c r="CR512" s="102"/>
      <c r="CS512" s="102"/>
      <c r="CT512" s="102"/>
      <c r="CU512" s="102"/>
      <c r="CV512" s="102"/>
      <c r="CW512" s="102"/>
      <c r="CX512" s="102"/>
      <c r="CY512" s="102"/>
      <c r="CZ512" s="102"/>
      <c r="DA512" s="102"/>
      <c r="DB512" s="102"/>
      <c r="DC512" s="102"/>
      <c r="DD512" s="102"/>
      <c r="DE512" s="102"/>
      <c r="DF512" s="102"/>
      <c r="DG512" s="102"/>
      <c r="DH512" s="102"/>
      <c r="DI512" s="102"/>
      <c r="DJ512" s="102"/>
      <c r="DK512" s="102"/>
      <c r="DL512" s="102"/>
      <c r="DM512" s="102"/>
      <c r="DN512" s="102"/>
      <c r="DO512" s="102"/>
      <c r="DP512" s="102"/>
      <c r="DQ512" s="102"/>
      <c r="DR512" s="102"/>
      <c r="DS512" s="102"/>
      <c r="DT512" s="102"/>
      <c r="DU512" s="102"/>
      <c r="DV512" s="102"/>
      <c r="DW512" s="102"/>
      <c r="DX512" s="102"/>
      <c r="DY512" s="102"/>
      <c r="DZ512" s="102"/>
    </row>
    <row r="513" spans="1:130">
      <c r="A513" s="102"/>
      <c r="B513" s="102"/>
      <c r="C513" s="102"/>
      <c r="D513" s="102"/>
      <c r="E513" s="102"/>
      <c r="F513" s="102"/>
      <c r="G513" s="102"/>
      <c r="H513" s="102"/>
      <c r="I513" s="102"/>
      <c r="J513" s="102"/>
      <c r="K513" s="102"/>
      <c r="L513" s="102"/>
      <c r="M513" s="102"/>
      <c r="N513" s="102"/>
      <c r="O513" s="102"/>
      <c r="P513" s="102"/>
      <c r="Q513" s="102"/>
      <c r="R513" s="102"/>
      <c r="S513" s="102"/>
      <c r="T513" s="102"/>
      <c r="U513" s="102"/>
      <c r="V513" s="102"/>
      <c r="W513" s="102"/>
      <c r="X513" s="102"/>
      <c r="Y513" s="102"/>
      <c r="Z513" s="102"/>
      <c r="AA513" s="102"/>
      <c r="AB513" s="102"/>
      <c r="AC513" s="102"/>
      <c r="AD513" s="102"/>
      <c r="AE513" s="102"/>
      <c r="AF513" s="102"/>
      <c r="AG513" s="102"/>
      <c r="AH513" s="102"/>
      <c r="AI513" s="102"/>
      <c r="AJ513" s="102"/>
      <c r="AK513" s="102"/>
      <c r="AL513" s="102"/>
      <c r="AM513" s="102"/>
      <c r="AN513" s="102"/>
      <c r="AO513" s="102"/>
      <c r="AP513" s="102"/>
      <c r="AQ513" s="102"/>
      <c r="AR513" s="102"/>
      <c r="AS513" s="102"/>
      <c r="AT513" s="102"/>
      <c r="AU513" s="102"/>
      <c r="AV513" s="102"/>
      <c r="AW513" s="102"/>
      <c r="AX513" s="102"/>
      <c r="AY513" s="102"/>
      <c r="AZ513" s="102"/>
      <c r="BA513" s="102"/>
      <c r="BB513" s="102"/>
      <c r="BC513" s="102"/>
      <c r="BD513" s="102"/>
      <c r="BE513" s="102"/>
      <c r="BF513" s="102"/>
      <c r="BG513" s="102"/>
      <c r="BH513" s="102"/>
      <c r="BI513" s="102"/>
      <c r="BJ513" s="102"/>
      <c r="BK513" s="102"/>
      <c r="BL513" s="102"/>
      <c r="BM513" s="102"/>
      <c r="BN513" s="102"/>
      <c r="BO513" s="102"/>
      <c r="BP513" s="102"/>
      <c r="BQ513" s="102"/>
      <c r="BR513" s="102"/>
      <c r="BS513" s="102"/>
      <c r="BT513" s="102"/>
      <c r="BU513" s="102"/>
      <c r="BV513" s="102"/>
      <c r="BW513" s="102"/>
      <c r="BX513" s="102"/>
      <c r="BY513" s="102"/>
      <c r="BZ513" s="102"/>
      <c r="CA513" s="102"/>
      <c r="CB513" s="102"/>
      <c r="CC513" s="102"/>
      <c r="CD513" s="102"/>
      <c r="CE513" s="102"/>
      <c r="CF513" s="102"/>
      <c r="CG513" s="102"/>
      <c r="CH513" s="102"/>
      <c r="CI513" s="102"/>
      <c r="CJ513" s="102"/>
      <c r="CK513" s="102"/>
      <c r="CL513" s="102"/>
      <c r="CM513" s="102"/>
      <c r="CN513" s="102"/>
      <c r="CO513" s="102"/>
      <c r="CP513" s="102"/>
      <c r="CQ513" s="102"/>
      <c r="CR513" s="102"/>
      <c r="CS513" s="102"/>
      <c r="CT513" s="102"/>
      <c r="CU513" s="102"/>
      <c r="CV513" s="102"/>
      <c r="CW513" s="102"/>
      <c r="CX513" s="102"/>
      <c r="CY513" s="102"/>
      <c r="CZ513" s="102"/>
      <c r="DA513" s="102"/>
      <c r="DB513" s="102"/>
      <c r="DC513" s="102"/>
      <c r="DD513" s="102"/>
      <c r="DE513" s="102"/>
      <c r="DF513" s="102"/>
      <c r="DG513" s="102"/>
      <c r="DH513" s="102"/>
      <c r="DI513" s="102"/>
      <c r="DJ513" s="102"/>
      <c r="DK513" s="102"/>
      <c r="DL513" s="102"/>
      <c r="DM513" s="102"/>
      <c r="DN513" s="102"/>
      <c r="DO513" s="102"/>
      <c r="DP513" s="102"/>
      <c r="DQ513" s="102"/>
      <c r="DR513" s="102"/>
      <c r="DS513" s="102"/>
      <c r="DT513" s="102"/>
      <c r="DU513" s="102"/>
      <c r="DV513" s="102"/>
      <c r="DW513" s="102"/>
      <c r="DX513" s="102"/>
      <c r="DY513" s="102"/>
      <c r="DZ513" s="102"/>
    </row>
    <row r="514" spans="1:130">
      <c r="A514" s="102"/>
      <c r="B514" s="102"/>
      <c r="C514" s="102"/>
      <c r="D514" s="102"/>
      <c r="E514" s="102"/>
      <c r="F514" s="102"/>
      <c r="G514" s="102"/>
      <c r="H514" s="102"/>
      <c r="I514" s="102"/>
      <c r="J514" s="102"/>
      <c r="K514" s="102"/>
      <c r="L514" s="102"/>
      <c r="M514" s="102"/>
      <c r="N514" s="102"/>
      <c r="O514" s="102"/>
      <c r="P514" s="102"/>
      <c r="Q514" s="102"/>
      <c r="R514" s="102"/>
      <c r="S514" s="102"/>
      <c r="T514" s="102"/>
      <c r="U514" s="102"/>
      <c r="V514" s="102"/>
      <c r="W514" s="102"/>
      <c r="X514" s="102"/>
      <c r="Y514" s="102"/>
      <c r="Z514" s="102"/>
      <c r="AA514" s="102"/>
      <c r="AB514" s="102"/>
      <c r="AC514" s="102"/>
      <c r="AD514" s="102"/>
      <c r="AE514" s="102"/>
      <c r="AF514" s="102"/>
      <c r="AG514" s="102"/>
      <c r="AH514" s="102"/>
      <c r="AI514" s="102"/>
      <c r="AJ514" s="102"/>
      <c r="AK514" s="102"/>
      <c r="AL514" s="102"/>
      <c r="AM514" s="102"/>
      <c r="AN514" s="102"/>
      <c r="AO514" s="102"/>
      <c r="AP514" s="102"/>
      <c r="AQ514" s="102"/>
      <c r="AR514" s="102"/>
      <c r="AS514" s="102"/>
      <c r="AT514" s="102"/>
      <c r="AU514" s="102"/>
      <c r="AV514" s="102"/>
      <c r="AW514" s="102"/>
      <c r="AX514" s="102"/>
      <c r="AY514" s="102"/>
      <c r="AZ514" s="102"/>
      <c r="BA514" s="102"/>
      <c r="BB514" s="102"/>
      <c r="BC514" s="102"/>
      <c r="BD514" s="102"/>
      <c r="BE514" s="102"/>
      <c r="BF514" s="102"/>
      <c r="BG514" s="102"/>
      <c r="BH514" s="102"/>
      <c r="BI514" s="102"/>
      <c r="BJ514" s="102"/>
      <c r="BK514" s="102"/>
      <c r="BL514" s="102"/>
      <c r="BM514" s="102"/>
      <c r="BN514" s="102"/>
      <c r="BO514" s="102"/>
      <c r="BP514" s="102"/>
      <c r="BQ514" s="102"/>
      <c r="BR514" s="102"/>
      <c r="BS514" s="102"/>
      <c r="BT514" s="102"/>
      <c r="BU514" s="102"/>
      <c r="BV514" s="102"/>
      <c r="BW514" s="102"/>
      <c r="BX514" s="102"/>
      <c r="BY514" s="102"/>
      <c r="BZ514" s="102"/>
      <c r="CA514" s="102"/>
      <c r="CB514" s="102"/>
      <c r="CC514" s="102"/>
      <c r="CD514" s="102"/>
      <c r="CE514" s="102"/>
      <c r="CF514" s="102"/>
      <c r="CG514" s="102"/>
      <c r="CH514" s="102"/>
      <c r="CI514" s="102"/>
      <c r="CJ514" s="102"/>
      <c r="CK514" s="102"/>
      <c r="CL514" s="102"/>
      <c r="CM514" s="102"/>
      <c r="CN514" s="102"/>
      <c r="CO514" s="102"/>
      <c r="CP514" s="102"/>
      <c r="CQ514" s="102"/>
      <c r="CR514" s="102"/>
      <c r="CS514" s="102"/>
      <c r="CT514" s="102"/>
      <c r="CU514" s="102"/>
      <c r="CV514" s="102"/>
      <c r="CW514" s="102"/>
      <c r="CX514" s="102"/>
      <c r="CY514" s="102"/>
      <c r="CZ514" s="102"/>
      <c r="DA514" s="102"/>
      <c r="DB514" s="102"/>
      <c r="DC514" s="102"/>
      <c r="DD514" s="102"/>
      <c r="DE514" s="102"/>
      <c r="DF514" s="102"/>
      <c r="DG514" s="102"/>
      <c r="DH514" s="102"/>
      <c r="DI514" s="102"/>
      <c r="DJ514" s="102"/>
      <c r="DK514" s="102"/>
      <c r="DL514" s="102"/>
      <c r="DM514" s="102"/>
      <c r="DN514" s="102"/>
      <c r="DO514" s="102"/>
      <c r="DP514" s="102"/>
      <c r="DQ514" s="102"/>
      <c r="DR514" s="102"/>
      <c r="DS514" s="102"/>
      <c r="DT514" s="102"/>
      <c r="DU514" s="102"/>
      <c r="DV514" s="102"/>
      <c r="DW514" s="102"/>
      <c r="DX514" s="102"/>
      <c r="DY514" s="102"/>
      <c r="DZ514" s="102"/>
    </row>
    <row r="515" spans="1:130">
      <c r="A515" s="102"/>
      <c r="B515" s="102"/>
      <c r="C515" s="102"/>
      <c r="D515" s="102"/>
      <c r="E515" s="102"/>
      <c r="F515" s="102"/>
      <c r="G515" s="102"/>
      <c r="H515" s="102"/>
      <c r="I515" s="102"/>
      <c r="J515" s="102"/>
      <c r="K515" s="102"/>
      <c r="L515" s="102"/>
      <c r="M515" s="102"/>
      <c r="N515" s="102"/>
      <c r="O515" s="102"/>
      <c r="P515" s="102"/>
      <c r="Q515" s="102"/>
      <c r="R515" s="102"/>
      <c r="S515" s="102"/>
      <c r="T515" s="102"/>
      <c r="U515" s="102"/>
      <c r="V515" s="102"/>
      <c r="W515" s="102"/>
      <c r="X515" s="102"/>
      <c r="Y515" s="102"/>
      <c r="Z515" s="102"/>
      <c r="AA515" s="102"/>
      <c r="AB515" s="102"/>
      <c r="AC515" s="102"/>
      <c r="AD515" s="102"/>
      <c r="AE515" s="102"/>
      <c r="AF515" s="102"/>
      <c r="AG515" s="102"/>
      <c r="AH515" s="102"/>
      <c r="AI515" s="102"/>
      <c r="AJ515" s="102"/>
      <c r="AK515" s="102"/>
      <c r="AL515" s="102"/>
      <c r="AM515" s="102"/>
      <c r="AN515" s="102"/>
      <c r="AO515" s="102"/>
      <c r="AP515" s="102"/>
      <c r="AQ515" s="102"/>
      <c r="AR515" s="102"/>
      <c r="AS515" s="102"/>
      <c r="AT515" s="102"/>
      <c r="AU515" s="102"/>
      <c r="AV515" s="102"/>
      <c r="AW515" s="102"/>
      <c r="AX515" s="102"/>
      <c r="AY515" s="102"/>
      <c r="AZ515" s="102"/>
      <c r="BA515" s="102"/>
      <c r="BB515" s="102"/>
      <c r="BC515" s="102"/>
      <c r="BD515" s="102"/>
      <c r="BE515" s="102"/>
      <c r="BF515" s="102"/>
      <c r="BG515" s="102"/>
      <c r="BH515" s="102"/>
      <c r="BI515" s="102"/>
      <c r="BJ515" s="102"/>
      <c r="BK515" s="102"/>
      <c r="BL515" s="102"/>
      <c r="BM515" s="102"/>
      <c r="BN515" s="102"/>
      <c r="BO515" s="102"/>
      <c r="BP515" s="102"/>
      <c r="BQ515" s="102"/>
      <c r="BR515" s="102"/>
      <c r="BS515" s="102"/>
      <c r="BT515" s="102"/>
      <c r="BU515" s="102"/>
      <c r="BV515" s="102"/>
      <c r="BW515" s="102"/>
      <c r="BX515" s="102"/>
      <c r="BY515" s="102"/>
      <c r="BZ515" s="102"/>
      <c r="CA515" s="102"/>
      <c r="CB515" s="102"/>
      <c r="CC515" s="102"/>
      <c r="CD515" s="102"/>
      <c r="CE515" s="102"/>
      <c r="CF515" s="102"/>
      <c r="CG515" s="102"/>
      <c r="CH515" s="102"/>
      <c r="CI515" s="102"/>
      <c r="CJ515" s="102"/>
      <c r="CK515" s="102"/>
      <c r="CL515" s="102"/>
      <c r="CM515" s="102"/>
      <c r="CN515" s="102"/>
      <c r="CO515" s="102"/>
      <c r="CP515" s="102"/>
      <c r="CQ515" s="102"/>
      <c r="CR515" s="102"/>
      <c r="CS515" s="102"/>
      <c r="CT515" s="102"/>
      <c r="CU515" s="102"/>
      <c r="CV515" s="102"/>
      <c r="CW515" s="102"/>
      <c r="CX515" s="102"/>
      <c r="CY515" s="102"/>
      <c r="CZ515" s="102"/>
      <c r="DA515" s="102"/>
      <c r="DB515" s="102"/>
      <c r="DC515" s="102"/>
      <c r="DD515" s="102"/>
      <c r="DE515" s="102"/>
      <c r="DF515" s="102"/>
      <c r="DG515" s="102"/>
      <c r="DH515" s="102"/>
      <c r="DI515" s="102"/>
      <c r="DJ515" s="102"/>
      <c r="DK515" s="102"/>
      <c r="DL515" s="102"/>
      <c r="DM515" s="102"/>
      <c r="DN515" s="102"/>
      <c r="DO515" s="102"/>
      <c r="DP515" s="102"/>
      <c r="DQ515" s="102"/>
      <c r="DR515" s="102"/>
      <c r="DS515" s="102"/>
      <c r="DT515" s="102"/>
      <c r="DU515" s="102"/>
      <c r="DV515" s="102"/>
      <c r="DW515" s="102"/>
      <c r="DX515" s="102"/>
      <c r="DY515" s="102"/>
      <c r="DZ515" s="102"/>
    </row>
    <row r="516" spans="1:130">
      <c r="A516" s="102"/>
      <c r="B516" s="102"/>
      <c r="C516" s="102"/>
      <c r="D516" s="102"/>
      <c r="E516" s="102"/>
      <c r="F516" s="102"/>
      <c r="G516" s="102"/>
      <c r="H516" s="102"/>
      <c r="I516" s="102"/>
      <c r="J516" s="102"/>
      <c r="K516" s="102"/>
      <c r="L516" s="102"/>
      <c r="M516" s="102"/>
      <c r="N516" s="102"/>
      <c r="O516" s="102"/>
      <c r="P516" s="102"/>
      <c r="Q516" s="102"/>
      <c r="R516" s="102"/>
      <c r="S516" s="102"/>
      <c r="T516" s="102"/>
      <c r="U516" s="102"/>
      <c r="V516" s="102"/>
      <c r="W516" s="102"/>
      <c r="X516" s="102"/>
      <c r="Y516" s="102"/>
      <c r="Z516" s="102"/>
      <c r="AA516" s="102"/>
      <c r="AB516" s="102"/>
      <c r="AC516" s="102"/>
      <c r="AD516" s="102"/>
      <c r="AE516" s="102"/>
      <c r="AF516" s="102"/>
      <c r="AG516" s="102"/>
      <c r="AH516" s="102"/>
      <c r="AI516" s="102"/>
      <c r="AJ516" s="102"/>
      <c r="AK516" s="102"/>
      <c r="AL516" s="102"/>
      <c r="AM516" s="102"/>
      <c r="AN516" s="102"/>
      <c r="AO516" s="102"/>
      <c r="AP516" s="102"/>
      <c r="AQ516" s="102"/>
      <c r="AR516" s="102"/>
      <c r="AS516" s="102"/>
      <c r="AT516" s="102"/>
      <c r="AU516" s="102"/>
      <c r="AV516" s="102"/>
      <c r="AW516" s="102"/>
      <c r="AX516" s="102"/>
      <c r="AY516" s="102"/>
      <c r="AZ516" s="102"/>
      <c r="BA516" s="102"/>
      <c r="BB516" s="102"/>
      <c r="BC516" s="102"/>
      <c r="BD516" s="102"/>
      <c r="BE516" s="102"/>
      <c r="BF516" s="102"/>
      <c r="BG516" s="102"/>
      <c r="BH516" s="102"/>
      <c r="BI516" s="102"/>
      <c r="BJ516" s="102"/>
      <c r="BK516" s="102"/>
      <c r="BL516" s="102"/>
      <c r="BM516" s="102"/>
      <c r="BN516" s="102"/>
      <c r="BO516" s="102"/>
      <c r="BP516" s="102"/>
      <c r="BQ516" s="102"/>
      <c r="BR516" s="102"/>
      <c r="BS516" s="102"/>
      <c r="BT516" s="102"/>
      <c r="BU516" s="102"/>
      <c r="BV516" s="102"/>
      <c r="BW516" s="102"/>
      <c r="BX516" s="102"/>
      <c r="BY516" s="102"/>
      <c r="BZ516" s="102"/>
      <c r="CA516" s="102"/>
      <c r="CB516" s="102"/>
      <c r="CC516" s="102"/>
      <c r="CD516" s="102"/>
      <c r="CE516" s="102"/>
      <c r="CF516" s="102"/>
      <c r="CG516" s="102"/>
      <c r="CH516" s="102"/>
      <c r="CI516" s="102"/>
      <c r="CJ516" s="102"/>
      <c r="CK516" s="102"/>
      <c r="CL516" s="102"/>
      <c r="CM516" s="102"/>
      <c r="CN516" s="102"/>
      <c r="CO516" s="102"/>
      <c r="CP516" s="102"/>
      <c r="CQ516" s="102"/>
      <c r="CR516" s="102"/>
      <c r="CS516" s="102"/>
      <c r="CT516" s="102"/>
      <c r="CU516" s="102"/>
      <c r="CV516" s="102"/>
      <c r="CW516" s="102"/>
      <c r="CX516" s="102"/>
      <c r="CY516" s="102"/>
      <c r="CZ516" s="102"/>
      <c r="DA516" s="102"/>
      <c r="DB516" s="102"/>
      <c r="DC516" s="102"/>
      <c r="DD516" s="102"/>
      <c r="DE516" s="102"/>
      <c r="DF516" s="102"/>
      <c r="DG516" s="102"/>
      <c r="DH516" s="102"/>
      <c r="DI516" s="102"/>
      <c r="DJ516" s="102"/>
      <c r="DK516" s="102"/>
      <c r="DL516" s="102"/>
      <c r="DM516" s="102"/>
      <c r="DN516" s="102"/>
      <c r="DO516" s="102"/>
      <c r="DP516" s="102"/>
      <c r="DQ516" s="102"/>
      <c r="DR516" s="102"/>
      <c r="DS516" s="102"/>
      <c r="DT516" s="102"/>
      <c r="DU516" s="102"/>
      <c r="DV516" s="102"/>
      <c r="DW516" s="102"/>
      <c r="DX516" s="102"/>
      <c r="DY516" s="102"/>
      <c r="DZ516" s="102"/>
    </row>
    <row r="517" spans="1:130">
      <c r="A517" s="102"/>
      <c r="B517" s="102"/>
      <c r="C517" s="102"/>
      <c r="D517" s="102"/>
      <c r="E517" s="102"/>
      <c r="F517" s="102"/>
      <c r="G517" s="102"/>
      <c r="H517" s="102"/>
      <c r="I517" s="102"/>
      <c r="J517" s="102"/>
      <c r="K517" s="102"/>
      <c r="L517" s="102"/>
      <c r="M517" s="102"/>
      <c r="N517" s="102"/>
      <c r="O517" s="102"/>
      <c r="P517" s="102"/>
      <c r="Q517" s="102"/>
      <c r="R517" s="102"/>
      <c r="S517" s="102"/>
      <c r="T517" s="102"/>
      <c r="U517" s="102"/>
      <c r="V517" s="102"/>
      <c r="W517" s="102"/>
      <c r="X517" s="102"/>
      <c r="Y517" s="102"/>
      <c r="Z517" s="102"/>
      <c r="AA517" s="102"/>
      <c r="AB517" s="102"/>
      <c r="AC517" s="102"/>
      <c r="AD517" s="102"/>
      <c r="AE517" s="102"/>
      <c r="AF517" s="102"/>
      <c r="AG517" s="102"/>
      <c r="AH517" s="102"/>
      <c r="AI517" s="102"/>
      <c r="AJ517" s="102"/>
      <c r="AK517" s="102"/>
      <c r="AL517" s="102"/>
      <c r="AM517" s="102"/>
      <c r="AN517" s="102"/>
      <c r="AO517" s="102"/>
      <c r="AP517" s="102"/>
      <c r="AQ517" s="102"/>
      <c r="AR517" s="102"/>
      <c r="AS517" s="102"/>
      <c r="AT517" s="102"/>
      <c r="AU517" s="102"/>
      <c r="AV517" s="102"/>
      <c r="AW517" s="102"/>
      <c r="AX517" s="102"/>
      <c r="AY517" s="102"/>
      <c r="AZ517" s="102"/>
      <c r="BA517" s="102"/>
      <c r="BB517" s="102"/>
      <c r="BC517" s="102"/>
      <c r="BD517" s="102"/>
      <c r="BE517" s="102"/>
      <c r="BF517" s="102"/>
      <c r="BG517" s="102"/>
      <c r="BH517" s="102"/>
      <c r="BI517" s="102"/>
      <c r="BJ517" s="102"/>
      <c r="BK517" s="102"/>
      <c r="BL517" s="102"/>
      <c r="BM517" s="102"/>
      <c r="BN517" s="102"/>
      <c r="BO517" s="102"/>
      <c r="BP517" s="102"/>
      <c r="BQ517" s="102"/>
      <c r="BR517" s="102"/>
      <c r="BS517" s="102"/>
      <c r="BT517" s="102"/>
      <c r="BU517" s="102"/>
      <c r="BV517" s="102"/>
      <c r="BW517" s="102"/>
      <c r="BX517" s="102"/>
      <c r="BY517" s="102"/>
      <c r="BZ517" s="102"/>
      <c r="CA517" s="102"/>
      <c r="CB517" s="102"/>
      <c r="CC517" s="102"/>
      <c r="CD517" s="102"/>
      <c r="CE517" s="102"/>
      <c r="CF517" s="102"/>
      <c r="CG517" s="102"/>
      <c r="CH517" s="102"/>
      <c r="CI517" s="102"/>
      <c r="CJ517" s="102"/>
      <c r="CK517" s="102"/>
      <c r="CL517" s="102"/>
      <c r="CM517" s="102"/>
      <c r="CN517" s="102"/>
      <c r="CO517" s="102"/>
      <c r="CP517" s="102"/>
      <c r="CQ517" s="102"/>
      <c r="CR517" s="102"/>
      <c r="CS517" s="102"/>
      <c r="CT517" s="102"/>
      <c r="CU517" s="102"/>
      <c r="CV517" s="102"/>
      <c r="CW517" s="102"/>
      <c r="CX517" s="102"/>
      <c r="CY517" s="102"/>
      <c r="CZ517" s="102"/>
      <c r="DA517" s="102"/>
      <c r="DB517" s="102"/>
      <c r="DC517" s="102"/>
      <c r="DD517" s="102"/>
      <c r="DE517" s="102"/>
      <c r="DF517" s="102"/>
      <c r="DG517" s="102"/>
      <c r="DH517" s="102"/>
      <c r="DI517" s="102"/>
      <c r="DJ517" s="102"/>
      <c r="DK517" s="102"/>
      <c r="DL517" s="102"/>
      <c r="DM517" s="102"/>
      <c r="DN517" s="102"/>
      <c r="DO517" s="102"/>
      <c r="DP517" s="102"/>
      <c r="DQ517" s="102"/>
      <c r="DR517" s="102"/>
      <c r="DS517" s="102"/>
      <c r="DT517" s="102"/>
      <c r="DU517" s="102"/>
      <c r="DV517" s="102"/>
      <c r="DW517" s="102"/>
      <c r="DX517" s="102"/>
      <c r="DY517" s="102"/>
      <c r="DZ517" s="102"/>
    </row>
    <row r="518" spans="1:130">
      <c r="A518" s="102"/>
      <c r="B518" s="102"/>
      <c r="C518" s="102"/>
      <c r="D518" s="102"/>
      <c r="E518" s="102"/>
      <c r="F518" s="102"/>
      <c r="G518" s="102"/>
      <c r="H518" s="102"/>
      <c r="I518" s="102"/>
      <c r="J518" s="102"/>
      <c r="K518" s="102"/>
      <c r="L518" s="102"/>
      <c r="M518" s="102"/>
      <c r="N518" s="102"/>
      <c r="O518" s="102"/>
      <c r="P518" s="102"/>
      <c r="Q518" s="102"/>
      <c r="R518" s="102"/>
      <c r="S518" s="102"/>
      <c r="T518" s="102"/>
      <c r="U518" s="102"/>
      <c r="V518" s="102"/>
      <c r="W518" s="102"/>
      <c r="X518" s="102"/>
      <c r="Y518" s="102"/>
      <c r="Z518" s="102"/>
      <c r="AA518" s="102"/>
      <c r="AB518" s="102"/>
      <c r="AC518" s="102"/>
      <c r="AD518" s="102"/>
      <c r="AE518" s="102"/>
      <c r="AF518" s="102"/>
      <c r="AG518" s="102"/>
      <c r="AH518" s="102"/>
      <c r="AI518" s="102"/>
      <c r="AJ518" s="102"/>
      <c r="AK518" s="102"/>
      <c r="AL518" s="102"/>
      <c r="AM518" s="102"/>
      <c r="AN518" s="102"/>
      <c r="AO518" s="102"/>
      <c r="AP518" s="102"/>
      <c r="AQ518" s="102"/>
      <c r="AR518" s="102"/>
      <c r="AS518" s="102"/>
      <c r="AT518" s="102"/>
      <c r="AU518" s="102"/>
      <c r="AV518" s="102"/>
      <c r="AW518" s="102"/>
      <c r="AX518" s="102"/>
      <c r="AY518" s="102"/>
      <c r="AZ518" s="102"/>
      <c r="BA518" s="102"/>
      <c r="BB518" s="102"/>
      <c r="BC518" s="102"/>
      <c r="BD518" s="102"/>
      <c r="BE518" s="102"/>
      <c r="BF518" s="102"/>
      <c r="BG518" s="102"/>
      <c r="BH518" s="102"/>
      <c r="BI518" s="102"/>
      <c r="BJ518" s="102"/>
      <c r="BK518" s="102"/>
      <c r="BL518" s="102"/>
      <c r="BM518" s="102"/>
      <c r="BN518" s="102"/>
      <c r="BO518" s="102"/>
      <c r="BP518" s="102"/>
      <c r="BQ518" s="102"/>
      <c r="BR518" s="102"/>
      <c r="BS518" s="102"/>
      <c r="BT518" s="102"/>
      <c r="BU518" s="102"/>
      <c r="BV518" s="102"/>
      <c r="BW518" s="102"/>
      <c r="BX518" s="102"/>
      <c r="BY518" s="102"/>
      <c r="BZ518" s="102"/>
      <c r="CA518" s="102"/>
      <c r="CB518" s="102"/>
      <c r="CC518" s="102"/>
      <c r="CD518" s="102"/>
      <c r="CE518" s="102"/>
      <c r="CF518" s="102"/>
      <c r="CG518" s="102"/>
      <c r="CH518" s="102"/>
      <c r="CI518" s="102"/>
      <c r="CJ518" s="102"/>
      <c r="CK518" s="102"/>
      <c r="CL518" s="102"/>
      <c r="CM518" s="102"/>
      <c r="CN518" s="102"/>
      <c r="CO518" s="102"/>
      <c r="CP518" s="102"/>
      <c r="CQ518" s="102"/>
      <c r="CR518" s="102"/>
      <c r="CS518" s="102"/>
      <c r="CT518" s="102"/>
      <c r="CU518" s="102"/>
      <c r="CV518" s="102"/>
      <c r="CW518" s="102"/>
      <c r="CX518" s="102"/>
      <c r="CY518" s="102"/>
      <c r="CZ518" s="102"/>
      <c r="DA518" s="102"/>
      <c r="DB518" s="102"/>
      <c r="DC518" s="102"/>
      <c r="DD518" s="102"/>
      <c r="DE518" s="102"/>
      <c r="DF518" s="102"/>
      <c r="DG518" s="102"/>
      <c r="DH518" s="102"/>
      <c r="DI518" s="102"/>
      <c r="DJ518" s="102"/>
      <c r="DK518" s="102"/>
      <c r="DL518" s="102"/>
      <c r="DM518" s="102"/>
      <c r="DN518" s="102"/>
      <c r="DO518" s="102"/>
      <c r="DP518" s="102"/>
      <c r="DQ518" s="102"/>
      <c r="DR518" s="102"/>
      <c r="DS518" s="102"/>
      <c r="DT518" s="102"/>
      <c r="DU518" s="102"/>
      <c r="DV518" s="102"/>
      <c r="DW518" s="102"/>
      <c r="DX518" s="102"/>
      <c r="DY518" s="102"/>
      <c r="DZ518" s="102"/>
    </row>
    <row r="519" spans="1:130">
      <c r="A519" s="102"/>
      <c r="B519" s="102"/>
      <c r="C519" s="102"/>
      <c r="D519" s="102"/>
      <c r="E519" s="102"/>
      <c r="F519" s="102"/>
      <c r="G519" s="102"/>
      <c r="H519" s="102"/>
      <c r="I519" s="102"/>
      <c r="J519" s="102"/>
      <c r="K519" s="102"/>
      <c r="L519" s="102"/>
      <c r="M519" s="102"/>
      <c r="N519" s="102"/>
      <c r="O519" s="102"/>
      <c r="P519" s="102"/>
      <c r="Q519" s="102"/>
      <c r="R519" s="102"/>
      <c r="S519" s="102"/>
      <c r="T519" s="102"/>
      <c r="U519" s="102"/>
      <c r="V519" s="102"/>
      <c r="W519" s="102"/>
      <c r="X519" s="102"/>
      <c r="Y519" s="102"/>
      <c r="Z519" s="102"/>
      <c r="AA519" s="102"/>
      <c r="AB519" s="102"/>
      <c r="AC519" s="102"/>
      <c r="AD519" s="102"/>
      <c r="AE519" s="102"/>
      <c r="AF519" s="102"/>
      <c r="AG519" s="102"/>
      <c r="AH519" s="102"/>
      <c r="AI519" s="102"/>
      <c r="AJ519" s="102"/>
      <c r="AK519" s="102"/>
      <c r="AL519" s="102"/>
      <c r="AM519" s="102"/>
      <c r="AN519" s="102"/>
      <c r="AO519" s="102"/>
      <c r="AP519" s="102"/>
      <c r="AQ519" s="102"/>
      <c r="AR519" s="102"/>
      <c r="AS519" s="102"/>
      <c r="AT519" s="102"/>
      <c r="AU519" s="102"/>
      <c r="AV519" s="102"/>
      <c r="AW519" s="102"/>
      <c r="AX519" s="102"/>
      <c r="AY519" s="102"/>
      <c r="AZ519" s="102"/>
      <c r="BA519" s="102"/>
      <c r="BB519" s="102"/>
      <c r="BC519" s="102"/>
      <c r="BD519" s="102"/>
      <c r="BE519" s="102"/>
      <c r="BF519" s="102"/>
      <c r="BG519" s="102"/>
      <c r="BH519" s="102"/>
      <c r="BI519" s="102"/>
      <c r="BJ519" s="102"/>
      <c r="BK519" s="102"/>
      <c r="BL519" s="102"/>
      <c r="BM519" s="102"/>
      <c r="BN519" s="102"/>
      <c r="BO519" s="102"/>
      <c r="BP519" s="102"/>
      <c r="BQ519" s="102"/>
      <c r="BR519" s="102"/>
      <c r="BS519" s="102"/>
      <c r="BT519" s="102"/>
      <c r="BU519" s="102"/>
      <c r="BV519" s="102"/>
      <c r="BW519" s="102"/>
      <c r="BX519" s="102"/>
      <c r="BY519" s="102"/>
      <c r="BZ519" s="102"/>
      <c r="CA519" s="102"/>
      <c r="CB519" s="102"/>
      <c r="CC519" s="102"/>
      <c r="CD519" s="102"/>
      <c r="CE519" s="102"/>
      <c r="CF519" s="102"/>
      <c r="CG519" s="102"/>
      <c r="CH519" s="102"/>
      <c r="CI519" s="102"/>
      <c r="CJ519" s="102"/>
      <c r="CK519" s="102"/>
      <c r="CL519" s="102"/>
      <c r="CM519" s="102"/>
      <c r="CN519" s="102"/>
      <c r="CO519" s="102"/>
      <c r="CP519" s="102"/>
      <c r="CQ519" s="102"/>
      <c r="CR519" s="102"/>
      <c r="CS519" s="102"/>
      <c r="CT519" s="102"/>
      <c r="CU519" s="102"/>
      <c r="CV519" s="102"/>
      <c r="CW519" s="102"/>
      <c r="CX519" s="102"/>
      <c r="CY519" s="102"/>
      <c r="CZ519" s="102"/>
      <c r="DA519" s="102"/>
      <c r="DB519" s="102"/>
      <c r="DC519" s="102"/>
      <c r="DD519" s="102"/>
      <c r="DE519" s="102"/>
      <c r="DF519" s="102"/>
      <c r="DG519" s="102"/>
      <c r="DH519" s="102"/>
      <c r="DI519" s="102"/>
      <c r="DJ519" s="102"/>
      <c r="DK519" s="102"/>
      <c r="DL519" s="102"/>
      <c r="DM519" s="102"/>
      <c r="DN519" s="102"/>
      <c r="DO519" s="102"/>
      <c r="DP519" s="102"/>
      <c r="DQ519" s="102"/>
      <c r="DR519" s="102"/>
      <c r="DS519" s="102"/>
      <c r="DT519" s="102"/>
      <c r="DU519" s="102"/>
      <c r="DV519" s="102"/>
      <c r="DW519" s="102"/>
      <c r="DX519" s="102"/>
      <c r="DY519" s="102"/>
      <c r="DZ519" s="102"/>
    </row>
    <row r="520" spans="1:130">
      <c r="A520" s="102"/>
      <c r="B520" s="102"/>
      <c r="C520" s="102"/>
      <c r="D520" s="102"/>
      <c r="E520" s="102"/>
      <c r="F520" s="102"/>
      <c r="G520" s="102"/>
      <c r="H520" s="102"/>
      <c r="I520" s="102"/>
      <c r="J520" s="102"/>
      <c r="K520" s="102"/>
      <c r="L520" s="102"/>
      <c r="M520" s="102"/>
      <c r="N520" s="102"/>
      <c r="O520" s="102"/>
      <c r="P520" s="102"/>
      <c r="Q520" s="102"/>
      <c r="R520" s="102"/>
      <c r="S520" s="102"/>
      <c r="T520" s="102"/>
      <c r="U520" s="102"/>
      <c r="V520" s="102"/>
      <c r="W520" s="102"/>
      <c r="X520" s="102"/>
      <c r="Y520" s="102"/>
      <c r="Z520" s="102"/>
      <c r="AA520" s="102"/>
      <c r="AB520" s="102"/>
      <c r="AC520" s="102"/>
      <c r="AD520" s="102"/>
      <c r="AE520" s="102"/>
      <c r="AF520" s="102"/>
      <c r="AG520" s="102"/>
      <c r="AH520" s="102"/>
      <c r="AI520" s="102"/>
      <c r="AJ520" s="102"/>
      <c r="AK520" s="102"/>
      <c r="AL520" s="102"/>
      <c r="AM520" s="102"/>
      <c r="AN520" s="102"/>
      <c r="AO520" s="102"/>
      <c r="AP520" s="102"/>
      <c r="AQ520" s="102"/>
      <c r="AR520" s="102"/>
      <c r="AS520" s="102"/>
      <c r="AT520" s="102"/>
      <c r="AU520" s="102"/>
      <c r="AV520" s="102"/>
      <c r="AW520" s="102"/>
      <c r="AX520" s="102"/>
      <c r="AY520" s="102"/>
      <c r="AZ520" s="102"/>
      <c r="BA520" s="102"/>
      <c r="BB520" s="102"/>
      <c r="BC520" s="102"/>
      <c r="BD520" s="102"/>
      <c r="BE520" s="102"/>
      <c r="BF520" s="102"/>
      <c r="BG520" s="102"/>
      <c r="BH520" s="102"/>
      <c r="BI520" s="102"/>
      <c r="BJ520" s="102"/>
      <c r="BK520" s="102"/>
      <c r="BL520" s="102"/>
      <c r="BM520" s="102"/>
      <c r="BN520" s="102"/>
      <c r="BO520" s="102"/>
      <c r="BP520" s="102"/>
      <c r="BQ520" s="102"/>
      <c r="BR520" s="102"/>
      <c r="BS520" s="102"/>
      <c r="BT520" s="102"/>
      <c r="BU520" s="102"/>
      <c r="BV520" s="102"/>
      <c r="BW520" s="102"/>
      <c r="BX520" s="102"/>
      <c r="BY520" s="102"/>
      <c r="BZ520" s="102"/>
      <c r="CA520" s="102"/>
      <c r="CB520" s="102"/>
      <c r="CC520" s="102"/>
      <c r="CD520" s="102"/>
      <c r="CE520" s="102"/>
      <c r="CF520" s="102"/>
      <c r="CG520" s="102"/>
      <c r="CH520" s="102"/>
      <c r="CI520" s="102"/>
      <c r="CJ520" s="102"/>
      <c r="CK520" s="102"/>
      <c r="CL520" s="102"/>
      <c r="CM520" s="102"/>
      <c r="CN520" s="102"/>
      <c r="CO520" s="102"/>
      <c r="CP520" s="102"/>
      <c r="CQ520" s="102"/>
      <c r="CR520" s="102"/>
      <c r="CS520" s="102"/>
      <c r="CT520" s="102"/>
      <c r="CU520" s="102"/>
      <c r="CV520" s="102"/>
      <c r="CW520" s="102"/>
      <c r="CX520" s="102"/>
      <c r="CY520" s="102"/>
      <c r="CZ520" s="102"/>
      <c r="DA520" s="102"/>
      <c r="DB520" s="102"/>
      <c r="DC520" s="102"/>
      <c r="DD520" s="102"/>
      <c r="DE520" s="102"/>
      <c r="DF520" s="102"/>
      <c r="DG520" s="102"/>
      <c r="DH520" s="102"/>
      <c r="DI520" s="102"/>
      <c r="DJ520" s="102"/>
      <c r="DK520" s="102"/>
      <c r="DL520" s="102"/>
      <c r="DM520" s="102"/>
      <c r="DN520" s="102"/>
      <c r="DO520" s="102"/>
      <c r="DP520" s="102"/>
      <c r="DQ520" s="102"/>
      <c r="DR520" s="102"/>
      <c r="DS520" s="102"/>
      <c r="DT520" s="102"/>
      <c r="DU520" s="102"/>
      <c r="DV520" s="102"/>
      <c r="DW520" s="102"/>
      <c r="DX520" s="102"/>
      <c r="DY520" s="102"/>
      <c r="DZ520" s="102"/>
    </row>
    <row r="521" spans="1:130">
      <c r="A521" s="102"/>
      <c r="B521" s="102"/>
      <c r="C521" s="102"/>
      <c r="D521" s="102"/>
      <c r="E521" s="102"/>
      <c r="F521" s="102"/>
      <c r="G521" s="102"/>
      <c r="H521" s="102"/>
      <c r="I521" s="102"/>
      <c r="J521" s="102"/>
      <c r="K521" s="102"/>
      <c r="L521" s="102"/>
      <c r="M521" s="102"/>
      <c r="N521" s="102"/>
      <c r="O521" s="102"/>
      <c r="P521" s="102"/>
      <c r="Q521" s="102"/>
      <c r="R521" s="102"/>
      <c r="S521" s="102"/>
      <c r="T521" s="102"/>
      <c r="U521" s="102"/>
      <c r="V521" s="102"/>
      <c r="W521" s="102"/>
      <c r="X521" s="102"/>
      <c r="Y521" s="102"/>
      <c r="Z521" s="102"/>
      <c r="AA521" s="102"/>
      <c r="AB521" s="102"/>
      <c r="AC521" s="102"/>
      <c r="AD521" s="102"/>
      <c r="AE521" s="102"/>
      <c r="AF521" s="102"/>
      <c r="AG521" s="102"/>
      <c r="AH521" s="102"/>
      <c r="AI521" s="102"/>
      <c r="AJ521" s="102"/>
      <c r="AK521" s="102"/>
      <c r="AL521" s="102"/>
      <c r="AM521" s="102"/>
      <c r="AN521" s="102"/>
      <c r="AO521" s="102"/>
      <c r="AP521" s="102"/>
      <c r="AQ521" s="102"/>
      <c r="AR521" s="102"/>
      <c r="AS521" s="102"/>
      <c r="AT521" s="102"/>
      <c r="AU521" s="102"/>
      <c r="AV521" s="102"/>
      <c r="AW521" s="102"/>
      <c r="AX521" s="102"/>
      <c r="AY521" s="102"/>
      <c r="AZ521" s="102"/>
      <c r="BA521" s="102"/>
      <c r="BB521" s="102"/>
      <c r="BC521" s="102"/>
      <c r="BD521" s="102"/>
      <c r="BE521" s="102"/>
      <c r="BF521" s="102"/>
      <c r="BG521" s="102"/>
      <c r="BH521" s="102"/>
      <c r="BI521" s="102"/>
      <c r="BJ521" s="102"/>
      <c r="BK521" s="102"/>
      <c r="BL521" s="102"/>
      <c r="BM521" s="102"/>
      <c r="BN521" s="102"/>
      <c r="BO521" s="102"/>
      <c r="BP521" s="102"/>
      <c r="BQ521" s="102"/>
      <c r="BR521" s="102"/>
      <c r="BS521" s="102"/>
      <c r="BT521" s="102"/>
      <c r="BU521" s="102"/>
      <c r="BV521" s="102"/>
      <c r="BW521" s="102"/>
      <c r="BX521" s="102"/>
      <c r="BY521" s="102"/>
      <c r="BZ521" s="102"/>
      <c r="CA521" s="102"/>
      <c r="CB521" s="102"/>
      <c r="CC521" s="102"/>
      <c r="CD521" s="102"/>
      <c r="CE521" s="102"/>
      <c r="CF521" s="102"/>
      <c r="CG521" s="102"/>
      <c r="CH521" s="102"/>
      <c r="CI521" s="102"/>
      <c r="CJ521" s="102"/>
      <c r="CK521" s="102"/>
      <c r="CL521" s="102"/>
      <c r="CM521" s="102"/>
      <c r="CN521" s="102"/>
      <c r="CO521" s="102"/>
      <c r="CP521" s="102"/>
      <c r="CQ521" s="102"/>
      <c r="CR521" s="102"/>
      <c r="CS521" s="102"/>
      <c r="CT521" s="102"/>
      <c r="CU521" s="102"/>
      <c r="CV521" s="102"/>
      <c r="CW521" s="102"/>
      <c r="CX521" s="102"/>
      <c r="CY521" s="102"/>
      <c r="CZ521" s="102"/>
      <c r="DA521" s="102"/>
      <c r="DB521" s="102"/>
      <c r="DC521" s="102"/>
      <c r="DD521" s="102"/>
      <c r="DE521" s="102"/>
      <c r="DF521" s="102"/>
      <c r="DG521" s="102"/>
      <c r="DH521" s="102"/>
      <c r="DI521" s="102"/>
      <c r="DJ521" s="102"/>
      <c r="DK521" s="102"/>
      <c r="DL521" s="102"/>
      <c r="DM521" s="102"/>
      <c r="DN521" s="102"/>
      <c r="DO521" s="102"/>
      <c r="DP521" s="102"/>
      <c r="DQ521" s="102"/>
      <c r="DR521" s="102"/>
      <c r="DS521" s="102"/>
      <c r="DT521" s="102"/>
      <c r="DU521" s="102"/>
      <c r="DV521" s="102"/>
      <c r="DW521" s="102"/>
      <c r="DX521" s="102"/>
      <c r="DY521" s="102"/>
      <c r="DZ521" s="102"/>
    </row>
    <row r="522" spans="1:130">
      <c r="A522" s="102"/>
      <c r="B522" s="102"/>
      <c r="C522" s="102"/>
      <c r="D522" s="102"/>
      <c r="E522" s="102"/>
      <c r="F522" s="102"/>
      <c r="G522" s="102"/>
      <c r="H522" s="102"/>
      <c r="I522" s="102"/>
      <c r="J522" s="102"/>
      <c r="K522" s="102"/>
      <c r="L522" s="102"/>
      <c r="M522" s="102"/>
      <c r="N522" s="102"/>
      <c r="O522" s="102"/>
      <c r="P522" s="102"/>
      <c r="Q522" s="102"/>
      <c r="R522" s="102"/>
      <c r="S522" s="102"/>
      <c r="T522" s="102"/>
      <c r="U522" s="102"/>
      <c r="V522" s="102"/>
      <c r="W522" s="102"/>
      <c r="X522" s="102"/>
      <c r="Y522" s="102"/>
      <c r="Z522" s="102"/>
      <c r="AA522" s="102"/>
      <c r="AB522" s="102"/>
      <c r="AC522" s="102"/>
      <c r="AD522" s="102"/>
      <c r="AE522" s="102"/>
      <c r="AF522" s="102"/>
      <c r="AG522" s="102"/>
      <c r="AH522" s="102"/>
      <c r="AI522" s="102"/>
      <c r="AJ522" s="102"/>
      <c r="AK522" s="102"/>
      <c r="AL522" s="102"/>
      <c r="AM522" s="102"/>
      <c r="AN522" s="102"/>
      <c r="AO522" s="102"/>
      <c r="AP522" s="102"/>
      <c r="AQ522" s="102"/>
      <c r="AR522" s="102"/>
      <c r="AS522" s="102"/>
      <c r="AT522" s="102"/>
      <c r="AU522" s="102"/>
      <c r="AV522" s="102"/>
      <c r="AW522" s="102"/>
      <c r="AX522" s="102"/>
      <c r="AY522" s="102"/>
      <c r="AZ522" s="102"/>
      <c r="BA522" s="102"/>
      <c r="BB522" s="102"/>
      <c r="BC522" s="102"/>
      <c r="BD522" s="102"/>
      <c r="BE522" s="102"/>
      <c r="BF522" s="102"/>
      <c r="BG522" s="102"/>
      <c r="BH522" s="102"/>
      <c r="BI522" s="102"/>
      <c r="BJ522" s="102"/>
      <c r="BK522" s="102"/>
      <c r="BL522" s="102"/>
      <c r="BM522" s="102"/>
      <c r="BN522" s="102"/>
      <c r="BO522" s="102"/>
      <c r="BP522" s="102"/>
      <c r="BQ522" s="102"/>
      <c r="BR522" s="102"/>
      <c r="BS522" s="102"/>
      <c r="BT522" s="102"/>
      <c r="BU522" s="102"/>
      <c r="BV522" s="102"/>
      <c r="BW522" s="102"/>
      <c r="BX522" s="102"/>
      <c r="BY522" s="102"/>
      <c r="BZ522" s="102"/>
      <c r="CA522" s="102"/>
      <c r="CB522" s="102"/>
      <c r="CC522" s="102"/>
      <c r="CD522" s="102"/>
      <c r="CE522" s="102"/>
      <c r="CF522" s="102"/>
      <c r="CG522" s="102"/>
      <c r="CH522" s="102"/>
      <c r="CI522" s="102"/>
      <c r="CJ522" s="102"/>
      <c r="CK522" s="102"/>
      <c r="CL522" s="102"/>
      <c r="CM522" s="102"/>
      <c r="CN522" s="102"/>
      <c r="CO522" s="102"/>
      <c r="CP522" s="102"/>
      <c r="CQ522" s="102"/>
      <c r="CR522" s="102"/>
      <c r="CS522" s="102"/>
      <c r="CT522" s="102"/>
      <c r="CU522" s="102"/>
      <c r="CV522" s="102"/>
      <c r="CW522" s="102"/>
      <c r="CX522" s="102"/>
      <c r="CY522" s="102"/>
      <c r="CZ522" s="102"/>
      <c r="DA522" s="102"/>
      <c r="DB522" s="102"/>
      <c r="DC522" s="102"/>
      <c r="DD522" s="102"/>
      <c r="DE522" s="102"/>
      <c r="DF522" s="102"/>
      <c r="DG522" s="102"/>
      <c r="DH522" s="102"/>
      <c r="DI522" s="102"/>
      <c r="DJ522" s="102"/>
      <c r="DK522" s="102"/>
      <c r="DL522" s="102"/>
      <c r="DM522" s="102"/>
      <c r="DN522" s="102"/>
      <c r="DO522" s="102"/>
      <c r="DP522" s="102"/>
      <c r="DQ522" s="102"/>
      <c r="DR522" s="102"/>
      <c r="DS522" s="102"/>
      <c r="DT522" s="102"/>
      <c r="DU522" s="102"/>
      <c r="DV522" s="102"/>
      <c r="DW522" s="102"/>
      <c r="DX522" s="102"/>
      <c r="DY522" s="102"/>
      <c r="DZ522" s="102"/>
    </row>
    <row r="523" spans="1:130">
      <c r="A523" s="102"/>
      <c r="B523" s="102"/>
      <c r="C523" s="102"/>
      <c r="D523" s="102"/>
      <c r="E523" s="102"/>
      <c r="F523" s="102"/>
      <c r="G523" s="102"/>
      <c r="H523" s="102"/>
      <c r="I523" s="102"/>
      <c r="J523" s="102"/>
      <c r="K523" s="102"/>
      <c r="L523" s="102"/>
      <c r="M523" s="102"/>
      <c r="N523" s="102"/>
      <c r="O523" s="102"/>
      <c r="P523" s="102"/>
      <c r="Q523" s="102"/>
      <c r="R523" s="102"/>
      <c r="S523" s="102"/>
      <c r="T523" s="102"/>
      <c r="U523" s="102"/>
      <c r="V523" s="102"/>
      <c r="W523" s="102"/>
      <c r="X523" s="102"/>
      <c r="Y523" s="102"/>
      <c r="Z523" s="102"/>
      <c r="AA523" s="102"/>
      <c r="AB523" s="102"/>
      <c r="AC523" s="102"/>
      <c r="AD523" s="102"/>
      <c r="AE523" s="102"/>
      <c r="AF523" s="102"/>
      <c r="AG523" s="102"/>
      <c r="AH523" s="102"/>
      <c r="AI523" s="102"/>
      <c r="AJ523" s="102"/>
      <c r="AK523" s="102"/>
      <c r="AL523" s="102"/>
      <c r="AM523" s="102"/>
      <c r="AN523" s="102"/>
      <c r="AO523" s="102"/>
      <c r="AP523" s="102"/>
      <c r="AQ523" s="102"/>
      <c r="AR523" s="102"/>
      <c r="AS523" s="102"/>
      <c r="AT523" s="102"/>
      <c r="AU523" s="102"/>
      <c r="AV523" s="102"/>
      <c r="AW523" s="102"/>
      <c r="AX523" s="102"/>
      <c r="AY523" s="102"/>
      <c r="AZ523" s="102"/>
      <c r="BA523" s="102"/>
      <c r="BB523" s="102"/>
      <c r="BC523" s="102"/>
      <c r="BD523" s="102"/>
      <c r="BE523" s="102"/>
      <c r="BF523" s="102"/>
      <c r="BG523" s="102"/>
      <c r="BH523" s="102"/>
      <c r="BI523" s="102"/>
      <c r="BJ523" s="102"/>
      <c r="BK523" s="102"/>
      <c r="BL523" s="102"/>
      <c r="BM523" s="102"/>
      <c r="BN523" s="102"/>
      <c r="BO523" s="102"/>
      <c r="BP523" s="102"/>
      <c r="BQ523" s="102"/>
      <c r="BR523" s="102"/>
      <c r="BS523" s="102"/>
      <c r="BT523" s="102"/>
      <c r="BU523" s="102"/>
      <c r="BV523" s="102"/>
      <c r="BW523" s="102"/>
      <c r="BX523" s="102"/>
      <c r="BY523" s="102"/>
      <c r="BZ523" s="102"/>
      <c r="CA523" s="102"/>
      <c r="CB523" s="102"/>
      <c r="CC523" s="102"/>
      <c r="CD523" s="102"/>
      <c r="CE523" s="102"/>
      <c r="CF523" s="102"/>
      <c r="CG523" s="102"/>
      <c r="CH523" s="102"/>
      <c r="CI523" s="102"/>
      <c r="CJ523" s="102"/>
      <c r="CK523" s="102"/>
      <c r="CL523" s="102"/>
      <c r="CM523" s="102"/>
      <c r="CN523" s="102"/>
      <c r="CO523" s="102"/>
      <c r="CP523" s="102"/>
      <c r="CQ523" s="102"/>
      <c r="CR523" s="102"/>
      <c r="CS523" s="102"/>
      <c r="CT523" s="102"/>
      <c r="CU523" s="102"/>
      <c r="CV523" s="102"/>
      <c r="CW523" s="102"/>
      <c r="CX523" s="102"/>
      <c r="CY523" s="102"/>
      <c r="CZ523" s="102"/>
      <c r="DA523" s="102"/>
      <c r="DB523" s="102"/>
      <c r="DC523" s="102"/>
      <c r="DD523" s="102"/>
      <c r="DE523" s="102"/>
      <c r="DF523" s="102"/>
      <c r="DG523" s="102"/>
      <c r="DH523" s="102"/>
      <c r="DI523" s="102"/>
      <c r="DJ523" s="102"/>
      <c r="DK523" s="102"/>
      <c r="DL523" s="102"/>
      <c r="DM523" s="102"/>
      <c r="DN523" s="102"/>
      <c r="DO523" s="102"/>
      <c r="DP523" s="102"/>
      <c r="DQ523" s="102"/>
      <c r="DR523" s="102"/>
      <c r="DS523" s="102"/>
      <c r="DT523" s="102"/>
      <c r="DU523" s="102"/>
      <c r="DV523" s="102"/>
      <c r="DW523" s="102"/>
      <c r="DX523" s="102"/>
      <c r="DY523" s="102"/>
      <c r="DZ523" s="102"/>
    </row>
    <row r="524" spans="1:130">
      <c r="A524" s="102"/>
      <c r="B524" s="102"/>
      <c r="C524" s="102"/>
      <c r="D524" s="102"/>
      <c r="E524" s="102"/>
      <c r="F524" s="102"/>
      <c r="G524" s="102"/>
      <c r="H524" s="102"/>
      <c r="I524" s="102"/>
      <c r="J524" s="102"/>
      <c r="K524" s="102"/>
      <c r="L524" s="102"/>
      <c r="M524" s="102"/>
      <c r="N524" s="102"/>
      <c r="O524" s="102"/>
      <c r="P524" s="102"/>
      <c r="Q524" s="102"/>
      <c r="R524" s="102"/>
      <c r="S524" s="102"/>
      <c r="T524" s="102"/>
      <c r="U524" s="102"/>
      <c r="V524" s="102"/>
      <c r="W524" s="102"/>
      <c r="X524" s="102"/>
      <c r="Y524" s="102"/>
      <c r="Z524" s="102"/>
      <c r="AA524" s="102"/>
      <c r="AB524" s="102"/>
      <c r="AC524" s="102"/>
      <c r="AD524" s="102"/>
      <c r="AE524" s="102"/>
      <c r="AF524" s="102"/>
      <c r="AG524" s="102"/>
      <c r="AH524" s="102"/>
      <c r="AI524" s="102"/>
      <c r="AJ524" s="102"/>
      <c r="AK524" s="102"/>
      <c r="AL524" s="102"/>
      <c r="AM524" s="102"/>
      <c r="AN524" s="102"/>
      <c r="AO524" s="102"/>
      <c r="AP524" s="102"/>
      <c r="AQ524" s="102"/>
      <c r="AR524" s="102"/>
      <c r="AS524" s="102"/>
      <c r="AT524" s="102"/>
      <c r="AU524" s="102"/>
      <c r="AV524" s="102"/>
      <c r="AW524" s="102"/>
      <c r="AX524" s="102"/>
      <c r="AY524" s="102"/>
      <c r="AZ524" s="102"/>
      <c r="BA524" s="102"/>
      <c r="BB524" s="102"/>
      <c r="BC524" s="102"/>
      <c r="BD524" s="102"/>
      <c r="BE524" s="102"/>
      <c r="BF524" s="102"/>
      <c r="BG524" s="102"/>
      <c r="BH524" s="102"/>
      <c r="BI524" s="102"/>
      <c r="BJ524" s="102"/>
      <c r="BK524" s="102"/>
      <c r="BL524" s="102"/>
      <c r="BM524" s="102"/>
      <c r="BN524" s="102"/>
      <c r="BO524" s="102"/>
      <c r="BP524" s="102"/>
      <c r="BQ524" s="102"/>
      <c r="BR524" s="102"/>
      <c r="BS524" s="102"/>
      <c r="BT524" s="102"/>
      <c r="BU524" s="102"/>
      <c r="BV524" s="102"/>
      <c r="BW524" s="102"/>
      <c r="BX524" s="102"/>
      <c r="BY524" s="102"/>
      <c r="BZ524" s="102"/>
      <c r="CA524" s="102"/>
      <c r="CB524" s="102"/>
      <c r="CC524" s="102"/>
      <c r="CD524" s="102"/>
      <c r="CE524" s="102"/>
      <c r="CF524" s="102"/>
      <c r="CG524" s="102"/>
      <c r="CH524" s="102"/>
      <c r="CI524" s="102"/>
      <c r="CJ524" s="102"/>
      <c r="CK524" s="102"/>
      <c r="CL524" s="102"/>
      <c r="CM524" s="102"/>
      <c r="CN524" s="102"/>
      <c r="CO524" s="102"/>
      <c r="CP524" s="102"/>
      <c r="CQ524" s="102"/>
      <c r="CR524" s="102"/>
      <c r="CS524" s="102"/>
      <c r="CT524" s="102"/>
      <c r="CU524" s="102"/>
      <c r="CV524" s="102"/>
      <c r="CW524" s="102"/>
      <c r="CX524" s="102"/>
      <c r="CY524" s="102"/>
      <c r="CZ524" s="102"/>
      <c r="DA524" s="102"/>
      <c r="DB524" s="102"/>
      <c r="DC524" s="102"/>
      <c r="DD524" s="102"/>
      <c r="DE524" s="102"/>
      <c r="DF524" s="102"/>
      <c r="DG524" s="102"/>
      <c r="DH524" s="102"/>
      <c r="DI524" s="102"/>
      <c r="DJ524" s="102"/>
      <c r="DK524" s="102"/>
      <c r="DL524" s="102"/>
      <c r="DM524" s="102"/>
      <c r="DN524" s="102"/>
      <c r="DO524" s="102"/>
      <c r="DP524" s="102"/>
      <c r="DQ524" s="102"/>
      <c r="DR524" s="102"/>
      <c r="DS524" s="102"/>
      <c r="DT524" s="102"/>
      <c r="DU524" s="102"/>
      <c r="DV524" s="102"/>
      <c r="DW524" s="102"/>
      <c r="DX524" s="102"/>
      <c r="DY524" s="102"/>
      <c r="DZ524" s="102"/>
    </row>
    <row r="525" spans="1:130">
      <c r="A525" s="102"/>
      <c r="B525" s="102"/>
      <c r="C525" s="102"/>
      <c r="D525" s="102"/>
      <c r="E525" s="102"/>
      <c r="F525" s="102"/>
      <c r="G525" s="102"/>
      <c r="H525" s="102"/>
      <c r="I525" s="102"/>
      <c r="J525" s="102"/>
      <c r="K525" s="102"/>
      <c r="L525" s="102"/>
      <c r="M525" s="102"/>
      <c r="N525" s="102"/>
      <c r="O525" s="102"/>
      <c r="P525" s="102"/>
      <c r="Q525" s="102"/>
      <c r="R525" s="102"/>
      <c r="S525" s="102"/>
      <c r="T525" s="102"/>
      <c r="U525" s="102"/>
      <c r="V525" s="102"/>
      <c r="W525" s="102"/>
      <c r="X525" s="102"/>
      <c r="Y525" s="102"/>
      <c r="Z525" s="102"/>
      <c r="AA525" s="102"/>
      <c r="AB525" s="102"/>
      <c r="AC525" s="102"/>
      <c r="AD525" s="102"/>
      <c r="AE525" s="102"/>
      <c r="AF525" s="102"/>
      <c r="AG525" s="102"/>
      <c r="AH525" s="102"/>
      <c r="AI525" s="102"/>
      <c r="AJ525" s="102"/>
      <c r="AK525" s="102"/>
      <c r="AL525" s="102"/>
      <c r="AM525" s="102"/>
      <c r="AN525" s="102"/>
      <c r="AO525" s="102"/>
      <c r="AP525" s="102"/>
      <c r="AQ525" s="102"/>
      <c r="AR525" s="102"/>
      <c r="AS525" s="102"/>
      <c r="AT525" s="102"/>
      <c r="AU525" s="102"/>
      <c r="AV525" s="102"/>
      <c r="AW525" s="102"/>
      <c r="AX525" s="102"/>
      <c r="AY525" s="102"/>
      <c r="AZ525" s="102"/>
      <c r="BA525" s="102"/>
      <c r="BB525" s="102"/>
      <c r="BC525" s="102"/>
      <c r="BD525" s="102"/>
      <c r="BE525" s="102"/>
      <c r="BF525" s="102"/>
      <c r="BG525" s="102"/>
      <c r="BH525" s="102"/>
      <c r="BI525" s="102"/>
      <c r="BJ525" s="102"/>
      <c r="BK525" s="102"/>
      <c r="BL525" s="102"/>
      <c r="BM525" s="102"/>
      <c r="BN525" s="102"/>
      <c r="BO525" s="102"/>
      <c r="BP525" s="102"/>
      <c r="BQ525" s="102"/>
      <c r="BR525" s="102"/>
      <c r="BS525" s="102"/>
      <c r="BT525" s="102"/>
      <c r="BU525" s="102"/>
      <c r="BV525" s="102"/>
      <c r="BW525" s="102"/>
      <c r="BX525" s="102"/>
      <c r="BY525" s="102"/>
      <c r="BZ525" s="102"/>
      <c r="CA525" s="102"/>
      <c r="CB525" s="102"/>
      <c r="CC525" s="102"/>
      <c r="CD525" s="102"/>
      <c r="CE525" s="102"/>
      <c r="CF525" s="102"/>
      <c r="CG525" s="102"/>
      <c r="CH525" s="102"/>
      <c r="CI525" s="102"/>
      <c r="CJ525" s="102"/>
      <c r="CK525" s="102"/>
      <c r="CL525" s="102"/>
      <c r="CM525" s="102"/>
      <c r="CN525" s="102"/>
      <c r="CO525" s="102"/>
      <c r="CP525" s="102"/>
      <c r="CQ525" s="102"/>
      <c r="CR525" s="102"/>
      <c r="CS525" s="102"/>
      <c r="CT525" s="102"/>
      <c r="CU525" s="102"/>
      <c r="CV525" s="102"/>
      <c r="CW525" s="102"/>
      <c r="CX525" s="102"/>
      <c r="CY525" s="102"/>
      <c r="CZ525" s="102"/>
      <c r="DA525" s="102"/>
      <c r="DB525" s="102"/>
      <c r="DC525" s="102"/>
      <c r="DD525" s="102"/>
      <c r="DE525" s="102"/>
      <c r="DF525" s="102"/>
      <c r="DG525" s="102"/>
      <c r="DH525" s="102"/>
      <c r="DI525" s="102"/>
      <c r="DJ525" s="102"/>
      <c r="DK525" s="102"/>
      <c r="DL525" s="102"/>
      <c r="DM525" s="102"/>
      <c r="DN525" s="102"/>
      <c r="DO525" s="102"/>
      <c r="DP525" s="102"/>
      <c r="DQ525" s="102"/>
      <c r="DR525" s="102"/>
      <c r="DS525" s="102"/>
      <c r="DT525" s="102"/>
      <c r="DU525" s="102"/>
      <c r="DV525" s="102"/>
      <c r="DW525" s="102"/>
      <c r="DX525" s="102"/>
      <c r="DY525" s="102"/>
      <c r="DZ525" s="102"/>
    </row>
    <row r="526" spans="1:130">
      <c r="A526" s="102"/>
      <c r="B526" s="102"/>
      <c r="C526" s="102"/>
      <c r="D526" s="102"/>
      <c r="E526" s="102"/>
      <c r="F526" s="102"/>
      <c r="G526" s="102"/>
      <c r="H526" s="102"/>
      <c r="I526" s="102"/>
      <c r="J526" s="102"/>
      <c r="K526" s="102"/>
      <c r="L526" s="102"/>
      <c r="M526" s="102"/>
      <c r="N526" s="102"/>
      <c r="O526" s="102"/>
      <c r="P526" s="102"/>
      <c r="Q526" s="102"/>
      <c r="R526" s="102"/>
      <c r="S526" s="102"/>
      <c r="T526" s="102"/>
      <c r="U526" s="102"/>
      <c r="V526" s="102"/>
      <c r="W526" s="102"/>
      <c r="X526" s="102"/>
      <c r="Y526" s="102"/>
      <c r="Z526" s="102"/>
      <c r="AA526" s="102"/>
      <c r="AB526" s="102"/>
      <c r="AC526" s="102"/>
      <c r="AD526" s="102"/>
      <c r="AE526" s="102"/>
      <c r="AF526" s="102"/>
      <c r="AG526" s="102"/>
      <c r="AH526" s="102"/>
      <c r="AI526" s="102"/>
      <c r="AJ526" s="102"/>
      <c r="AK526" s="102"/>
      <c r="AL526" s="102"/>
      <c r="AM526" s="102"/>
      <c r="AN526" s="102"/>
      <c r="AO526" s="102"/>
      <c r="AP526" s="102"/>
      <c r="AQ526" s="102"/>
      <c r="AR526" s="102"/>
      <c r="AS526" s="102"/>
      <c r="AT526" s="102"/>
      <c r="AU526" s="102"/>
      <c r="AV526" s="102"/>
      <c r="AW526" s="102"/>
      <c r="AX526" s="102"/>
      <c r="AY526" s="102"/>
      <c r="AZ526" s="102"/>
      <c r="BA526" s="102"/>
      <c r="BB526" s="102"/>
      <c r="BC526" s="102"/>
      <c r="BD526" s="102"/>
      <c r="BE526" s="102"/>
      <c r="BF526" s="102"/>
      <c r="BG526" s="102"/>
      <c r="BH526" s="102"/>
      <c r="BI526" s="102"/>
      <c r="BJ526" s="102"/>
      <c r="BK526" s="102"/>
      <c r="BL526" s="102"/>
      <c r="BM526" s="102"/>
      <c r="BN526" s="102"/>
      <c r="BO526" s="102"/>
      <c r="BP526" s="102"/>
      <c r="BQ526" s="102"/>
      <c r="BR526" s="102"/>
      <c r="BS526" s="102"/>
      <c r="BT526" s="102"/>
      <c r="BU526" s="102"/>
      <c r="BV526" s="102"/>
      <c r="BW526" s="102"/>
      <c r="BX526" s="102"/>
      <c r="BY526" s="102"/>
      <c r="BZ526" s="102"/>
      <c r="CA526" s="102"/>
      <c r="CB526" s="102"/>
      <c r="CC526" s="102"/>
      <c r="CD526" s="102"/>
      <c r="CE526" s="102"/>
      <c r="CF526" s="102"/>
      <c r="CG526" s="102"/>
      <c r="CH526" s="102"/>
      <c r="CI526" s="102"/>
      <c r="CJ526" s="102"/>
      <c r="CK526" s="102"/>
      <c r="CL526" s="102"/>
      <c r="CM526" s="102"/>
      <c r="CN526" s="102"/>
      <c r="CO526" s="102"/>
      <c r="CP526" s="102"/>
      <c r="CQ526" s="102"/>
      <c r="CR526" s="102"/>
      <c r="CS526" s="102"/>
      <c r="CT526" s="102"/>
      <c r="CU526" s="102"/>
      <c r="CV526" s="102"/>
      <c r="CW526" s="102"/>
      <c r="CX526" s="102"/>
      <c r="CY526" s="102"/>
      <c r="CZ526" s="102"/>
      <c r="DA526" s="102"/>
      <c r="DB526" s="102"/>
      <c r="DC526" s="102"/>
      <c r="DD526" s="102"/>
      <c r="DE526" s="102"/>
      <c r="DF526" s="102"/>
      <c r="DG526" s="102"/>
      <c r="DH526" s="102"/>
      <c r="DI526" s="102"/>
      <c r="DJ526" s="102"/>
      <c r="DK526" s="102"/>
      <c r="DL526" s="102"/>
      <c r="DM526" s="102"/>
      <c r="DN526" s="102"/>
      <c r="DO526" s="102"/>
      <c r="DP526" s="102"/>
      <c r="DQ526" s="102"/>
      <c r="DR526" s="102"/>
      <c r="DS526" s="102"/>
      <c r="DT526" s="102"/>
      <c r="DU526" s="102"/>
      <c r="DV526" s="102"/>
      <c r="DW526" s="102"/>
      <c r="DX526" s="102"/>
      <c r="DY526" s="102"/>
      <c r="DZ526" s="102"/>
    </row>
    <row r="527" spans="1:130">
      <c r="A527" s="102"/>
      <c r="B527" s="102"/>
      <c r="C527" s="102"/>
      <c r="D527" s="102"/>
      <c r="E527" s="102"/>
      <c r="F527" s="102"/>
      <c r="G527" s="102"/>
      <c r="H527" s="102"/>
      <c r="I527" s="102"/>
      <c r="J527" s="102"/>
      <c r="K527" s="102"/>
      <c r="L527" s="102"/>
      <c r="M527" s="102"/>
      <c r="N527" s="102"/>
      <c r="O527" s="102"/>
      <c r="P527" s="102"/>
      <c r="Q527" s="102"/>
      <c r="R527" s="102"/>
      <c r="S527" s="102"/>
      <c r="T527" s="102"/>
      <c r="U527" s="102"/>
      <c r="V527" s="102"/>
      <c r="W527" s="102"/>
      <c r="X527" s="102"/>
      <c r="Y527" s="102"/>
      <c r="Z527" s="102"/>
      <c r="AA527" s="102"/>
      <c r="AB527" s="102"/>
      <c r="AC527" s="102"/>
      <c r="AD527" s="102"/>
      <c r="AE527" s="102"/>
      <c r="AF527" s="102"/>
      <c r="AG527" s="102"/>
      <c r="AH527" s="102"/>
      <c r="AI527" s="102"/>
      <c r="AJ527" s="102"/>
      <c r="AK527" s="102"/>
      <c r="AL527" s="102"/>
      <c r="AM527" s="102"/>
      <c r="AN527" s="102"/>
      <c r="AO527" s="102"/>
      <c r="AP527" s="102"/>
      <c r="AQ527" s="102"/>
      <c r="AR527" s="102"/>
      <c r="AS527" s="102"/>
      <c r="AT527" s="102"/>
      <c r="AU527" s="102"/>
      <c r="AV527" s="102"/>
      <c r="AW527" s="102"/>
      <c r="AX527" s="102"/>
      <c r="AY527" s="102"/>
      <c r="AZ527" s="102"/>
      <c r="BA527" s="102"/>
      <c r="BB527" s="102"/>
      <c r="BC527" s="102"/>
      <c r="BD527" s="102"/>
      <c r="BE527" s="102"/>
      <c r="BF527" s="102"/>
      <c r="BG527" s="102"/>
      <c r="BH527" s="102"/>
      <c r="BI527" s="102"/>
      <c r="BJ527" s="102"/>
      <c r="BK527" s="102"/>
      <c r="BL527" s="102"/>
      <c r="BM527" s="102"/>
      <c r="BN527" s="102"/>
      <c r="BO527" s="102"/>
      <c r="BP527" s="102"/>
      <c r="BQ527" s="102"/>
      <c r="BR527" s="102"/>
      <c r="BS527" s="102"/>
      <c r="BT527" s="102"/>
      <c r="BU527" s="102"/>
      <c r="BV527" s="102"/>
      <c r="BW527" s="102"/>
      <c r="BX527" s="102"/>
      <c r="BY527" s="102"/>
      <c r="BZ527" s="102"/>
      <c r="CA527" s="102"/>
      <c r="CB527" s="102"/>
      <c r="CC527" s="102"/>
      <c r="CD527" s="102"/>
      <c r="CE527" s="102"/>
      <c r="CF527" s="102"/>
      <c r="CG527" s="102"/>
      <c r="CH527" s="102"/>
      <c r="CI527" s="102"/>
      <c r="CJ527" s="102"/>
      <c r="CK527" s="102"/>
      <c r="CL527" s="102"/>
      <c r="CM527" s="102"/>
      <c r="CN527" s="102"/>
      <c r="CO527" s="102"/>
      <c r="CP527" s="102"/>
      <c r="CQ527" s="102"/>
      <c r="CR527" s="102"/>
      <c r="CS527" s="102"/>
      <c r="CT527" s="102"/>
      <c r="CU527" s="102"/>
      <c r="CV527" s="102"/>
      <c r="CW527" s="102"/>
      <c r="CX527" s="102"/>
      <c r="CY527" s="102"/>
      <c r="CZ527" s="102"/>
      <c r="DA527" s="102"/>
      <c r="DB527" s="102"/>
      <c r="DC527" s="102"/>
      <c r="DD527" s="102"/>
      <c r="DE527" s="102"/>
      <c r="DF527" s="102"/>
      <c r="DG527" s="102"/>
      <c r="DH527" s="102"/>
      <c r="DI527" s="102"/>
      <c r="DJ527" s="102"/>
      <c r="DK527" s="102"/>
      <c r="DL527" s="102"/>
      <c r="DM527" s="102"/>
      <c r="DN527" s="102"/>
      <c r="DO527" s="102"/>
      <c r="DP527" s="102"/>
      <c r="DQ527" s="102"/>
      <c r="DR527" s="102"/>
      <c r="DS527" s="102"/>
      <c r="DT527" s="102"/>
      <c r="DU527" s="102"/>
      <c r="DV527" s="102"/>
      <c r="DW527" s="102"/>
      <c r="DX527" s="102"/>
      <c r="DY527" s="102"/>
      <c r="DZ527" s="102"/>
    </row>
    <row r="528" spans="1:130">
      <c r="A528" s="102"/>
      <c r="B528" s="102"/>
      <c r="C528" s="102"/>
      <c r="D528" s="102"/>
      <c r="E528" s="102"/>
      <c r="F528" s="102"/>
      <c r="G528" s="102"/>
      <c r="H528" s="102"/>
      <c r="I528" s="102"/>
      <c r="J528" s="102"/>
      <c r="K528" s="102"/>
      <c r="L528" s="102"/>
      <c r="M528" s="102"/>
      <c r="N528" s="102"/>
      <c r="O528" s="102"/>
      <c r="P528" s="102"/>
      <c r="Q528" s="102"/>
      <c r="R528" s="102"/>
      <c r="S528" s="102"/>
      <c r="T528" s="102"/>
      <c r="U528" s="102"/>
      <c r="V528" s="102"/>
      <c r="W528" s="102"/>
      <c r="X528" s="102"/>
      <c r="Y528" s="102"/>
      <c r="Z528" s="102"/>
      <c r="AA528" s="102"/>
      <c r="AB528" s="102"/>
      <c r="AC528" s="102"/>
      <c r="AD528" s="102"/>
      <c r="AE528" s="102"/>
      <c r="AF528" s="102"/>
      <c r="AG528" s="102"/>
      <c r="AH528" s="102"/>
      <c r="AI528" s="102"/>
      <c r="AJ528" s="102"/>
      <c r="AK528" s="102"/>
      <c r="AL528" s="102"/>
      <c r="AM528" s="102"/>
      <c r="AN528" s="102"/>
      <c r="AO528" s="102"/>
      <c r="AP528" s="102"/>
      <c r="AQ528" s="102"/>
      <c r="AR528" s="102"/>
      <c r="AS528" s="102"/>
      <c r="AT528" s="102"/>
      <c r="AU528" s="102"/>
      <c r="AV528" s="102"/>
      <c r="AW528" s="102"/>
      <c r="AX528" s="102"/>
      <c r="AY528" s="102"/>
      <c r="AZ528" s="102"/>
      <c r="BA528" s="102"/>
      <c r="BB528" s="102"/>
      <c r="BC528" s="102"/>
      <c r="BD528" s="102"/>
      <c r="BE528" s="102"/>
      <c r="BF528" s="102"/>
      <c r="BG528" s="102"/>
      <c r="BH528" s="102"/>
      <c r="BI528" s="102"/>
      <c r="BJ528" s="102"/>
      <c r="BK528" s="102"/>
      <c r="BL528" s="102"/>
      <c r="BM528" s="102"/>
      <c r="BN528" s="102"/>
      <c r="BO528" s="102"/>
      <c r="BP528" s="102"/>
      <c r="BQ528" s="102"/>
      <c r="BR528" s="102"/>
      <c r="BS528" s="102"/>
      <c r="BT528" s="102"/>
      <c r="BU528" s="102"/>
      <c r="BV528" s="102"/>
      <c r="BW528" s="102"/>
      <c r="BX528" s="102"/>
      <c r="BY528" s="102"/>
      <c r="BZ528" s="102"/>
      <c r="CA528" s="102"/>
      <c r="CB528" s="102"/>
      <c r="CC528" s="102"/>
      <c r="CD528" s="102"/>
      <c r="CE528" s="102"/>
      <c r="CF528" s="102"/>
      <c r="CG528" s="102"/>
      <c r="CH528" s="102"/>
      <c r="CI528" s="102"/>
      <c r="CJ528" s="102"/>
      <c r="CK528" s="102"/>
      <c r="CL528" s="102"/>
      <c r="CM528" s="102"/>
      <c r="CN528" s="102"/>
      <c r="CO528" s="102"/>
      <c r="CP528" s="102"/>
      <c r="CQ528" s="102"/>
      <c r="CR528" s="102"/>
      <c r="CS528" s="102"/>
      <c r="CT528" s="102"/>
      <c r="CU528" s="102"/>
      <c r="CV528" s="102"/>
      <c r="CW528" s="102"/>
      <c r="CX528" s="102"/>
      <c r="CY528" s="102"/>
      <c r="CZ528" s="102"/>
      <c r="DA528" s="102"/>
      <c r="DB528" s="102"/>
      <c r="DC528" s="102"/>
      <c r="DD528" s="102"/>
      <c r="DE528" s="102"/>
      <c r="DF528" s="102"/>
      <c r="DG528" s="102"/>
      <c r="DH528" s="102"/>
      <c r="DI528" s="102"/>
      <c r="DJ528" s="102"/>
      <c r="DK528" s="102"/>
      <c r="DL528" s="102"/>
      <c r="DM528" s="102"/>
      <c r="DN528" s="102"/>
      <c r="DO528" s="102"/>
      <c r="DP528" s="102"/>
      <c r="DQ528" s="102"/>
      <c r="DR528" s="102"/>
      <c r="DS528" s="102"/>
      <c r="DT528" s="102"/>
      <c r="DU528" s="102"/>
      <c r="DV528" s="102"/>
      <c r="DW528" s="102"/>
      <c r="DX528" s="102"/>
      <c r="DY528" s="102"/>
      <c r="DZ528" s="102"/>
    </row>
    <row r="529" spans="1:130">
      <c r="A529" s="102"/>
      <c r="B529" s="102"/>
      <c r="C529" s="102"/>
      <c r="D529" s="102"/>
      <c r="E529" s="102"/>
      <c r="F529" s="102"/>
      <c r="G529" s="102"/>
      <c r="H529" s="102"/>
      <c r="I529" s="102"/>
      <c r="J529" s="102"/>
      <c r="K529" s="102"/>
      <c r="L529" s="102"/>
      <c r="M529" s="102"/>
      <c r="N529" s="102"/>
      <c r="O529" s="102"/>
      <c r="P529" s="102"/>
      <c r="Q529" s="102"/>
      <c r="R529" s="102"/>
      <c r="S529" s="102"/>
      <c r="T529" s="102"/>
      <c r="U529" s="102"/>
      <c r="V529" s="102"/>
      <c r="W529" s="102"/>
      <c r="X529" s="102"/>
      <c r="Y529" s="102"/>
      <c r="Z529" s="102"/>
      <c r="AA529" s="102"/>
      <c r="AB529" s="102"/>
      <c r="AC529" s="102"/>
      <c r="AD529" s="102"/>
      <c r="AE529" s="102"/>
      <c r="AF529" s="102"/>
      <c r="AG529" s="102"/>
      <c r="AH529" s="102"/>
      <c r="AI529" s="102"/>
      <c r="AJ529" s="102"/>
      <c r="AK529" s="102"/>
      <c r="AL529" s="102"/>
      <c r="AM529" s="102"/>
      <c r="AN529" s="102"/>
      <c r="AO529" s="102"/>
      <c r="AP529" s="102"/>
      <c r="AQ529" s="102"/>
      <c r="AR529" s="102"/>
      <c r="AS529" s="102"/>
      <c r="AT529" s="102"/>
      <c r="AU529" s="102"/>
      <c r="AV529" s="102"/>
      <c r="AW529" s="102"/>
      <c r="AX529" s="102"/>
      <c r="AY529" s="102"/>
      <c r="AZ529" s="102"/>
      <c r="BA529" s="102"/>
      <c r="BB529" s="102"/>
      <c r="BC529" s="102"/>
      <c r="BD529" s="102"/>
      <c r="BE529" s="102"/>
      <c r="BF529" s="102"/>
      <c r="BG529" s="102"/>
      <c r="BH529" s="102"/>
      <c r="BI529" s="102"/>
      <c r="BJ529" s="102"/>
      <c r="BK529" s="102"/>
      <c r="BL529" s="102"/>
      <c r="BM529" s="102"/>
      <c r="BN529" s="102"/>
      <c r="BO529" s="102"/>
      <c r="BP529" s="102"/>
      <c r="BQ529" s="102"/>
      <c r="BR529" s="102"/>
      <c r="BS529" s="102"/>
      <c r="BT529" s="102"/>
      <c r="BU529" s="102"/>
      <c r="BV529" s="102"/>
      <c r="BW529" s="102"/>
      <c r="BX529" s="102"/>
      <c r="BY529" s="102"/>
      <c r="BZ529" s="102"/>
      <c r="CA529" s="102"/>
      <c r="CB529" s="102"/>
      <c r="CC529" s="102"/>
      <c r="CD529" s="102"/>
      <c r="CE529" s="102"/>
      <c r="CF529" s="102"/>
      <c r="CG529" s="102"/>
      <c r="CH529" s="102"/>
      <c r="CI529" s="102"/>
      <c r="CJ529" s="102"/>
      <c r="CK529" s="102"/>
      <c r="CL529" s="102"/>
      <c r="CM529" s="102"/>
      <c r="CN529" s="102"/>
      <c r="CO529" s="102"/>
      <c r="CP529" s="102"/>
      <c r="CQ529" s="102"/>
      <c r="CR529" s="102"/>
      <c r="CS529" s="102"/>
      <c r="CT529" s="102"/>
      <c r="CU529" s="102"/>
      <c r="CV529" s="102"/>
      <c r="CW529" s="102"/>
      <c r="CX529" s="102"/>
      <c r="CY529" s="102"/>
      <c r="CZ529" s="102"/>
      <c r="DA529" s="102"/>
      <c r="DB529" s="102"/>
      <c r="DC529" s="102"/>
      <c r="DD529" s="102"/>
      <c r="DE529" s="102"/>
      <c r="DF529" s="102"/>
      <c r="DG529" s="102"/>
      <c r="DH529" s="102"/>
      <c r="DI529" s="102"/>
      <c r="DJ529" s="102"/>
      <c r="DK529" s="102"/>
      <c r="DL529" s="102"/>
      <c r="DM529" s="102"/>
      <c r="DN529" s="102"/>
      <c r="DO529" s="102"/>
      <c r="DP529" s="102"/>
      <c r="DQ529" s="102"/>
      <c r="DR529" s="102"/>
      <c r="DS529" s="102"/>
      <c r="DT529" s="102"/>
      <c r="DU529" s="102"/>
      <c r="DV529" s="102"/>
      <c r="DW529" s="102"/>
      <c r="DX529" s="102"/>
      <c r="DY529" s="102"/>
      <c r="DZ529" s="102"/>
    </row>
    <row r="530" spans="1:130">
      <c r="A530" s="102"/>
      <c r="B530" s="102"/>
      <c r="C530" s="102"/>
      <c r="D530" s="102"/>
      <c r="E530" s="102"/>
      <c r="F530" s="102"/>
      <c r="G530" s="102"/>
      <c r="H530" s="102"/>
      <c r="I530" s="102"/>
      <c r="J530" s="102"/>
      <c r="K530" s="102"/>
      <c r="L530" s="102"/>
      <c r="M530" s="102"/>
      <c r="N530" s="102"/>
      <c r="O530" s="102"/>
      <c r="P530" s="102"/>
      <c r="Q530" s="102"/>
      <c r="R530" s="102"/>
      <c r="S530" s="102"/>
      <c r="T530" s="102"/>
      <c r="U530" s="102"/>
      <c r="V530" s="102"/>
      <c r="W530" s="102"/>
      <c r="X530" s="102"/>
      <c r="Y530" s="102"/>
      <c r="Z530" s="102"/>
      <c r="AA530" s="102"/>
      <c r="AB530" s="102"/>
      <c r="AC530" s="102"/>
      <c r="AD530" s="102"/>
      <c r="AE530" s="102"/>
      <c r="AF530" s="102"/>
      <c r="AG530" s="102"/>
      <c r="AH530" s="102"/>
      <c r="AI530" s="102"/>
      <c r="AJ530" s="102"/>
      <c r="AK530" s="102"/>
      <c r="AL530" s="102"/>
      <c r="AM530" s="102"/>
      <c r="AN530" s="102"/>
      <c r="AO530" s="102"/>
      <c r="AP530" s="102"/>
      <c r="AQ530" s="102"/>
      <c r="AR530" s="102"/>
      <c r="AS530" s="102"/>
      <c r="AT530" s="102"/>
      <c r="AU530" s="102"/>
      <c r="AV530" s="102"/>
      <c r="AW530" s="102"/>
      <c r="AX530" s="102"/>
      <c r="AY530" s="102"/>
      <c r="AZ530" s="102"/>
      <c r="BA530" s="102"/>
      <c r="BB530" s="102"/>
      <c r="BC530" s="102"/>
      <c r="BD530" s="102"/>
      <c r="BE530" s="102"/>
      <c r="BF530" s="102"/>
      <c r="BG530" s="102"/>
      <c r="BH530" s="102"/>
      <c r="BI530" s="102"/>
      <c r="BJ530" s="102"/>
      <c r="BK530" s="102"/>
      <c r="BL530" s="102"/>
      <c r="BM530" s="102"/>
      <c r="BN530" s="102"/>
      <c r="BO530" s="102"/>
      <c r="BP530" s="102"/>
      <c r="BQ530" s="102"/>
      <c r="BR530" s="102"/>
      <c r="BS530" s="102"/>
      <c r="BT530" s="102"/>
      <c r="BU530" s="102"/>
      <c r="BV530" s="102"/>
      <c r="BW530" s="102"/>
      <c r="BX530" s="102"/>
      <c r="BY530" s="102"/>
      <c r="BZ530" s="102"/>
      <c r="CA530" s="102"/>
      <c r="CB530" s="102"/>
      <c r="CC530" s="102"/>
      <c r="CD530" s="102"/>
      <c r="CE530" s="102"/>
      <c r="CF530" s="102"/>
      <c r="CG530" s="102"/>
      <c r="CH530" s="102"/>
      <c r="CI530" s="102"/>
      <c r="CJ530" s="102"/>
      <c r="CK530" s="102"/>
      <c r="CL530" s="102"/>
      <c r="CM530" s="102"/>
      <c r="CN530" s="102"/>
      <c r="CO530" s="102"/>
      <c r="CP530" s="102"/>
      <c r="CQ530" s="102"/>
      <c r="CR530" s="102"/>
      <c r="CS530" s="102"/>
      <c r="CT530" s="102"/>
      <c r="CU530" s="102"/>
      <c r="CV530" s="102"/>
      <c r="CW530" s="102"/>
      <c r="CX530" s="102"/>
      <c r="CY530" s="102"/>
      <c r="CZ530" s="102"/>
      <c r="DA530" s="102"/>
      <c r="DB530" s="102"/>
      <c r="DC530" s="102"/>
      <c r="DD530" s="102"/>
      <c r="DE530" s="102"/>
      <c r="DF530" s="102"/>
      <c r="DG530" s="102"/>
      <c r="DH530" s="102"/>
      <c r="DI530" s="102"/>
      <c r="DJ530" s="102"/>
      <c r="DK530" s="102"/>
      <c r="DL530" s="102"/>
      <c r="DM530" s="102"/>
      <c r="DN530" s="102"/>
      <c r="DO530" s="102"/>
      <c r="DP530" s="102"/>
      <c r="DQ530" s="102"/>
      <c r="DR530" s="102"/>
      <c r="DS530" s="102"/>
      <c r="DT530" s="102"/>
      <c r="DU530" s="102"/>
      <c r="DV530" s="102"/>
      <c r="DW530" s="102"/>
      <c r="DX530" s="102"/>
      <c r="DY530" s="102"/>
      <c r="DZ530" s="102"/>
    </row>
    <row r="531" spans="1:130">
      <c r="A531" s="102"/>
      <c r="B531" s="102"/>
      <c r="C531" s="102"/>
      <c r="D531" s="102"/>
      <c r="E531" s="102"/>
      <c r="F531" s="102"/>
      <c r="G531" s="102"/>
      <c r="H531" s="102"/>
      <c r="I531" s="102"/>
      <c r="J531" s="102"/>
      <c r="K531" s="102"/>
      <c r="L531" s="102"/>
      <c r="M531" s="102"/>
      <c r="N531" s="102"/>
      <c r="O531" s="102"/>
      <c r="P531" s="102"/>
      <c r="Q531" s="102"/>
      <c r="R531" s="102"/>
      <c r="S531" s="102"/>
      <c r="T531" s="102"/>
      <c r="U531" s="102"/>
      <c r="V531" s="102"/>
      <c r="W531" s="102"/>
      <c r="X531" s="102"/>
      <c r="Y531" s="102"/>
      <c r="Z531" s="102"/>
      <c r="AA531" s="102"/>
      <c r="AB531" s="102"/>
      <c r="AC531" s="102"/>
      <c r="AD531" s="102"/>
      <c r="AE531" s="102"/>
      <c r="AF531" s="102"/>
      <c r="AG531" s="102"/>
      <c r="AH531" s="102"/>
      <c r="AI531" s="102"/>
      <c r="AJ531" s="102"/>
      <c r="AK531" s="102"/>
      <c r="AL531" s="102"/>
      <c r="AM531" s="102"/>
      <c r="AN531" s="102"/>
      <c r="AO531" s="102"/>
      <c r="AP531" s="102"/>
      <c r="AQ531" s="102"/>
      <c r="AR531" s="102"/>
      <c r="AS531" s="102"/>
      <c r="AT531" s="102"/>
      <c r="AU531" s="102"/>
      <c r="AV531" s="102"/>
      <c r="AW531" s="102"/>
      <c r="AX531" s="102"/>
      <c r="AY531" s="102"/>
      <c r="AZ531" s="102"/>
      <c r="BA531" s="102"/>
      <c r="BB531" s="102"/>
      <c r="BC531" s="102"/>
      <c r="BD531" s="102"/>
      <c r="BE531" s="102"/>
      <c r="BF531" s="102"/>
      <c r="BG531" s="102"/>
      <c r="BH531" s="102"/>
      <c r="BI531" s="102"/>
      <c r="BJ531" s="102"/>
      <c r="BK531" s="102"/>
      <c r="BL531" s="102"/>
      <c r="BM531" s="102"/>
      <c r="BN531" s="102"/>
      <c r="BO531" s="102"/>
      <c r="BP531" s="102"/>
      <c r="BQ531" s="102"/>
      <c r="BR531" s="102"/>
      <c r="BS531" s="102"/>
      <c r="BT531" s="102"/>
      <c r="BU531" s="102"/>
      <c r="BV531" s="102"/>
      <c r="BW531" s="102"/>
      <c r="BX531" s="102"/>
      <c r="BY531" s="102"/>
      <c r="BZ531" s="102"/>
      <c r="CA531" s="102"/>
      <c r="CB531" s="102"/>
      <c r="CC531" s="102"/>
      <c r="CD531" s="102"/>
      <c r="CE531" s="102"/>
      <c r="CF531" s="102"/>
      <c r="CG531" s="102"/>
      <c r="CH531" s="102"/>
      <c r="CI531" s="102"/>
      <c r="CJ531" s="102"/>
      <c r="CK531" s="102"/>
      <c r="CL531" s="102"/>
      <c r="CM531" s="102"/>
      <c r="CN531" s="102"/>
      <c r="CO531" s="102"/>
      <c r="CP531" s="102"/>
      <c r="CQ531" s="102"/>
      <c r="CR531" s="102"/>
      <c r="CS531" s="102"/>
      <c r="CT531" s="102"/>
      <c r="CU531" s="102"/>
      <c r="CV531" s="102"/>
      <c r="CW531" s="102"/>
      <c r="CX531" s="102"/>
      <c r="CY531" s="102"/>
      <c r="CZ531" s="102"/>
      <c r="DA531" s="102"/>
      <c r="DB531" s="102"/>
      <c r="DC531" s="102"/>
      <c r="DD531" s="102"/>
      <c r="DE531" s="102"/>
      <c r="DF531" s="102"/>
      <c r="DG531" s="102"/>
      <c r="DH531" s="102"/>
      <c r="DI531" s="102"/>
      <c r="DJ531" s="102"/>
      <c r="DK531" s="102"/>
      <c r="DL531" s="102"/>
      <c r="DM531" s="102"/>
      <c r="DN531" s="102"/>
      <c r="DO531" s="102"/>
      <c r="DP531" s="102"/>
      <c r="DQ531" s="102"/>
      <c r="DR531" s="102"/>
      <c r="DS531" s="102"/>
      <c r="DT531" s="102"/>
      <c r="DU531" s="102"/>
      <c r="DV531" s="102"/>
      <c r="DW531" s="102"/>
      <c r="DX531" s="102"/>
      <c r="DY531" s="102"/>
      <c r="DZ531" s="102"/>
    </row>
    <row r="532" spans="1:130">
      <c r="A532" s="102"/>
      <c r="B532" s="102"/>
      <c r="C532" s="102"/>
      <c r="D532" s="102"/>
      <c r="E532" s="102"/>
      <c r="F532" s="102"/>
      <c r="G532" s="102"/>
      <c r="H532" s="102"/>
      <c r="I532" s="102"/>
      <c r="J532" s="102"/>
      <c r="K532" s="102"/>
      <c r="L532" s="102"/>
      <c r="M532" s="102"/>
      <c r="N532" s="102"/>
      <c r="O532" s="102"/>
      <c r="P532" s="102"/>
      <c r="Q532" s="102"/>
      <c r="R532" s="102"/>
      <c r="S532" s="102"/>
      <c r="T532" s="102"/>
      <c r="U532" s="102"/>
      <c r="V532" s="102"/>
      <c r="W532" s="102"/>
      <c r="X532" s="102"/>
      <c r="Y532" s="102"/>
      <c r="Z532" s="102"/>
      <c r="AA532" s="102"/>
      <c r="AB532" s="102"/>
      <c r="AC532" s="102"/>
      <c r="AD532" s="102"/>
      <c r="AE532" s="102"/>
      <c r="AF532" s="102"/>
      <c r="AG532" s="102"/>
      <c r="AH532" s="102"/>
      <c r="AI532" s="102"/>
      <c r="AJ532" s="102"/>
      <c r="AK532" s="102"/>
      <c r="AL532" s="102"/>
      <c r="AM532" s="102"/>
      <c r="AN532" s="102"/>
      <c r="AO532" s="102"/>
      <c r="AP532" s="102"/>
      <c r="AQ532" s="102"/>
      <c r="AR532" s="102"/>
      <c r="AS532" s="102"/>
      <c r="AT532" s="102"/>
      <c r="AU532" s="102"/>
      <c r="AV532" s="102"/>
      <c r="AW532" s="102"/>
      <c r="AX532" s="102"/>
      <c r="AY532" s="102"/>
      <c r="AZ532" s="102"/>
      <c r="BA532" s="102"/>
      <c r="BB532" s="102"/>
      <c r="BC532" s="102"/>
      <c r="BD532" s="102"/>
      <c r="BE532" s="102"/>
      <c r="BF532" s="102"/>
      <c r="BG532" s="102"/>
      <c r="BH532" s="102"/>
      <c r="BI532" s="102"/>
      <c r="BJ532" s="102"/>
      <c r="BK532" s="102"/>
      <c r="BL532" s="102"/>
      <c r="BM532" s="102"/>
      <c r="BN532" s="102"/>
      <c r="BO532" s="102"/>
      <c r="BP532" s="102"/>
      <c r="BQ532" s="102"/>
      <c r="BR532" s="102"/>
      <c r="BS532" s="102"/>
      <c r="BT532" s="102"/>
      <c r="BU532" s="102"/>
      <c r="BV532" s="102"/>
      <c r="BW532" s="102"/>
      <c r="BX532" s="102"/>
      <c r="BY532" s="102"/>
      <c r="BZ532" s="102"/>
      <c r="CA532" s="102"/>
      <c r="CB532" s="102"/>
      <c r="CC532" s="102"/>
      <c r="CD532" s="102"/>
      <c r="CE532" s="102"/>
      <c r="CF532" s="102"/>
      <c r="CG532" s="102"/>
      <c r="CH532" s="102"/>
      <c r="CI532" s="102"/>
      <c r="CJ532" s="102"/>
      <c r="CK532" s="102"/>
      <c r="CL532" s="102"/>
      <c r="CM532" s="102"/>
      <c r="CN532" s="102"/>
      <c r="CO532" s="102"/>
      <c r="CP532" s="102"/>
      <c r="CQ532" s="102"/>
      <c r="CR532" s="102"/>
      <c r="CS532" s="102"/>
      <c r="CT532" s="102"/>
      <c r="CU532" s="102"/>
      <c r="CV532" s="102"/>
      <c r="CW532" s="102"/>
      <c r="CX532" s="102"/>
      <c r="CY532" s="102"/>
      <c r="CZ532" s="102"/>
      <c r="DA532" s="102"/>
      <c r="DB532" s="102"/>
      <c r="DC532" s="102"/>
      <c r="DD532" s="102"/>
      <c r="DE532" s="102"/>
      <c r="DF532" s="102"/>
      <c r="DG532" s="102"/>
      <c r="DH532" s="102"/>
      <c r="DI532" s="102"/>
      <c r="DJ532" s="102"/>
      <c r="DK532" s="102"/>
      <c r="DL532" s="102"/>
      <c r="DM532" s="102"/>
      <c r="DN532" s="102"/>
      <c r="DO532" s="102"/>
      <c r="DP532" s="102"/>
      <c r="DQ532" s="102"/>
      <c r="DR532" s="102"/>
      <c r="DS532" s="102"/>
      <c r="DT532" s="102"/>
      <c r="DU532" s="102"/>
      <c r="DV532" s="102"/>
      <c r="DW532" s="102"/>
      <c r="DX532" s="102"/>
      <c r="DY532" s="102"/>
      <c r="DZ532" s="102"/>
    </row>
    <row r="533" spans="1:130">
      <c r="A533" s="102"/>
      <c r="B533" s="102"/>
      <c r="C533" s="102"/>
      <c r="D533" s="102"/>
      <c r="E533" s="102"/>
      <c r="F533" s="102"/>
      <c r="G533" s="102"/>
      <c r="H533" s="102"/>
      <c r="I533" s="102"/>
      <c r="J533" s="102"/>
      <c r="K533" s="102"/>
      <c r="L533" s="102"/>
      <c r="M533" s="102"/>
      <c r="N533" s="102"/>
      <c r="O533" s="102"/>
      <c r="P533" s="102"/>
      <c r="Q533" s="102"/>
      <c r="R533" s="102"/>
      <c r="S533" s="102"/>
      <c r="T533" s="102"/>
      <c r="U533" s="102"/>
      <c r="V533" s="102"/>
      <c r="W533" s="102"/>
      <c r="X533" s="102"/>
      <c r="Y533" s="102"/>
      <c r="Z533" s="102"/>
      <c r="AA533" s="102"/>
      <c r="AB533" s="102"/>
      <c r="AC533" s="102"/>
      <c r="AD533" s="102"/>
      <c r="AE533" s="102"/>
      <c r="AF533" s="102"/>
      <c r="AG533" s="102"/>
      <c r="AH533" s="102"/>
      <c r="AI533" s="102"/>
      <c r="AJ533" s="102"/>
      <c r="AK533" s="102"/>
      <c r="AL533" s="102"/>
      <c r="AM533" s="102"/>
      <c r="AN533" s="102"/>
      <c r="AO533" s="102"/>
      <c r="AP533" s="102"/>
      <c r="AQ533" s="102"/>
      <c r="AR533" s="102"/>
      <c r="AS533" s="102"/>
      <c r="AT533" s="102"/>
      <c r="AU533" s="102"/>
      <c r="AV533" s="102"/>
      <c r="AW533" s="102"/>
      <c r="AX533" s="102"/>
      <c r="AY533" s="102"/>
      <c r="AZ533" s="102"/>
      <c r="BA533" s="102"/>
      <c r="BB533" s="102"/>
      <c r="BC533" s="102"/>
      <c r="BD533" s="102"/>
      <c r="BE533" s="102"/>
      <c r="BF533" s="102"/>
      <c r="BG533" s="102"/>
      <c r="BH533" s="102"/>
      <c r="BI533" s="102"/>
      <c r="BJ533" s="102"/>
      <c r="BK533" s="102"/>
      <c r="BL533" s="102"/>
      <c r="BM533" s="102"/>
      <c r="BN533" s="102"/>
      <c r="BO533" s="102"/>
      <c r="BP533" s="102"/>
      <c r="BQ533" s="102"/>
      <c r="BR533" s="102"/>
      <c r="BS533" s="102"/>
      <c r="BT533" s="102"/>
      <c r="BU533" s="102"/>
      <c r="BV533" s="102"/>
      <c r="BW533" s="102"/>
      <c r="BX533" s="102"/>
      <c r="BY533" s="102"/>
      <c r="BZ533" s="102"/>
      <c r="CA533" s="102"/>
      <c r="CB533" s="102"/>
      <c r="CC533" s="102"/>
      <c r="CD533" s="102"/>
      <c r="CE533" s="102"/>
      <c r="CF533" s="102"/>
      <c r="CG533" s="102"/>
      <c r="CH533" s="102"/>
      <c r="CI533" s="102"/>
      <c r="CJ533" s="102"/>
      <c r="CK533" s="102"/>
      <c r="CL533" s="102"/>
      <c r="CM533" s="102"/>
      <c r="CN533" s="102"/>
      <c r="CO533" s="102"/>
      <c r="CP533" s="102"/>
      <c r="CQ533" s="102"/>
      <c r="CR533" s="102"/>
      <c r="CS533" s="102"/>
      <c r="CT533" s="102"/>
      <c r="CU533" s="102"/>
      <c r="CV533" s="102"/>
      <c r="CW533" s="102"/>
      <c r="CX533" s="102"/>
      <c r="CY533" s="102"/>
      <c r="CZ533" s="102"/>
      <c r="DA533" s="102"/>
      <c r="DB533" s="102"/>
      <c r="DC533" s="102"/>
      <c r="DD533" s="102"/>
      <c r="DE533" s="102"/>
      <c r="DF533" s="102"/>
      <c r="DG533" s="102"/>
      <c r="DH533" s="102"/>
      <c r="DI533" s="102"/>
      <c r="DJ533" s="102"/>
      <c r="DK533" s="102"/>
      <c r="DL533" s="102"/>
      <c r="DM533" s="102"/>
      <c r="DN533" s="102"/>
      <c r="DO533" s="102"/>
      <c r="DP533" s="102"/>
      <c r="DQ533" s="102"/>
      <c r="DR533" s="102"/>
      <c r="DS533" s="102"/>
      <c r="DT533" s="102"/>
      <c r="DU533" s="102"/>
      <c r="DV533" s="102"/>
      <c r="DW533" s="102"/>
      <c r="DX533" s="102"/>
      <c r="DY533" s="102"/>
      <c r="DZ533" s="102"/>
    </row>
    <row r="534" spans="1:130">
      <c r="A534" s="102"/>
      <c r="B534" s="102"/>
      <c r="C534" s="102"/>
      <c r="D534" s="102"/>
      <c r="E534" s="102"/>
      <c r="F534" s="102"/>
      <c r="G534" s="102"/>
      <c r="H534" s="102"/>
      <c r="I534" s="102"/>
      <c r="J534" s="102"/>
      <c r="K534" s="102"/>
      <c r="L534" s="102"/>
      <c r="M534" s="102"/>
      <c r="N534" s="102"/>
      <c r="O534" s="102"/>
      <c r="P534" s="102"/>
      <c r="Q534" s="102"/>
      <c r="R534" s="102"/>
      <c r="S534" s="102"/>
      <c r="T534" s="102"/>
      <c r="U534" s="102"/>
      <c r="V534" s="102"/>
      <c r="W534" s="102"/>
      <c r="X534" s="102"/>
      <c r="Y534" s="102"/>
      <c r="Z534" s="102"/>
      <c r="AA534" s="102"/>
      <c r="AB534" s="102"/>
      <c r="AC534" s="102"/>
      <c r="AD534" s="102"/>
      <c r="AE534" s="102"/>
      <c r="AF534" s="102"/>
      <c r="AG534" s="102"/>
      <c r="AH534" s="102"/>
      <c r="AI534" s="102"/>
      <c r="AJ534" s="102"/>
      <c r="AK534" s="102"/>
      <c r="AL534" s="102"/>
      <c r="AM534" s="102"/>
      <c r="AN534" s="102"/>
      <c r="AO534" s="102"/>
      <c r="AP534" s="102"/>
      <c r="AQ534" s="102"/>
      <c r="AR534" s="102"/>
      <c r="AS534" s="102"/>
      <c r="AT534" s="102"/>
      <c r="AU534" s="102"/>
      <c r="AV534" s="102"/>
      <c r="AW534" s="102"/>
      <c r="AX534" s="102"/>
      <c r="AY534" s="102"/>
      <c r="AZ534" s="102"/>
      <c r="BA534" s="102"/>
      <c r="BB534" s="102"/>
      <c r="BC534" s="102"/>
      <c r="BD534" s="102"/>
      <c r="BE534" s="102"/>
      <c r="BF534" s="102"/>
      <c r="BG534" s="102"/>
      <c r="BH534" s="102"/>
      <c r="BI534" s="102"/>
      <c r="BJ534" s="102"/>
      <c r="BK534" s="102"/>
      <c r="BL534" s="102"/>
      <c r="BM534" s="102"/>
      <c r="BN534" s="102"/>
      <c r="BO534" s="102"/>
      <c r="BP534" s="102"/>
      <c r="BQ534" s="102"/>
      <c r="BR534" s="102"/>
      <c r="BS534" s="102"/>
      <c r="BT534" s="102"/>
      <c r="BU534" s="102"/>
      <c r="BV534" s="102"/>
      <c r="BW534" s="102"/>
      <c r="BX534" s="102"/>
      <c r="BY534" s="102"/>
      <c r="BZ534" s="102"/>
      <c r="CA534" s="102"/>
      <c r="CB534" s="102"/>
      <c r="CC534" s="102"/>
      <c r="CD534" s="102"/>
      <c r="CE534" s="102"/>
      <c r="CF534" s="102"/>
      <c r="CG534" s="102"/>
      <c r="CH534" s="102"/>
      <c r="CI534" s="102"/>
      <c r="CJ534" s="102"/>
      <c r="CK534" s="102"/>
      <c r="CL534" s="102"/>
      <c r="CM534" s="102"/>
      <c r="CN534" s="102"/>
      <c r="CO534" s="102"/>
      <c r="CP534" s="102"/>
      <c r="CQ534" s="102"/>
      <c r="CR534" s="102"/>
      <c r="CS534" s="102"/>
      <c r="CT534" s="102"/>
      <c r="CU534" s="102"/>
      <c r="CV534" s="102"/>
      <c r="CW534" s="102"/>
      <c r="CX534" s="102"/>
      <c r="CY534" s="102"/>
      <c r="CZ534" s="102"/>
      <c r="DA534" s="102"/>
      <c r="DB534" s="102"/>
      <c r="DC534" s="102"/>
      <c r="DD534" s="102"/>
      <c r="DE534" s="102"/>
      <c r="DF534" s="102"/>
      <c r="DG534" s="102"/>
      <c r="DH534" s="102"/>
      <c r="DI534" s="102"/>
      <c r="DJ534" s="102"/>
      <c r="DK534" s="102"/>
      <c r="DL534" s="102"/>
      <c r="DM534" s="102"/>
      <c r="DN534" s="102"/>
      <c r="DO534" s="102"/>
      <c r="DP534" s="102"/>
      <c r="DQ534" s="102"/>
      <c r="DR534" s="102"/>
      <c r="DS534" s="102"/>
      <c r="DT534" s="102"/>
      <c r="DU534" s="102"/>
      <c r="DV534" s="102"/>
      <c r="DW534" s="102"/>
      <c r="DX534" s="102"/>
      <c r="DY534" s="102"/>
      <c r="DZ534" s="102"/>
    </row>
    <row r="535" spans="1:130">
      <c r="A535" s="102"/>
      <c r="B535" s="102"/>
      <c r="C535" s="102"/>
      <c r="D535" s="102"/>
      <c r="E535" s="102"/>
      <c r="F535" s="102"/>
      <c r="G535" s="102"/>
      <c r="H535" s="102"/>
      <c r="I535" s="102"/>
      <c r="J535" s="102"/>
      <c r="K535" s="102"/>
      <c r="L535" s="102"/>
      <c r="M535" s="102"/>
      <c r="N535" s="102"/>
      <c r="O535" s="102"/>
      <c r="P535" s="102"/>
      <c r="Q535" s="102"/>
      <c r="R535" s="102"/>
      <c r="S535" s="102"/>
      <c r="T535" s="102"/>
      <c r="U535" s="102"/>
      <c r="V535" s="102"/>
      <c r="W535" s="102"/>
      <c r="X535" s="102"/>
      <c r="Y535" s="102"/>
      <c r="Z535" s="102"/>
      <c r="AA535" s="102"/>
      <c r="AB535" s="102"/>
      <c r="AC535" s="102"/>
      <c r="AD535" s="102"/>
      <c r="AE535" s="102"/>
      <c r="AF535" s="102"/>
      <c r="AG535" s="102"/>
      <c r="AH535" s="102"/>
      <c r="AI535" s="102"/>
      <c r="AJ535" s="102"/>
      <c r="AK535" s="102"/>
      <c r="AL535" s="102"/>
      <c r="AM535" s="102"/>
      <c r="AN535" s="102"/>
      <c r="AO535" s="102"/>
      <c r="AP535" s="102"/>
      <c r="AQ535" s="102"/>
      <c r="AR535" s="102"/>
      <c r="AS535" s="102"/>
      <c r="AT535" s="102"/>
      <c r="AU535" s="102"/>
      <c r="AV535" s="102"/>
      <c r="AW535" s="102"/>
      <c r="AX535" s="102"/>
      <c r="AY535" s="102"/>
      <c r="AZ535" s="102"/>
      <c r="BA535" s="102"/>
      <c r="BB535" s="102"/>
      <c r="BC535" s="102"/>
      <c r="BD535" s="102"/>
      <c r="BE535" s="102"/>
      <c r="BF535" s="102"/>
      <c r="BG535" s="102"/>
      <c r="BH535" s="102"/>
      <c r="BI535" s="102"/>
      <c r="BJ535" s="102"/>
      <c r="BK535" s="102"/>
      <c r="BL535" s="102"/>
      <c r="BM535" s="102"/>
      <c r="BN535" s="102"/>
      <c r="BO535" s="102"/>
      <c r="BP535" s="102"/>
      <c r="BQ535" s="102"/>
      <c r="BR535" s="102"/>
      <c r="BS535" s="102"/>
      <c r="BT535" s="102"/>
      <c r="BU535" s="102"/>
      <c r="BV535" s="102"/>
      <c r="BW535" s="102"/>
      <c r="BX535" s="102"/>
      <c r="BY535" s="102"/>
      <c r="BZ535" s="102"/>
      <c r="CA535" s="102"/>
      <c r="CB535" s="102"/>
      <c r="CC535" s="102"/>
      <c r="CD535" s="102"/>
      <c r="CE535" s="102"/>
      <c r="CF535" s="102"/>
      <c r="CG535" s="102"/>
      <c r="CH535" s="102"/>
      <c r="CI535" s="102"/>
      <c r="CJ535" s="102"/>
      <c r="CK535" s="102"/>
      <c r="CL535" s="102"/>
      <c r="CM535" s="102"/>
      <c r="CN535" s="102"/>
      <c r="CO535" s="102"/>
      <c r="CP535" s="102"/>
      <c r="CQ535" s="102"/>
      <c r="CR535" s="102"/>
      <c r="CS535" s="102"/>
      <c r="CT535" s="102"/>
      <c r="CU535" s="102"/>
      <c r="CV535" s="102"/>
      <c r="CW535" s="102"/>
      <c r="CX535" s="102"/>
      <c r="CY535" s="102"/>
      <c r="CZ535" s="102"/>
      <c r="DA535" s="102"/>
      <c r="DB535" s="102"/>
      <c r="DC535" s="102"/>
      <c r="DD535" s="102"/>
      <c r="DE535" s="102"/>
      <c r="DF535" s="102"/>
      <c r="DG535" s="102"/>
      <c r="DH535" s="102"/>
      <c r="DI535" s="102"/>
      <c r="DJ535" s="102"/>
      <c r="DK535" s="102"/>
      <c r="DL535" s="102"/>
      <c r="DM535" s="102"/>
      <c r="DN535" s="102"/>
      <c r="DO535" s="102"/>
      <c r="DP535" s="102"/>
      <c r="DQ535" s="102"/>
      <c r="DR535" s="102"/>
      <c r="DS535" s="102"/>
      <c r="DT535" s="102"/>
      <c r="DU535" s="102"/>
      <c r="DV535" s="102"/>
      <c r="DW535" s="102"/>
      <c r="DX535" s="102"/>
      <c r="DY535" s="102"/>
      <c r="DZ535" s="102"/>
    </row>
    <row r="536" spans="1:130">
      <c r="A536" s="102"/>
      <c r="B536" s="102"/>
      <c r="C536" s="102"/>
      <c r="D536" s="102"/>
      <c r="E536" s="102"/>
      <c r="F536" s="102"/>
      <c r="G536" s="102"/>
      <c r="H536" s="102"/>
      <c r="I536" s="102"/>
      <c r="J536" s="102"/>
      <c r="K536" s="102"/>
      <c r="L536" s="102"/>
      <c r="M536" s="102"/>
      <c r="N536" s="102"/>
      <c r="O536" s="102"/>
      <c r="P536" s="102"/>
      <c r="Q536" s="102"/>
      <c r="R536" s="102"/>
      <c r="S536" s="102"/>
      <c r="T536" s="102"/>
      <c r="U536" s="102"/>
      <c r="V536" s="102"/>
      <c r="W536" s="102"/>
      <c r="X536" s="102"/>
      <c r="Y536" s="102"/>
      <c r="Z536" s="102"/>
      <c r="AA536" s="102"/>
      <c r="AB536" s="102"/>
      <c r="AC536" s="102"/>
      <c r="AD536" s="102"/>
      <c r="AE536" s="102"/>
      <c r="AF536" s="102"/>
      <c r="AG536" s="102"/>
      <c r="AH536" s="102"/>
      <c r="AI536" s="102"/>
      <c r="AJ536" s="102"/>
      <c r="AK536" s="102"/>
      <c r="AL536" s="102"/>
      <c r="AM536" s="102"/>
      <c r="AN536" s="102"/>
      <c r="AO536" s="102"/>
      <c r="AP536" s="102"/>
      <c r="AQ536" s="102"/>
      <c r="AR536" s="102"/>
      <c r="AS536" s="102"/>
      <c r="AT536" s="102"/>
      <c r="AU536" s="102"/>
      <c r="AV536" s="102"/>
      <c r="AW536" s="102"/>
      <c r="AX536" s="102"/>
      <c r="AY536" s="102"/>
      <c r="AZ536" s="102"/>
      <c r="BA536" s="102"/>
      <c r="BB536" s="102"/>
      <c r="BC536" s="102"/>
      <c r="BD536" s="102"/>
      <c r="BE536" s="102"/>
      <c r="BF536" s="102"/>
      <c r="BG536" s="102"/>
      <c r="BH536" s="102"/>
      <c r="BI536" s="102"/>
      <c r="BJ536" s="102"/>
      <c r="BK536" s="102"/>
      <c r="BL536" s="102"/>
      <c r="BM536" s="102"/>
      <c r="BN536" s="102"/>
      <c r="BO536" s="102"/>
      <c r="BP536" s="102"/>
      <c r="BQ536" s="102"/>
      <c r="BR536" s="102"/>
      <c r="BS536" s="102"/>
      <c r="BT536" s="102"/>
      <c r="BU536" s="102"/>
      <c r="BV536" s="102"/>
      <c r="BW536" s="102"/>
      <c r="BX536" s="102"/>
      <c r="BY536" s="102"/>
      <c r="BZ536" s="102"/>
      <c r="CA536" s="102"/>
      <c r="CB536" s="102"/>
      <c r="CC536" s="102"/>
      <c r="CD536" s="102"/>
      <c r="CE536" s="102"/>
      <c r="CF536" s="102"/>
      <c r="CG536" s="102"/>
      <c r="CH536" s="102"/>
      <c r="CI536" s="102"/>
      <c r="CJ536" s="102"/>
      <c r="CK536" s="102"/>
      <c r="CL536" s="102"/>
      <c r="CM536" s="102"/>
      <c r="CN536" s="102"/>
      <c r="CO536" s="102"/>
      <c r="CP536" s="102"/>
      <c r="CQ536" s="102"/>
      <c r="CR536" s="102"/>
      <c r="CS536" s="102"/>
      <c r="CT536" s="102"/>
      <c r="CU536" s="102"/>
      <c r="CV536" s="102"/>
      <c r="CW536" s="102"/>
      <c r="CX536" s="102"/>
      <c r="CY536" s="102"/>
      <c r="CZ536" s="102"/>
      <c r="DA536" s="102"/>
      <c r="DB536" s="102"/>
      <c r="DC536" s="102"/>
      <c r="DD536" s="102"/>
      <c r="DE536" s="102"/>
      <c r="DF536" s="102"/>
      <c r="DG536" s="102"/>
      <c r="DH536" s="102"/>
      <c r="DI536" s="102"/>
      <c r="DJ536" s="102"/>
      <c r="DK536" s="102"/>
      <c r="DL536" s="102"/>
      <c r="DM536" s="102"/>
      <c r="DN536" s="102"/>
      <c r="DO536" s="102"/>
      <c r="DP536" s="102"/>
      <c r="DQ536" s="102"/>
      <c r="DR536" s="102"/>
      <c r="DS536" s="102"/>
      <c r="DT536" s="102"/>
      <c r="DU536" s="102"/>
      <c r="DV536" s="102"/>
      <c r="DW536" s="102"/>
      <c r="DX536" s="102"/>
      <c r="DY536" s="102"/>
      <c r="DZ536" s="102"/>
    </row>
    <row r="537" spans="1:130">
      <c r="A537" s="102"/>
      <c r="B537" s="102"/>
      <c r="C537" s="102"/>
      <c r="D537" s="102"/>
      <c r="E537" s="102"/>
      <c r="F537" s="102"/>
      <c r="G537" s="102"/>
      <c r="H537" s="102"/>
      <c r="I537" s="102"/>
      <c r="J537" s="102"/>
      <c r="K537" s="102"/>
      <c r="L537" s="102"/>
      <c r="M537" s="102"/>
      <c r="N537" s="102"/>
      <c r="O537" s="102"/>
      <c r="P537" s="102"/>
      <c r="Q537" s="102"/>
      <c r="R537" s="102"/>
      <c r="S537" s="102"/>
      <c r="T537" s="102"/>
      <c r="U537" s="102"/>
      <c r="V537" s="102"/>
      <c r="W537" s="102"/>
      <c r="X537" s="102"/>
      <c r="Y537" s="102"/>
      <c r="Z537" s="102"/>
      <c r="AA537" s="102"/>
      <c r="AB537" s="102"/>
      <c r="AC537" s="102"/>
      <c r="AD537" s="102"/>
      <c r="AE537" s="102"/>
      <c r="AF537" s="102"/>
      <c r="AG537" s="102"/>
      <c r="AH537" s="102"/>
      <c r="AI537" s="102"/>
      <c r="AJ537" s="102"/>
      <c r="AK537" s="102"/>
      <c r="AL537" s="102"/>
      <c r="AM537" s="102"/>
      <c r="AN537" s="102"/>
      <c r="AO537" s="102"/>
      <c r="AP537" s="102"/>
      <c r="AQ537" s="102"/>
      <c r="AR537" s="102"/>
      <c r="AS537" s="102"/>
      <c r="AT537" s="102"/>
      <c r="AU537" s="102"/>
      <c r="AV537" s="102"/>
      <c r="AW537" s="102"/>
      <c r="AX537" s="102"/>
      <c r="AY537" s="102"/>
      <c r="AZ537" s="102"/>
      <c r="BA537" s="102"/>
      <c r="BB537" s="102"/>
      <c r="BC537" s="102"/>
      <c r="BD537" s="102"/>
      <c r="BE537" s="102"/>
      <c r="BF537" s="102"/>
      <c r="BG537" s="102"/>
      <c r="BH537" s="102"/>
      <c r="BI537" s="102"/>
      <c r="BJ537" s="102"/>
      <c r="BK537" s="102"/>
      <c r="BL537" s="102"/>
      <c r="BM537" s="102"/>
      <c r="BN537" s="102"/>
      <c r="BO537" s="102"/>
      <c r="BP537" s="102"/>
      <c r="BQ537" s="102"/>
      <c r="BR537" s="102"/>
      <c r="BS537" s="102"/>
      <c r="BT537" s="102"/>
      <c r="BU537" s="102"/>
      <c r="BV537" s="102"/>
      <c r="BW537" s="102"/>
      <c r="BX537" s="102"/>
      <c r="BY537" s="102"/>
      <c r="BZ537" s="102"/>
      <c r="CA537" s="102"/>
      <c r="CB537" s="102"/>
      <c r="CC537" s="102"/>
      <c r="CD537" s="102"/>
      <c r="CE537" s="102"/>
      <c r="CF537" s="102"/>
      <c r="CG537" s="102"/>
      <c r="CH537" s="102"/>
      <c r="CI537" s="102"/>
      <c r="CJ537" s="102"/>
      <c r="CK537" s="102"/>
      <c r="CL537" s="102"/>
      <c r="CM537" s="102"/>
      <c r="CN537" s="102"/>
      <c r="CO537" s="102"/>
      <c r="CP537" s="102"/>
      <c r="CQ537" s="102"/>
      <c r="CR537" s="102"/>
      <c r="CS537" s="102"/>
      <c r="CT537" s="102"/>
      <c r="CU537" s="102"/>
      <c r="CV537" s="102"/>
      <c r="CW537" s="102"/>
      <c r="CX537" s="102"/>
      <c r="CY537" s="102"/>
      <c r="CZ537" s="102"/>
      <c r="DA537" s="102"/>
      <c r="DB537" s="102"/>
      <c r="DC537" s="102"/>
      <c r="DD537" s="102"/>
      <c r="DE537" s="102"/>
      <c r="DF537" s="102"/>
      <c r="DG537" s="102"/>
      <c r="DH537" s="102"/>
      <c r="DI537" s="102"/>
      <c r="DJ537" s="102"/>
      <c r="DK537" s="102"/>
      <c r="DL537" s="102"/>
      <c r="DM537" s="102"/>
      <c r="DN537" s="102"/>
      <c r="DO537" s="102"/>
      <c r="DP537" s="102"/>
      <c r="DQ537" s="102"/>
      <c r="DR537" s="102"/>
      <c r="DS537" s="102"/>
      <c r="DT537" s="102"/>
      <c r="DU537" s="102"/>
      <c r="DV537" s="102"/>
      <c r="DW537" s="102"/>
      <c r="DX537" s="102"/>
      <c r="DY537" s="102"/>
      <c r="DZ537" s="102"/>
    </row>
    <row r="538" spans="1:130">
      <c r="A538" s="102"/>
      <c r="B538" s="102"/>
      <c r="C538" s="102"/>
      <c r="D538" s="102"/>
      <c r="E538" s="102"/>
      <c r="F538" s="102"/>
      <c r="G538" s="102"/>
      <c r="H538" s="102"/>
      <c r="I538" s="102"/>
      <c r="J538" s="102"/>
      <c r="K538" s="102"/>
      <c r="L538" s="102"/>
      <c r="M538" s="102"/>
      <c r="N538" s="102"/>
      <c r="O538" s="102"/>
      <c r="P538" s="102"/>
      <c r="Q538" s="102"/>
      <c r="R538" s="102"/>
      <c r="S538" s="102"/>
      <c r="T538" s="102"/>
      <c r="U538" s="102"/>
      <c r="V538" s="102"/>
      <c r="W538" s="102"/>
      <c r="X538" s="102"/>
      <c r="Y538" s="102"/>
      <c r="Z538" s="102"/>
      <c r="AA538" s="102"/>
      <c r="AB538" s="102"/>
      <c r="AC538" s="102"/>
      <c r="AD538" s="102"/>
      <c r="AE538" s="102"/>
      <c r="AF538" s="102"/>
      <c r="AG538" s="102"/>
      <c r="AH538" s="102"/>
      <c r="AI538" s="102"/>
      <c r="AJ538" s="102"/>
      <c r="AK538" s="102"/>
      <c r="AL538" s="102"/>
      <c r="AM538" s="102"/>
      <c r="AN538" s="102"/>
      <c r="AO538" s="102"/>
      <c r="AP538" s="102"/>
      <c r="AQ538" s="102"/>
      <c r="AR538" s="102"/>
      <c r="AS538" s="102"/>
      <c r="AT538" s="102"/>
      <c r="AU538" s="102"/>
      <c r="AV538" s="102"/>
      <c r="AW538" s="102"/>
      <c r="AX538" s="102"/>
      <c r="AY538" s="102"/>
      <c r="AZ538" s="102"/>
      <c r="BA538" s="102"/>
      <c r="BB538" s="102"/>
      <c r="BC538" s="102"/>
      <c r="BD538" s="102"/>
      <c r="BE538" s="102"/>
      <c r="BF538" s="102"/>
      <c r="BG538" s="102"/>
      <c r="BH538" s="102"/>
      <c r="BI538" s="102"/>
      <c r="BJ538" s="102"/>
      <c r="BK538" s="102"/>
      <c r="BL538" s="102"/>
      <c r="BM538" s="102"/>
      <c r="BN538" s="102"/>
      <c r="BO538" s="102"/>
      <c r="BP538" s="102"/>
      <c r="BQ538" s="102"/>
      <c r="BR538" s="102"/>
      <c r="BS538" s="102"/>
      <c r="BT538" s="102"/>
      <c r="BU538" s="102"/>
      <c r="BV538" s="102"/>
      <c r="BW538" s="102"/>
      <c r="BX538" s="102"/>
      <c r="BY538" s="102"/>
      <c r="BZ538" s="102"/>
      <c r="CA538" s="102"/>
      <c r="CB538" s="102"/>
      <c r="CC538" s="102"/>
      <c r="CD538" s="102"/>
      <c r="CE538" s="102"/>
      <c r="CF538" s="102"/>
      <c r="CG538" s="102"/>
      <c r="CH538" s="102"/>
      <c r="CI538" s="102"/>
      <c r="CJ538" s="102"/>
      <c r="CK538" s="102"/>
      <c r="CL538" s="102"/>
      <c r="CM538" s="102"/>
      <c r="CN538" s="102"/>
      <c r="CO538" s="102"/>
      <c r="CP538" s="102"/>
      <c r="CQ538" s="102"/>
      <c r="CR538" s="102"/>
      <c r="CS538" s="102"/>
      <c r="CT538" s="102"/>
      <c r="CU538" s="102"/>
      <c r="CV538" s="102"/>
      <c r="CW538" s="102"/>
      <c r="CX538" s="102"/>
      <c r="CY538" s="102"/>
      <c r="CZ538" s="102"/>
      <c r="DA538" s="102"/>
      <c r="DB538" s="102"/>
      <c r="DC538" s="102"/>
      <c r="DD538" s="102"/>
      <c r="DE538" s="102"/>
      <c r="DF538" s="102"/>
      <c r="DG538" s="102"/>
      <c r="DH538" s="102"/>
      <c r="DI538" s="102"/>
      <c r="DJ538" s="102"/>
      <c r="DK538" s="102"/>
      <c r="DL538" s="102"/>
      <c r="DM538" s="102"/>
      <c r="DN538" s="102"/>
      <c r="DO538" s="102"/>
      <c r="DP538" s="102"/>
      <c r="DQ538" s="102"/>
      <c r="DR538" s="102"/>
      <c r="DS538" s="102"/>
      <c r="DT538" s="102"/>
      <c r="DU538" s="102"/>
      <c r="DV538" s="102"/>
      <c r="DW538" s="102"/>
      <c r="DX538" s="102"/>
      <c r="DY538" s="102"/>
      <c r="DZ538" s="102"/>
    </row>
    <row r="539" spans="1:130">
      <c r="A539" s="102"/>
      <c r="B539" s="102"/>
      <c r="C539" s="102"/>
      <c r="D539" s="102"/>
      <c r="E539" s="102"/>
      <c r="F539" s="102"/>
      <c r="G539" s="102"/>
      <c r="H539" s="102"/>
      <c r="I539" s="102"/>
      <c r="J539" s="102"/>
      <c r="K539" s="102"/>
      <c r="L539" s="102"/>
      <c r="M539" s="102"/>
      <c r="N539" s="102"/>
      <c r="O539" s="102"/>
      <c r="P539" s="102"/>
      <c r="Q539" s="102"/>
      <c r="R539" s="102"/>
      <c r="S539" s="102"/>
      <c r="T539" s="102"/>
      <c r="U539" s="102"/>
      <c r="V539" s="102"/>
      <c r="W539" s="102"/>
      <c r="X539" s="102"/>
      <c r="Y539" s="102"/>
      <c r="Z539" s="102"/>
      <c r="AA539" s="102"/>
      <c r="AB539" s="102"/>
      <c r="AC539" s="102"/>
      <c r="AD539" s="102"/>
      <c r="AE539" s="102"/>
      <c r="AF539" s="102"/>
      <c r="AG539" s="102"/>
      <c r="AH539" s="102"/>
      <c r="AI539" s="102"/>
      <c r="AJ539" s="102"/>
      <c r="AK539" s="102"/>
      <c r="AL539" s="102"/>
      <c r="AM539" s="102"/>
      <c r="AN539" s="102"/>
      <c r="AO539" s="102"/>
      <c r="AP539" s="102"/>
      <c r="AQ539" s="102"/>
      <c r="AR539" s="102"/>
      <c r="AS539" s="102"/>
      <c r="AT539" s="102"/>
      <c r="AU539" s="102"/>
      <c r="AV539" s="102"/>
      <c r="AW539" s="102"/>
      <c r="AX539" s="102"/>
      <c r="AY539" s="102"/>
      <c r="AZ539" s="102"/>
      <c r="BA539" s="102"/>
      <c r="BB539" s="102"/>
      <c r="BC539" s="102"/>
      <c r="BD539" s="102"/>
      <c r="BE539" s="102"/>
      <c r="BF539" s="102"/>
      <c r="BG539" s="102"/>
      <c r="BH539" s="102"/>
      <c r="BI539" s="102"/>
      <c r="BJ539" s="102"/>
      <c r="BK539" s="102"/>
      <c r="BL539" s="102"/>
      <c r="BM539" s="102"/>
      <c r="BN539" s="102"/>
      <c r="BO539" s="102"/>
      <c r="BP539" s="102"/>
      <c r="BQ539" s="102"/>
      <c r="BR539" s="102"/>
      <c r="BS539" s="102"/>
      <c r="BT539" s="102"/>
      <c r="BU539" s="102"/>
      <c r="BV539" s="102"/>
      <c r="BW539" s="102"/>
      <c r="BX539" s="102"/>
      <c r="BY539" s="102"/>
      <c r="BZ539" s="102"/>
      <c r="CA539" s="102"/>
      <c r="CB539" s="102"/>
      <c r="CC539" s="102"/>
      <c r="CD539" s="102"/>
      <c r="CE539" s="102"/>
      <c r="CF539" s="102"/>
      <c r="CG539" s="102"/>
      <c r="CH539" s="102"/>
      <c r="CI539" s="102"/>
      <c r="CJ539" s="102"/>
      <c r="CK539" s="102"/>
      <c r="CL539" s="102"/>
      <c r="CM539" s="102"/>
      <c r="CN539" s="102"/>
      <c r="CO539" s="102"/>
      <c r="CP539" s="102"/>
      <c r="CQ539" s="102"/>
      <c r="CR539" s="102"/>
      <c r="CS539" s="102"/>
      <c r="CT539" s="102"/>
      <c r="CU539" s="102"/>
      <c r="CV539" s="102"/>
      <c r="CW539" s="102"/>
      <c r="CX539" s="102"/>
      <c r="CY539" s="102"/>
      <c r="CZ539" s="102"/>
      <c r="DA539" s="102"/>
      <c r="DB539" s="102"/>
      <c r="DC539" s="102"/>
      <c r="DD539" s="102"/>
      <c r="DE539" s="102"/>
      <c r="DF539" s="102"/>
      <c r="DG539" s="102"/>
      <c r="DH539" s="102"/>
      <c r="DI539" s="102"/>
      <c r="DJ539" s="102"/>
      <c r="DK539" s="102"/>
      <c r="DL539" s="102"/>
      <c r="DM539" s="102"/>
      <c r="DN539" s="102"/>
      <c r="DO539" s="102"/>
      <c r="DP539" s="102"/>
      <c r="DQ539" s="102"/>
      <c r="DR539" s="102"/>
      <c r="DS539" s="102"/>
      <c r="DT539" s="102"/>
      <c r="DU539" s="102"/>
      <c r="DV539" s="102"/>
      <c r="DW539" s="102"/>
      <c r="DX539" s="102"/>
      <c r="DY539" s="102"/>
      <c r="DZ539" s="102"/>
    </row>
    <row r="540" spans="1:130">
      <c r="A540" s="102"/>
      <c r="B540" s="102"/>
      <c r="C540" s="102"/>
      <c r="D540" s="102"/>
      <c r="E540" s="102"/>
      <c r="F540" s="102"/>
      <c r="G540" s="102"/>
      <c r="H540" s="102"/>
      <c r="I540" s="102"/>
      <c r="J540" s="102"/>
      <c r="K540" s="102"/>
      <c r="L540" s="102"/>
      <c r="M540" s="102"/>
      <c r="N540" s="102"/>
      <c r="O540" s="102"/>
      <c r="P540" s="102"/>
      <c r="Q540" s="102"/>
      <c r="R540" s="102"/>
      <c r="S540" s="102"/>
      <c r="T540" s="102"/>
      <c r="U540" s="102"/>
      <c r="V540" s="102"/>
      <c r="W540" s="102"/>
      <c r="X540" s="102"/>
      <c r="Y540" s="102"/>
      <c r="Z540" s="102"/>
      <c r="AA540" s="102"/>
      <c r="AB540" s="102"/>
      <c r="AC540" s="102"/>
      <c r="AD540" s="102"/>
      <c r="AE540" s="102"/>
      <c r="AF540" s="102"/>
      <c r="AG540" s="102"/>
      <c r="AH540" s="102"/>
      <c r="AI540" s="102"/>
      <c r="AJ540" s="102"/>
      <c r="AK540" s="102"/>
      <c r="AL540" s="102"/>
      <c r="AM540" s="102"/>
      <c r="AN540" s="102"/>
      <c r="AO540" s="102"/>
      <c r="AP540" s="102"/>
      <c r="AQ540" s="102"/>
      <c r="AR540" s="102"/>
      <c r="AS540" s="102"/>
      <c r="AT540" s="102"/>
      <c r="AU540" s="102"/>
      <c r="AV540" s="102"/>
      <c r="AW540" s="102"/>
      <c r="AX540" s="102"/>
      <c r="AY540" s="102"/>
      <c r="AZ540" s="102"/>
      <c r="BA540" s="102"/>
      <c r="BB540" s="102"/>
      <c r="BC540" s="102"/>
      <c r="BD540" s="102"/>
      <c r="BE540" s="102"/>
      <c r="BF540" s="102"/>
      <c r="BG540" s="102"/>
      <c r="BH540" s="102"/>
      <c r="BI540" s="102"/>
      <c r="BJ540" s="102"/>
      <c r="BK540" s="102"/>
      <c r="BL540" s="102"/>
      <c r="BM540" s="102"/>
      <c r="BN540" s="102"/>
      <c r="BO540" s="102"/>
      <c r="BP540" s="102"/>
      <c r="BQ540" s="102"/>
      <c r="BR540" s="102"/>
      <c r="BS540" s="102"/>
      <c r="BT540" s="102"/>
      <c r="BU540" s="102"/>
      <c r="BV540" s="102"/>
      <c r="BW540" s="102"/>
      <c r="BX540" s="102"/>
      <c r="BY540" s="102"/>
      <c r="BZ540" s="102"/>
      <c r="CA540" s="102"/>
      <c r="CB540" s="102"/>
      <c r="CC540" s="102"/>
      <c r="CD540" s="102"/>
      <c r="CE540" s="102"/>
      <c r="CF540" s="102"/>
      <c r="CG540" s="102"/>
      <c r="CH540" s="102"/>
      <c r="CI540" s="102"/>
      <c r="CJ540" s="102"/>
      <c r="CK540" s="102"/>
      <c r="CL540" s="102"/>
      <c r="CM540" s="102"/>
      <c r="CN540" s="102"/>
      <c r="CO540" s="102"/>
      <c r="CP540" s="102"/>
      <c r="CQ540" s="102"/>
      <c r="CR540" s="102"/>
      <c r="CS540" s="102"/>
      <c r="CT540" s="102"/>
      <c r="CU540" s="102"/>
      <c r="CV540" s="102"/>
      <c r="CW540" s="102"/>
      <c r="CX540" s="102"/>
      <c r="CY540" s="102"/>
      <c r="CZ540" s="102"/>
      <c r="DA540" s="102"/>
      <c r="DB540" s="102"/>
      <c r="DC540" s="102"/>
      <c r="DD540" s="102"/>
      <c r="DE540" s="102"/>
      <c r="DF540" s="102"/>
      <c r="DG540" s="102"/>
      <c r="DH540" s="102"/>
      <c r="DI540" s="102"/>
      <c r="DJ540" s="102"/>
      <c r="DK540" s="102"/>
      <c r="DL540" s="102"/>
      <c r="DM540" s="102"/>
      <c r="DN540" s="102"/>
      <c r="DO540" s="102"/>
      <c r="DP540" s="102"/>
      <c r="DQ540" s="102"/>
      <c r="DR540" s="102"/>
      <c r="DS540" s="102"/>
      <c r="DT540" s="102"/>
      <c r="DU540" s="102"/>
      <c r="DV540" s="102"/>
      <c r="DW540" s="102"/>
      <c r="DX540" s="102"/>
      <c r="DY540" s="102"/>
      <c r="DZ540" s="102"/>
    </row>
    <row r="541" spans="1:130">
      <c r="A541" s="102"/>
      <c r="B541" s="102"/>
      <c r="C541" s="102"/>
      <c r="D541" s="102"/>
      <c r="E541" s="102"/>
      <c r="F541" s="102"/>
      <c r="G541" s="102"/>
      <c r="H541" s="102"/>
      <c r="I541" s="102"/>
      <c r="J541" s="102"/>
      <c r="K541" s="102"/>
      <c r="L541" s="102"/>
      <c r="M541" s="102"/>
      <c r="N541" s="102"/>
      <c r="O541" s="102"/>
      <c r="P541" s="102"/>
      <c r="Q541" s="102"/>
      <c r="R541" s="102"/>
      <c r="S541" s="102"/>
      <c r="T541" s="102"/>
      <c r="U541" s="102"/>
      <c r="V541" s="102"/>
      <c r="W541" s="102"/>
      <c r="X541" s="102"/>
      <c r="Y541" s="102"/>
      <c r="Z541" s="102"/>
      <c r="AA541" s="102"/>
      <c r="AB541" s="102"/>
      <c r="AC541" s="102"/>
      <c r="AD541" s="102"/>
      <c r="AE541" s="102"/>
      <c r="AF541" s="102"/>
      <c r="AG541" s="102"/>
      <c r="AH541" s="102"/>
      <c r="AI541" s="102"/>
      <c r="AJ541" s="102"/>
      <c r="AK541" s="102"/>
      <c r="AL541" s="102"/>
      <c r="AM541" s="102"/>
      <c r="AN541" s="102"/>
      <c r="AO541" s="102"/>
      <c r="AP541" s="102"/>
      <c r="AQ541" s="102"/>
      <c r="AR541" s="102"/>
      <c r="AS541" s="102"/>
      <c r="AT541" s="102"/>
      <c r="AU541" s="102"/>
      <c r="AV541" s="102"/>
      <c r="AW541" s="102"/>
      <c r="AX541" s="102"/>
      <c r="AY541" s="102"/>
      <c r="AZ541" s="102"/>
      <c r="BA541" s="102"/>
      <c r="BB541" s="102"/>
      <c r="BC541" s="102"/>
      <c r="BD541" s="102"/>
      <c r="BE541" s="102"/>
      <c r="BF541" s="102"/>
      <c r="BG541" s="102"/>
      <c r="BH541" s="102"/>
      <c r="BI541" s="102"/>
      <c r="BJ541" s="102"/>
      <c r="BK541" s="102"/>
      <c r="BL541" s="102"/>
      <c r="BM541" s="102"/>
      <c r="BN541" s="102"/>
      <c r="BO541" s="102"/>
      <c r="BP541" s="102"/>
      <c r="BQ541" s="102"/>
      <c r="BR541" s="102"/>
      <c r="BS541" s="102"/>
      <c r="BT541" s="102"/>
      <c r="BU541" s="102"/>
      <c r="BV541" s="102"/>
      <c r="BW541" s="102"/>
      <c r="BX541" s="102"/>
      <c r="BY541" s="102"/>
      <c r="BZ541" s="102"/>
      <c r="CA541" s="102"/>
      <c r="CB541" s="102"/>
      <c r="CC541" s="102"/>
      <c r="CD541" s="102"/>
      <c r="CE541" s="102"/>
      <c r="CF541" s="102"/>
      <c r="CG541" s="102"/>
      <c r="CH541" s="102"/>
      <c r="CI541" s="102"/>
      <c r="CJ541" s="102"/>
      <c r="CK541" s="102"/>
      <c r="CL541" s="102"/>
      <c r="CM541" s="102"/>
      <c r="CN541" s="102"/>
      <c r="CO541" s="102"/>
      <c r="CP541" s="102"/>
      <c r="CQ541" s="102"/>
      <c r="CR541" s="102"/>
      <c r="CS541" s="102"/>
      <c r="CT541" s="102"/>
      <c r="CU541" s="102"/>
      <c r="CV541" s="102"/>
      <c r="CW541" s="102"/>
      <c r="CX541" s="102"/>
      <c r="CY541" s="102"/>
      <c r="CZ541" s="102"/>
      <c r="DA541" s="102"/>
      <c r="DB541" s="102"/>
      <c r="DC541" s="102"/>
      <c r="DD541" s="102"/>
      <c r="DE541" s="102"/>
      <c r="DF541" s="102"/>
      <c r="DG541" s="102"/>
      <c r="DH541" s="102"/>
      <c r="DI541" s="102"/>
      <c r="DJ541" s="102"/>
      <c r="DK541" s="102"/>
      <c r="DL541" s="102"/>
      <c r="DM541" s="102"/>
      <c r="DN541" s="102"/>
      <c r="DO541" s="102"/>
      <c r="DP541" s="102"/>
      <c r="DQ541" s="102"/>
      <c r="DR541" s="102"/>
      <c r="DS541" s="102"/>
      <c r="DT541" s="102"/>
      <c r="DU541" s="102"/>
      <c r="DV541" s="102"/>
      <c r="DW541" s="102"/>
      <c r="DX541" s="102"/>
      <c r="DY541" s="102"/>
      <c r="DZ541" s="102"/>
    </row>
    <row r="542" spans="1:130">
      <c r="A542" s="102"/>
      <c r="B542" s="102"/>
      <c r="C542" s="102"/>
      <c r="D542" s="102"/>
      <c r="E542" s="102"/>
      <c r="F542" s="102"/>
      <c r="G542" s="102"/>
      <c r="H542" s="102"/>
      <c r="I542" s="102"/>
      <c r="J542" s="102"/>
      <c r="K542" s="102"/>
      <c r="L542" s="102"/>
      <c r="M542" s="102"/>
      <c r="N542" s="102"/>
      <c r="O542" s="102"/>
      <c r="P542" s="102"/>
      <c r="Q542" s="102"/>
      <c r="R542" s="102"/>
      <c r="S542" s="102"/>
      <c r="T542" s="102"/>
      <c r="U542" s="102"/>
      <c r="V542" s="102"/>
      <c r="W542" s="102"/>
      <c r="X542" s="102"/>
      <c r="Y542" s="102"/>
      <c r="Z542" s="102"/>
      <c r="AA542" s="102"/>
      <c r="AB542" s="102"/>
      <c r="AC542" s="102"/>
      <c r="AD542" s="102"/>
      <c r="AE542" s="102"/>
      <c r="AF542" s="102"/>
      <c r="AG542" s="102"/>
      <c r="AH542" s="102"/>
      <c r="AI542" s="102"/>
      <c r="AJ542" s="102"/>
      <c r="AK542" s="102"/>
      <c r="AL542" s="102"/>
      <c r="AM542" s="102"/>
      <c r="AN542" s="102"/>
      <c r="AO542" s="102"/>
      <c r="AP542" s="102"/>
      <c r="AQ542" s="102"/>
      <c r="AR542" s="102"/>
      <c r="AS542" s="102"/>
      <c r="AT542" s="102"/>
      <c r="AU542" s="102"/>
      <c r="AV542" s="102"/>
      <c r="AW542" s="102"/>
      <c r="AX542" s="102"/>
      <c r="AY542" s="102"/>
      <c r="AZ542" s="102"/>
      <c r="BA542" s="102"/>
      <c r="BB542" s="102"/>
      <c r="BC542" s="102"/>
      <c r="BD542" s="102"/>
      <c r="BE542" s="102"/>
      <c r="BF542" s="102"/>
      <c r="BG542" s="102"/>
      <c r="BH542" s="102"/>
      <c r="BI542" s="102"/>
      <c r="BJ542" s="102"/>
      <c r="BK542" s="102"/>
      <c r="BL542" s="102"/>
      <c r="BM542" s="102"/>
      <c r="BN542" s="102"/>
      <c r="BO542" s="102"/>
      <c r="BP542" s="102"/>
      <c r="BQ542" s="102"/>
      <c r="BR542" s="102"/>
      <c r="BS542" s="102"/>
      <c r="BT542" s="102"/>
      <c r="BU542" s="102"/>
      <c r="BV542" s="102"/>
      <c r="BW542" s="102"/>
      <c r="BX542" s="102"/>
      <c r="BY542" s="102"/>
      <c r="BZ542" s="102"/>
      <c r="CA542" s="102"/>
      <c r="CB542" s="102"/>
      <c r="CC542" s="102"/>
      <c r="CD542" s="102"/>
      <c r="CE542" s="102"/>
      <c r="CF542" s="102"/>
      <c r="CG542" s="102"/>
      <c r="CH542" s="102"/>
      <c r="CI542" s="102"/>
      <c r="CJ542" s="102"/>
      <c r="CK542" s="102"/>
      <c r="CL542" s="102"/>
      <c r="CM542" s="102"/>
      <c r="CN542" s="102"/>
      <c r="CO542" s="102"/>
      <c r="CP542" s="102"/>
      <c r="CQ542" s="102"/>
      <c r="CR542" s="102"/>
      <c r="CS542" s="102"/>
      <c r="CT542" s="102"/>
      <c r="CU542" s="102"/>
      <c r="CV542" s="102"/>
      <c r="CW542" s="102"/>
      <c r="CX542" s="102"/>
      <c r="CY542" s="102"/>
      <c r="CZ542" s="102"/>
      <c r="DA542" s="102"/>
      <c r="DB542" s="102"/>
      <c r="DC542" s="102"/>
      <c r="DD542" s="102"/>
      <c r="DE542" s="102"/>
      <c r="DF542" s="102"/>
      <c r="DG542" s="102"/>
      <c r="DH542" s="102"/>
      <c r="DI542" s="102"/>
      <c r="DJ542" s="102"/>
      <c r="DK542" s="102"/>
      <c r="DL542" s="102"/>
      <c r="DM542" s="102"/>
      <c r="DN542" s="102"/>
      <c r="DO542" s="102"/>
      <c r="DP542" s="102"/>
      <c r="DQ542" s="102"/>
      <c r="DR542" s="102"/>
      <c r="DS542" s="102"/>
      <c r="DT542" s="102"/>
      <c r="DU542" s="102"/>
      <c r="DV542" s="102"/>
      <c r="DW542" s="102"/>
      <c r="DX542" s="102"/>
      <c r="DY542" s="102"/>
      <c r="DZ542" s="102"/>
    </row>
    <row r="543" spans="1:130">
      <c r="A543" s="102"/>
      <c r="B543" s="102"/>
      <c r="C543" s="102"/>
      <c r="D543" s="102"/>
      <c r="E543" s="102"/>
      <c r="F543" s="102"/>
      <c r="G543" s="102"/>
      <c r="H543" s="102"/>
      <c r="I543" s="102"/>
      <c r="J543" s="102"/>
      <c r="K543" s="102"/>
      <c r="L543" s="102"/>
      <c r="M543" s="102"/>
      <c r="N543" s="102"/>
      <c r="O543" s="102"/>
      <c r="P543" s="102"/>
      <c r="Q543" s="102"/>
      <c r="R543" s="102"/>
      <c r="S543" s="102"/>
      <c r="T543" s="102"/>
      <c r="U543" s="102"/>
      <c r="V543" s="102"/>
      <c r="W543" s="102"/>
      <c r="X543" s="102"/>
      <c r="Y543" s="102"/>
      <c r="Z543" s="102"/>
      <c r="AA543" s="102"/>
      <c r="AB543" s="102"/>
      <c r="AC543" s="102"/>
      <c r="AD543" s="102"/>
      <c r="AE543" s="102"/>
      <c r="AF543" s="102"/>
      <c r="AG543" s="102"/>
      <c r="AH543" s="102"/>
      <c r="AI543" s="102"/>
      <c r="AJ543" s="102"/>
      <c r="AK543" s="102"/>
      <c r="AL543" s="102"/>
      <c r="AM543" s="102"/>
      <c r="AN543" s="102"/>
      <c r="AO543" s="102"/>
      <c r="AP543" s="102"/>
      <c r="AQ543" s="102"/>
      <c r="AR543" s="102"/>
      <c r="AS543" s="102"/>
      <c r="AT543" s="102"/>
      <c r="AU543" s="102"/>
      <c r="AV543" s="102"/>
      <c r="AW543" s="102"/>
      <c r="AX543" s="102"/>
      <c r="AY543" s="102"/>
      <c r="AZ543" s="102"/>
      <c r="BA543" s="102"/>
      <c r="BB543" s="102"/>
      <c r="BC543" s="102"/>
      <c r="BD543" s="102"/>
      <c r="BE543" s="102"/>
      <c r="BF543" s="102"/>
      <c r="BG543" s="102"/>
      <c r="BH543" s="102"/>
      <c r="BI543" s="102"/>
      <c r="BJ543" s="102"/>
      <c r="BK543" s="102"/>
      <c r="BL543" s="102"/>
      <c r="BM543" s="102"/>
      <c r="BN543" s="102"/>
      <c r="BO543" s="102"/>
      <c r="BP543" s="102"/>
      <c r="BQ543" s="102"/>
      <c r="BR543" s="102"/>
      <c r="BS543" s="102"/>
      <c r="BT543" s="102"/>
      <c r="BU543" s="102"/>
      <c r="BV543" s="102"/>
      <c r="BW543" s="102"/>
      <c r="BX543" s="102"/>
      <c r="BY543" s="102"/>
      <c r="BZ543" s="102"/>
      <c r="CA543" s="102"/>
      <c r="CB543" s="102"/>
      <c r="CC543" s="102"/>
      <c r="CD543" s="102"/>
      <c r="CE543" s="102"/>
      <c r="CF543" s="102"/>
      <c r="CG543" s="102"/>
      <c r="CH543" s="102"/>
      <c r="CI543" s="102"/>
      <c r="CJ543" s="102"/>
      <c r="CK543" s="102"/>
      <c r="CL543" s="102"/>
      <c r="CM543" s="102"/>
      <c r="CN543" s="102"/>
      <c r="CO543" s="102"/>
      <c r="CP543" s="102"/>
      <c r="CQ543" s="102"/>
      <c r="CR543" s="102"/>
      <c r="CS543" s="102"/>
      <c r="CT543" s="102"/>
      <c r="CU543" s="102"/>
      <c r="CV543" s="102"/>
      <c r="CW543" s="102"/>
      <c r="CX543" s="102"/>
      <c r="CY543" s="102"/>
      <c r="CZ543" s="102"/>
      <c r="DA543" s="102"/>
      <c r="DB543" s="102"/>
      <c r="DC543" s="102"/>
      <c r="DD543" s="102"/>
      <c r="DE543" s="102"/>
      <c r="DF543" s="102"/>
      <c r="DG543" s="102"/>
      <c r="DH543" s="102"/>
      <c r="DI543" s="102"/>
      <c r="DJ543" s="102"/>
      <c r="DK543" s="102"/>
      <c r="DL543" s="102"/>
      <c r="DM543" s="102"/>
      <c r="DN543" s="102"/>
      <c r="DO543" s="102"/>
      <c r="DP543" s="102"/>
      <c r="DQ543" s="102"/>
      <c r="DR543" s="102"/>
      <c r="DS543" s="102"/>
      <c r="DT543" s="102"/>
      <c r="DU543" s="102"/>
      <c r="DV543" s="102"/>
      <c r="DW543" s="102"/>
      <c r="DX543" s="102"/>
      <c r="DY543" s="102"/>
      <c r="DZ543" s="102"/>
    </row>
    <row r="544" spans="1:130">
      <c r="A544" s="102"/>
      <c r="B544" s="102"/>
      <c r="C544" s="102"/>
      <c r="D544" s="102"/>
      <c r="E544" s="102"/>
      <c r="F544" s="102"/>
      <c r="G544" s="102"/>
      <c r="H544" s="102"/>
      <c r="I544" s="102"/>
      <c r="J544" s="102"/>
      <c r="K544" s="102"/>
      <c r="L544" s="102"/>
      <c r="M544" s="102"/>
      <c r="N544" s="102"/>
      <c r="O544" s="102"/>
      <c r="P544" s="102"/>
      <c r="Q544" s="102"/>
      <c r="R544" s="102"/>
      <c r="S544" s="102"/>
      <c r="T544" s="102"/>
      <c r="U544" s="102"/>
      <c r="V544" s="102"/>
      <c r="W544" s="102"/>
      <c r="X544" s="102"/>
      <c r="Y544" s="102"/>
      <c r="Z544" s="102"/>
      <c r="AA544" s="102"/>
      <c r="AB544" s="102"/>
      <c r="AC544" s="102"/>
      <c r="AD544" s="102"/>
      <c r="AE544" s="102"/>
      <c r="AF544" s="102"/>
      <c r="AG544" s="102"/>
      <c r="AH544" s="102"/>
      <c r="AI544" s="102"/>
      <c r="AJ544" s="102"/>
      <c r="AK544" s="102"/>
      <c r="AL544" s="102"/>
      <c r="AM544" s="102"/>
      <c r="AN544" s="102"/>
      <c r="AO544" s="102"/>
      <c r="AP544" s="102"/>
      <c r="AQ544" s="102"/>
      <c r="AR544" s="102"/>
      <c r="AS544" s="102"/>
      <c r="AT544" s="102"/>
      <c r="AU544" s="102"/>
      <c r="AV544" s="102"/>
      <c r="AW544" s="102"/>
      <c r="AX544" s="102"/>
      <c r="AY544" s="102"/>
      <c r="AZ544" s="102"/>
      <c r="BA544" s="102"/>
      <c r="BB544" s="102"/>
      <c r="BC544" s="102"/>
      <c r="BD544" s="102"/>
      <c r="BE544" s="102"/>
      <c r="BF544" s="102"/>
      <c r="BG544" s="102"/>
      <c r="BH544" s="102"/>
      <c r="BI544" s="102"/>
      <c r="BJ544" s="102"/>
      <c r="BK544" s="102"/>
      <c r="BL544" s="102"/>
      <c r="BM544" s="102"/>
      <c r="BN544" s="102"/>
      <c r="BO544" s="102"/>
      <c r="BP544" s="102"/>
      <c r="BQ544" s="102"/>
      <c r="BR544" s="102"/>
      <c r="BS544" s="102"/>
      <c r="BT544" s="102"/>
      <c r="BU544" s="102"/>
      <c r="BV544" s="102"/>
      <c r="BW544" s="102"/>
      <c r="BX544" s="102"/>
      <c r="BY544" s="102"/>
      <c r="BZ544" s="102"/>
      <c r="CA544" s="102"/>
      <c r="CB544" s="102"/>
      <c r="CC544" s="102"/>
      <c r="CD544" s="102"/>
      <c r="CE544" s="102"/>
      <c r="CF544" s="102"/>
      <c r="CG544" s="102"/>
      <c r="CH544" s="102"/>
      <c r="CI544" s="102"/>
      <c r="CJ544" s="102"/>
      <c r="CK544" s="102"/>
      <c r="CL544" s="102"/>
      <c r="CM544" s="102"/>
      <c r="CN544" s="102"/>
      <c r="CO544" s="102"/>
      <c r="CP544" s="102"/>
      <c r="CQ544" s="102"/>
      <c r="CR544" s="102"/>
      <c r="CS544" s="102"/>
      <c r="CT544" s="102"/>
      <c r="CU544" s="102"/>
      <c r="CV544" s="102"/>
      <c r="CW544" s="102"/>
      <c r="CX544" s="102"/>
      <c r="CY544" s="102"/>
      <c r="CZ544" s="102"/>
      <c r="DA544" s="102"/>
      <c r="DB544" s="102"/>
      <c r="DC544" s="102"/>
      <c r="DD544" s="102"/>
      <c r="DE544" s="102"/>
      <c r="DF544" s="102"/>
      <c r="DG544" s="102"/>
      <c r="DH544" s="102"/>
      <c r="DI544" s="102"/>
      <c r="DJ544" s="102"/>
      <c r="DK544" s="102"/>
      <c r="DL544" s="102"/>
      <c r="DM544" s="102"/>
      <c r="DN544" s="102"/>
      <c r="DO544" s="102"/>
      <c r="DP544" s="102"/>
      <c r="DQ544" s="102"/>
      <c r="DR544" s="102"/>
      <c r="DS544" s="102"/>
      <c r="DT544" s="102"/>
      <c r="DU544" s="102"/>
      <c r="DV544" s="102"/>
      <c r="DW544" s="102"/>
      <c r="DX544" s="102"/>
      <c r="DY544" s="102"/>
      <c r="DZ544" s="102"/>
    </row>
    <row r="545" spans="1:130">
      <c r="A545" s="102"/>
      <c r="B545" s="102"/>
      <c r="C545" s="102"/>
      <c r="D545" s="102"/>
      <c r="E545" s="102"/>
      <c r="F545" s="102"/>
      <c r="G545" s="102"/>
      <c r="H545" s="102"/>
      <c r="I545" s="102"/>
      <c r="J545" s="102"/>
      <c r="K545" s="102"/>
      <c r="L545" s="102"/>
      <c r="M545" s="102"/>
      <c r="N545" s="102"/>
      <c r="O545" s="102"/>
      <c r="P545" s="102"/>
      <c r="Q545" s="102"/>
      <c r="R545" s="102"/>
      <c r="S545" s="102"/>
      <c r="T545" s="102"/>
      <c r="U545" s="102"/>
      <c r="V545" s="102"/>
      <c r="W545" s="102"/>
      <c r="X545" s="102"/>
      <c r="Y545" s="102"/>
      <c r="Z545" s="102"/>
      <c r="AA545" s="102"/>
      <c r="AB545" s="102"/>
      <c r="AC545" s="102"/>
      <c r="AD545" s="102"/>
      <c r="AE545" s="102"/>
      <c r="AF545" s="102"/>
      <c r="AG545" s="102"/>
      <c r="AH545" s="102"/>
      <c r="AI545" s="102"/>
      <c r="AJ545" s="102"/>
      <c r="AK545" s="102"/>
      <c r="AL545" s="102"/>
      <c r="AM545" s="102"/>
      <c r="AN545" s="102"/>
      <c r="AO545" s="102"/>
      <c r="AP545" s="102"/>
      <c r="AQ545" s="102"/>
      <c r="AR545" s="102"/>
      <c r="AS545" s="102"/>
      <c r="AT545" s="102"/>
      <c r="AU545" s="102"/>
      <c r="AV545" s="102"/>
      <c r="AW545" s="102"/>
      <c r="AX545" s="102"/>
      <c r="AY545" s="102"/>
      <c r="AZ545" s="102"/>
      <c r="BA545" s="102"/>
      <c r="BB545" s="102"/>
      <c r="BC545" s="102"/>
      <c r="BD545" s="102"/>
      <c r="BE545" s="102"/>
      <c r="BF545" s="102"/>
      <c r="BG545" s="102"/>
      <c r="BH545" s="102"/>
      <c r="BI545" s="102"/>
      <c r="BJ545" s="102"/>
      <c r="BK545" s="102"/>
      <c r="BL545" s="102"/>
      <c r="BM545" s="102"/>
      <c r="BN545" s="102"/>
      <c r="BO545" s="102"/>
      <c r="BP545" s="102"/>
      <c r="BQ545" s="102"/>
      <c r="BR545" s="102"/>
      <c r="BS545" s="102"/>
      <c r="BT545" s="102"/>
      <c r="BU545" s="102"/>
      <c r="BV545" s="102"/>
      <c r="BW545" s="102"/>
      <c r="BX545" s="102"/>
      <c r="BY545" s="102"/>
      <c r="BZ545" s="102"/>
      <c r="CA545" s="102"/>
      <c r="CB545" s="102"/>
      <c r="CC545" s="102"/>
      <c r="CD545" s="102"/>
      <c r="CE545" s="102"/>
      <c r="CF545" s="102"/>
      <c r="CG545" s="102"/>
      <c r="CH545" s="102"/>
      <c r="CI545" s="102"/>
      <c r="CJ545" s="102"/>
      <c r="CK545" s="102"/>
      <c r="CL545" s="102"/>
      <c r="CM545" s="102"/>
      <c r="CN545" s="102"/>
      <c r="CO545" s="102"/>
      <c r="CP545" s="102"/>
      <c r="CQ545" s="102"/>
      <c r="CR545" s="102"/>
      <c r="CS545" s="102"/>
      <c r="CT545" s="102"/>
      <c r="CU545" s="102"/>
      <c r="CV545" s="102"/>
      <c r="CW545" s="102"/>
      <c r="CX545" s="102"/>
      <c r="CY545" s="102"/>
      <c r="CZ545" s="102"/>
      <c r="DA545" s="102"/>
      <c r="DB545" s="102"/>
      <c r="DC545" s="102"/>
      <c r="DD545" s="102"/>
      <c r="DE545" s="102"/>
      <c r="DF545" s="102"/>
      <c r="DG545" s="102"/>
      <c r="DH545" s="102"/>
      <c r="DI545" s="102"/>
      <c r="DJ545" s="102"/>
      <c r="DK545" s="102"/>
      <c r="DL545" s="102"/>
      <c r="DM545" s="102"/>
      <c r="DN545" s="102"/>
      <c r="DO545" s="102"/>
      <c r="DP545" s="102"/>
      <c r="DQ545" s="102"/>
      <c r="DR545" s="102"/>
      <c r="DS545" s="102"/>
      <c r="DT545" s="102"/>
      <c r="DU545" s="102"/>
      <c r="DV545" s="102"/>
      <c r="DW545" s="102"/>
      <c r="DX545" s="102"/>
      <c r="DY545" s="102"/>
      <c r="DZ545" s="102"/>
    </row>
    <row r="546" spans="1:130">
      <c r="A546" s="102"/>
      <c r="B546" s="102"/>
      <c r="C546" s="102"/>
      <c r="D546" s="102"/>
      <c r="E546" s="102"/>
      <c r="F546" s="102"/>
      <c r="G546" s="102"/>
      <c r="H546" s="102"/>
      <c r="I546" s="102"/>
      <c r="J546" s="102"/>
      <c r="K546" s="102"/>
      <c r="L546" s="102"/>
      <c r="M546" s="102"/>
      <c r="N546" s="102"/>
      <c r="O546" s="102"/>
      <c r="P546" s="102"/>
      <c r="Q546" s="102"/>
      <c r="R546" s="102"/>
      <c r="S546" s="102"/>
      <c r="T546" s="102"/>
      <c r="U546" s="102"/>
      <c r="V546" s="102"/>
      <c r="W546" s="102"/>
      <c r="X546" s="102"/>
      <c r="Y546" s="102"/>
      <c r="Z546" s="102"/>
      <c r="AA546" s="102"/>
      <c r="AB546" s="102"/>
      <c r="AC546" s="102"/>
      <c r="AD546" s="102"/>
      <c r="AE546" s="102"/>
      <c r="AF546" s="102"/>
      <c r="AG546" s="102"/>
      <c r="AH546" s="102"/>
      <c r="AI546" s="102"/>
      <c r="AJ546" s="102"/>
      <c r="AK546" s="102"/>
      <c r="AL546" s="102"/>
      <c r="AM546" s="102"/>
      <c r="AN546" s="102"/>
      <c r="AO546" s="102"/>
      <c r="AP546" s="102"/>
      <c r="AQ546" s="102"/>
      <c r="AR546" s="102"/>
      <c r="AS546" s="102"/>
      <c r="AT546" s="102"/>
      <c r="AU546" s="102"/>
      <c r="AV546" s="102"/>
      <c r="AW546" s="102"/>
      <c r="AX546" s="102"/>
      <c r="AY546" s="102"/>
      <c r="AZ546" s="102"/>
      <c r="BA546" s="102"/>
      <c r="BB546" s="102"/>
      <c r="BC546" s="102"/>
      <c r="BD546" s="102"/>
      <c r="BE546" s="102"/>
      <c r="BF546" s="102"/>
      <c r="BG546" s="102"/>
      <c r="BH546" s="102"/>
      <c r="BI546" s="102"/>
      <c r="BJ546" s="102"/>
      <c r="BK546" s="102"/>
      <c r="BL546" s="102"/>
      <c r="BM546" s="102"/>
      <c r="BN546" s="102"/>
      <c r="BO546" s="102"/>
      <c r="BP546" s="102"/>
      <c r="BQ546" s="102"/>
      <c r="BR546" s="102"/>
      <c r="BS546" s="102"/>
      <c r="BT546" s="102"/>
      <c r="BU546" s="102"/>
      <c r="BV546" s="102"/>
      <c r="BW546" s="102"/>
      <c r="BX546" s="102"/>
      <c r="BY546" s="102"/>
      <c r="BZ546" s="102"/>
      <c r="CA546" s="102"/>
      <c r="CB546" s="102"/>
      <c r="CC546" s="102"/>
      <c r="CD546" s="102"/>
      <c r="CE546" s="102"/>
      <c r="CF546" s="102"/>
      <c r="CG546" s="102"/>
      <c r="CH546" s="102"/>
      <c r="CI546" s="102"/>
      <c r="CJ546" s="102"/>
      <c r="CK546" s="102"/>
      <c r="CL546" s="102"/>
      <c r="CM546" s="102"/>
      <c r="CN546" s="102"/>
      <c r="CO546" s="102"/>
      <c r="CP546" s="102"/>
      <c r="CQ546" s="102"/>
      <c r="CR546" s="102"/>
      <c r="CS546" s="102"/>
      <c r="CT546" s="102"/>
      <c r="CU546" s="102"/>
      <c r="CV546" s="102"/>
      <c r="CW546" s="102"/>
      <c r="CX546" s="102"/>
      <c r="CY546" s="102"/>
      <c r="CZ546" s="102"/>
      <c r="DA546" s="102"/>
      <c r="DB546" s="102"/>
      <c r="DC546" s="102"/>
      <c r="DD546" s="102"/>
      <c r="DE546" s="102"/>
      <c r="DF546" s="102"/>
      <c r="DG546" s="102"/>
      <c r="DH546" s="102"/>
      <c r="DI546" s="102"/>
      <c r="DJ546" s="102"/>
      <c r="DK546" s="102"/>
      <c r="DL546" s="102"/>
      <c r="DM546" s="102"/>
      <c r="DN546" s="102"/>
      <c r="DO546" s="102"/>
      <c r="DP546" s="102"/>
      <c r="DQ546" s="102"/>
      <c r="DR546" s="102"/>
      <c r="DS546" s="102"/>
      <c r="DT546" s="102"/>
      <c r="DU546" s="102"/>
      <c r="DV546" s="102"/>
      <c r="DW546" s="102"/>
      <c r="DX546" s="102"/>
      <c r="DY546" s="102"/>
      <c r="DZ546" s="102"/>
    </row>
    <row r="547" spans="1:130">
      <c r="A547" s="102"/>
      <c r="B547" s="102"/>
      <c r="C547" s="102"/>
      <c r="D547" s="102"/>
      <c r="E547" s="102"/>
      <c r="F547" s="102"/>
      <c r="G547" s="102"/>
      <c r="H547" s="102"/>
      <c r="I547" s="102"/>
      <c r="J547" s="102"/>
      <c r="K547" s="102"/>
      <c r="L547" s="102"/>
      <c r="M547" s="102"/>
      <c r="N547" s="102"/>
      <c r="O547" s="102"/>
      <c r="P547" s="102"/>
      <c r="Q547" s="102"/>
      <c r="R547" s="102"/>
      <c r="S547" s="102"/>
      <c r="T547" s="102"/>
      <c r="U547" s="102"/>
      <c r="V547" s="102"/>
      <c r="W547" s="102"/>
      <c r="X547" s="102"/>
      <c r="Y547" s="102"/>
      <c r="Z547" s="102"/>
      <c r="AA547" s="102"/>
      <c r="AB547" s="102"/>
      <c r="AC547" s="102"/>
      <c r="AD547" s="102"/>
      <c r="AE547" s="102"/>
      <c r="AF547" s="102"/>
      <c r="AG547" s="102"/>
      <c r="AH547" s="102"/>
      <c r="AI547" s="102"/>
      <c r="AJ547" s="102"/>
      <c r="AK547" s="102"/>
      <c r="AL547" s="102"/>
      <c r="AM547" s="102"/>
      <c r="AN547" s="102"/>
      <c r="AO547" s="102"/>
      <c r="AP547" s="102"/>
      <c r="AQ547" s="102"/>
      <c r="AR547" s="102"/>
      <c r="AS547" s="102"/>
      <c r="AT547" s="102"/>
      <c r="AU547" s="102"/>
      <c r="AV547" s="102"/>
      <c r="AW547" s="102"/>
      <c r="AX547" s="102"/>
      <c r="AY547" s="102"/>
      <c r="AZ547" s="102"/>
      <c r="BA547" s="102"/>
      <c r="BB547" s="102"/>
      <c r="BC547" s="102"/>
      <c r="BD547" s="102"/>
      <c r="BE547" s="102"/>
      <c r="BF547" s="102"/>
      <c r="BG547" s="102"/>
      <c r="BH547" s="102"/>
      <c r="BI547" s="102"/>
      <c r="BJ547" s="102"/>
      <c r="BK547" s="102"/>
      <c r="BL547" s="102"/>
      <c r="BM547" s="102"/>
      <c r="BN547" s="102"/>
      <c r="BO547" s="102"/>
      <c r="BP547" s="102"/>
      <c r="BQ547" s="102"/>
      <c r="BR547" s="102"/>
      <c r="BS547" s="102"/>
      <c r="BT547" s="102"/>
      <c r="BU547" s="102"/>
      <c r="BV547" s="102"/>
      <c r="BW547" s="102"/>
      <c r="BX547" s="102"/>
      <c r="BY547" s="102"/>
      <c r="BZ547" s="102"/>
      <c r="CA547" s="102"/>
      <c r="CB547" s="102"/>
      <c r="CC547" s="102"/>
      <c r="CD547" s="102"/>
      <c r="CE547" s="102"/>
      <c r="CF547" s="102"/>
      <c r="CG547" s="102"/>
      <c r="CH547" s="102"/>
      <c r="CI547" s="102"/>
      <c r="CJ547" s="102"/>
      <c r="CK547" s="102"/>
      <c r="CL547" s="102"/>
      <c r="CM547" s="102"/>
      <c r="CN547" s="102"/>
      <c r="CO547" s="102"/>
      <c r="CP547" s="102"/>
      <c r="CQ547" s="102"/>
      <c r="CR547" s="102"/>
      <c r="CS547" s="102"/>
      <c r="CT547" s="102"/>
      <c r="CU547" s="102"/>
      <c r="CV547" s="102"/>
      <c r="CW547" s="102"/>
      <c r="CX547" s="102"/>
      <c r="CY547" s="102"/>
      <c r="CZ547" s="102"/>
      <c r="DA547" s="102"/>
      <c r="DB547" s="102"/>
      <c r="DC547" s="102"/>
      <c r="DD547" s="102"/>
      <c r="DE547" s="102"/>
      <c r="DF547" s="102"/>
      <c r="DG547" s="102"/>
      <c r="DH547" s="102"/>
      <c r="DI547" s="102"/>
      <c r="DJ547" s="102"/>
      <c r="DK547" s="102"/>
      <c r="DL547" s="102"/>
      <c r="DM547" s="102"/>
      <c r="DN547" s="102"/>
      <c r="DO547" s="102"/>
      <c r="DP547" s="102"/>
      <c r="DQ547" s="102"/>
      <c r="DR547" s="102"/>
      <c r="DS547" s="102"/>
      <c r="DT547" s="102"/>
      <c r="DU547" s="102"/>
      <c r="DV547" s="102"/>
      <c r="DW547" s="102"/>
      <c r="DX547" s="102"/>
      <c r="DY547" s="102"/>
      <c r="DZ547" s="102"/>
    </row>
    <row r="548" spans="1:130">
      <c r="A548" s="102"/>
      <c r="B548" s="102"/>
      <c r="C548" s="102"/>
      <c r="D548" s="102"/>
      <c r="E548" s="102"/>
      <c r="F548" s="102"/>
      <c r="G548" s="102"/>
      <c r="H548" s="102"/>
      <c r="I548" s="102"/>
      <c r="J548" s="102"/>
      <c r="K548" s="102"/>
      <c r="L548" s="102"/>
      <c r="M548" s="102"/>
      <c r="N548" s="102"/>
      <c r="O548" s="102"/>
      <c r="P548" s="102"/>
      <c r="Q548" s="102"/>
      <c r="R548" s="102"/>
      <c r="S548" s="102"/>
      <c r="T548" s="102"/>
      <c r="U548" s="102"/>
      <c r="V548" s="102"/>
      <c r="W548" s="102"/>
      <c r="X548" s="102"/>
      <c r="Y548" s="102"/>
      <c r="Z548" s="102"/>
      <c r="AA548" s="102"/>
      <c r="AB548" s="102"/>
      <c r="AC548" s="102"/>
      <c r="AD548" s="102"/>
      <c r="AE548" s="102"/>
      <c r="AF548" s="102"/>
      <c r="AG548" s="102"/>
      <c r="AH548" s="102"/>
      <c r="AI548" s="102"/>
      <c r="AJ548" s="102"/>
      <c r="AK548" s="102"/>
      <c r="AL548" s="102"/>
      <c r="AM548" s="102"/>
      <c r="AN548" s="102"/>
      <c r="AO548" s="102"/>
      <c r="AP548" s="102"/>
      <c r="AQ548" s="102"/>
      <c r="AR548" s="102"/>
      <c r="AS548" s="102"/>
      <c r="AT548" s="102"/>
      <c r="AU548" s="102"/>
      <c r="AV548" s="102"/>
      <c r="AW548" s="102"/>
      <c r="AX548" s="102"/>
      <c r="AY548" s="102"/>
      <c r="AZ548" s="102"/>
      <c r="BA548" s="102"/>
      <c r="BB548" s="102"/>
      <c r="BC548" s="102"/>
      <c r="BD548" s="102"/>
      <c r="BE548" s="102"/>
      <c r="BF548" s="102"/>
      <c r="BG548" s="102"/>
      <c r="BH548" s="102"/>
      <c r="BI548" s="102"/>
      <c r="BJ548" s="102"/>
      <c r="BK548" s="102"/>
      <c r="BL548" s="102"/>
      <c r="BM548" s="102"/>
      <c r="BN548" s="102"/>
      <c r="BO548" s="102"/>
      <c r="BP548" s="102"/>
      <c r="BQ548" s="102"/>
      <c r="BR548" s="102"/>
      <c r="BS548" s="102"/>
      <c r="BT548" s="102"/>
      <c r="BU548" s="102"/>
      <c r="BV548" s="102"/>
      <c r="BW548" s="102"/>
      <c r="BX548" s="102"/>
      <c r="BY548" s="102"/>
      <c r="BZ548" s="102"/>
      <c r="CA548" s="102"/>
      <c r="CB548" s="102"/>
      <c r="CC548" s="102"/>
      <c r="CD548" s="102"/>
      <c r="CE548" s="102"/>
      <c r="CF548" s="102"/>
      <c r="CG548" s="102"/>
      <c r="CH548" s="102"/>
      <c r="CI548" s="102"/>
      <c r="CJ548" s="102"/>
      <c r="CK548" s="102"/>
      <c r="CL548" s="102"/>
      <c r="CM548" s="102"/>
      <c r="CN548" s="102"/>
      <c r="CO548" s="102"/>
      <c r="CP548" s="102"/>
      <c r="CQ548" s="102"/>
      <c r="CR548" s="102"/>
      <c r="CS548" s="102"/>
      <c r="CT548" s="102"/>
      <c r="CU548" s="102"/>
      <c r="CV548" s="102"/>
      <c r="CW548" s="102"/>
      <c r="CX548" s="102"/>
      <c r="CY548" s="102"/>
      <c r="CZ548" s="102"/>
      <c r="DA548" s="102"/>
      <c r="DB548" s="102"/>
      <c r="DC548" s="102"/>
      <c r="DD548" s="102"/>
      <c r="DE548" s="102"/>
      <c r="DF548" s="102"/>
      <c r="DG548" s="102"/>
      <c r="DH548" s="102"/>
      <c r="DI548" s="102"/>
      <c r="DJ548" s="102"/>
      <c r="DK548" s="102"/>
      <c r="DL548" s="102"/>
      <c r="DM548" s="102"/>
      <c r="DN548" s="102"/>
      <c r="DO548" s="102"/>
      <c r="DP548" s="102"/>
      <c r="DQ548" s="102"/>
      <c r="DR548" s="102"/>
      <c r="DS548" s="102"/>
      <c r="DT548" s="102"/>
      <c r="DU548" s="102"/>
      <c r="DV548" s="102"/>
      <c r="DW548" s="102"/>
      <c r="DX548" s="102"/>
      <c r="DY548" s="102"/>
      <c r="DZ548" s="102"/>
    </row>
    <row r="549" spans="1:130">
      <c r="A549" s="102"/>
      <c r="B549" s="102"/>
      <c r="C549" s="102"/>
      <c r="D549" s="102"/>
      <c r="E549" s="102"/>
      <c r="F549" s="102"/>
      <c r="G549" s="102"/>
      <c r="H549" s="102"/>
      <c r="I549" s="102"/>
      <c r="J549" s="102"/>
      <c r="K549" s="102"/>
      <c r="L549" s="102"/>
      <c r="M549" s="102"/>
      <c r="N549" s="102"/>
      <c r="O549" s="102"/>
      <c r="P549" s="102"/>
      <c r="Q549" s="102"/>
      <c r="R549" s="102"/>
      <c r="S549" s="102"/>
      <c r="T549" s="102"/>
      <c r="U549" s="102"/>
      <c r="V549" s="102"/>
      <c r="W549" s="102"/>
      <c r="X549" s="102"/>
      <c r="Y549" s="102"/>
      <c r="Z549" s="102"/>
      <c r="AA549" s="102"/>
      <c r="AB549" s="102"/>
      <c r="AC549" s="102"/>
      <c r="AD549" s="102"/>
      <c r="AE549" s="102"/>
      <c r="AF549" s="102"/>
      <c r="AG549" s="102"/>
      <c r="AH549" s="102"/>
      <c r="AI549" s="102"/>
      <c r="AJ549" s="102"/>
      <c r="AK549" s="102"/>
      <c r="AL549" s="102"/>
      <c r="AM549" s="102"/>
      <c r="AN549" s="102"/>
      <c r="AO549" s="102"/>
      <c r="AP549" s="102"/>
      <c r="AQ549" s="102"/>
      <c r="AR549" s="102"/>
      <c r="AS549" s="102"/>
      <c r="AT549" s="102"/>
      <c r="AU549" s="102"/>
      <c r="AV549" s="102"/>
      <c r="AW549" s="102"/>
      <c r="AX549" s="102"/>
      <c r="AY549" s="102"/>
      <c r="AZ549" s="102"/>
      <c r="BA549" s="102"/>
      <c r="BB549" s="102"/>
      <c r="BC549" s="102"/>
      <c r="BD549" s="102"/>
      <c r="BE549" s="102"/>
      <c r="BF549" s="102"/>
      <c r="BG549" s="102"/>
      <c r="BH549" s="102"/>
      <c r="BI549" s="102"/>
      <c r="BJ549" s="102"/>
      <c r="BK549" s="102"/>
      <c r="BL549" s="102"/>
      <c r="BM549" s="102"/>
      <c r="BN549" s="102"/>
      <c r="BO549" s="102"/>
      <c r="BP549" s="102"/>
      <c r="BQ549" s="102"/>
      <c r="BR549" s="102"/>
      <c r="BS549" s="102"/>
      <c r="BT549" s="102"/>
      <c r="BU549" s="102"/>
      <c r="BV549" s="102"/>
      <c r="BW549" s="102"/>
      <c r="BX549" s="102"/>
      <c r="BY549" s="102"/>
      <c r="BZ549" s="102"/>
      <c r="CA549" s="102"/>
      <c r="CB549" s="102"/>
      <c r="CC549" s="102"/>
      <c r="CD549" s="102"/>
      <c r="CE549" s="102"/>
      <c r="CF549" s="102"/>
      <c r="CG549" s="102"/>
      <c r="CH549" s="102"/>
      <c r="CI549" s="102"/>
      <c r="CJ549" s="102"/>
      <c r="CK549" s="102"/>
      <c r="CL549" s="102"/>
      <c r="CM549" s="102"/>
      <c r="CN549" s="102"/>
      <c r="CO549" s="102"/>
      <c r="CP549" s="102"/>
      <c r="CQ549" s="102"/>
      <c r="CR549" s="102"/>
      <c r="CS549" s="102"/>
      <c r="CT549" s="102"/>
      <c r="CU549" s="102"/>
      <c r="CV549" s="102"/>
      <c r="CW549" s="102"/>
      <c r="CX549" s="102"/>
      <c r="CY549" s="102"/>
      <c r="CZ549" s="102"/>
      <c r="DA549" s="102"/>
      <c r="DB549" s="102"/>
      <c r="DC549" s="102"/>
      <c r="DD549" s="102"/>
      <c r="DE549" s="102"/>
      <c r="DF549" s="102"/>
      <c r="DG549" s="102"/>
      <c r="DH549" s="102"/>
      <c r="DI549" s="102"/>
      <c r="DJ549" s="102"/>
      <c r="DK549" s="102"/>
      <c r="DL549" s="102"/>
      <c r="DM549" s="102"/>
      <c r="DN549" s="102"/>
      <c r="DO549" s="102"/>
      <c r="DP549" s="102"/>
      <c r="DQ549" s="102"/>
      <c r="DR549" s="102"/>
      <c r="DS549" s="102"/>
      <c r="DT549" s="102"/>
      <c r="DU549" s="102"/>
      <c r="DV549" s="102"/>
      <c r="DW549" s="102"/>
      <c r="DX549" s="102"/>
      <c r="DY549" s="102"/>
      <c r="DZ549" s="102"/>
    </row>
    <row r="550" spans="1:130">
      <c r="A550" s="102"/>
      <c r="B550" s="102"/>
      <c r="C550" s="102"/>
      <c r="D550" s="102"/>
      <c r="E550" s="102"/>
      <c r="F550" s="102"/>
      <c r="G550" s="102"/>
      <c r="H550" s="102"/>
      <c r="I550" s="102"/>
      <c r="J550" s="102"/>
      <c r="K550" s="102"/>
      <c r="L550" s="102"/>
      <c r="M550" s="102"/>
      <c r="N550" s="102"/>
      <c r="O550" s="102"/>
      <c r="P550" s="102"/>
      <c r="Q550" s="102"/>
      <c r="R550" s="102"/>
      <c r="S550" s="102"/>
      <c r="T550" s="102"/>
      <c r="U550" s="102"/>
      <c r="V550" s="102"/>
      <c r="W550" s="102"/>
      <c r="X550" s="102"/>
      <c r="Y550" s="102"/>
      <c r="Z550" s="102"/>
      <c r="AA550" s="102"/>
      <c r="AB550" s="102"/>
      <c r="AC550" s="102"/>
      <c r="AD550" s="102"/>
      <c r="AE550" s="102"/>
      <c r="AF550" s="102"/>
      <c r="AG550" s="102"/>
      <c r="AH550" s="102"/>
      <c r="AI550" s="102"/>
      <c r="AJ550" s="102"/>
      <c r="AK550" s="102"/>
      <c r="AL550" s="102"/>
      <c r="AM550" s="102"/>
      <c r="AN550" s="102"/>
      <c r="AO550" s="102"/>
      <c r="AP550" s="102"/>
      <c r="AQ550" s="102"/>
      <c r="AR550" s="102"/>
      <c r="AS550" s="102"/>
      <c r="AT550" s="102"/>
      <c r="AU550" s="102"/>
      <c r="AV550" s="102"/>
      <c r="AW550" s="102"/>
      <c r="AX550" s="102"/>
      <c r="AY550" s="102"/>
      <c r="AZ550" s="102"/>
      <c r="BA550" s="102"/>
      <c r="BB550" s="102"/>
      <c r="BC550" s="102"/>
      <c r="BD550" s="102"/>
      <c r="BE550" s="102"/>
      <c r="BF550" s="102"/>
      <c r="BG550" s="102"/>
      <c r="BH550" s="102"/>
      <c r="BI550" s="102"/>
      <c r="BJ550" s="102"/>
      <c r="BK550" s="102"/>
      <c r="BL550" s="102"/>
      <c r="BM550" s="102"/>
      <c r="BN550" s="102"/>
      <c r="BO550" s="102"/>
      <c r="BP550" s="102"/>
      <c r="BQ550" s="102"/>
      <c r="BR550" s="102"/>
      <c r="BS550" s="102"/>
      <c r="BT550" s="102"/>
      <c r="BU550" s="102"/>
      <c r="BV550" s="102"/>
      <c r="BW550" s="102"/>
      <c r="BX550" s="102"/>
      <c r="BY550" s="102"/>
      <c r="BZ550" s="102"/>
      <c r="CA550" s="102"/>
      <c r="CB550" s="102"/>
      <c r="CC550" s="102"/>
      <c r="CD550" s="102"/>
      <c r="CE550" s="102"/>
      <c r="CF550" s="102"/>
      <c r="CG550" s="102"/>
      <c r="CH550" s="102"/>
      <c r="CI550" s="102"/>
      <c r="CJ550" s="102"/>
      <c r="CK550" s="102"/>
      <c r="CL550" s="102"/>
      <c r="CM550" s="102"/>
      <c r="CN550" s="102"/>
      <c r="CO550" s="102"/>
      <c r="CP550" s="102"/>
      <c r="CQ550" s="102"/>
      <c r="CR550" s="102"/>
      <c r="CS550" s="102"/>
      <c r="CT550" s="102"/>
      <c r="CU550" s="102"/>
      <c r="CV550" s="102"/>
      <c r="CW550" s="102"/>
      <c r="CX550" s="102"/>
      <c r="CY550" s="102"/>
      <c r="CZ550" s="102"/>
      <c r="DA550" s="102"/>
      <c r="DB550" s="102"/>
      <c r="DC550" s="102"/>
      <c r="DD550" s="102"/>
      <c r="DE550" s="102"/>
      <c r="DF550" s="102"/>
      <c r="DG550" s="102"/>
      <c r="DH550" s="102"/>
      <c r="DI550" s="102"/>
      <c r="DJ550" s="102"/>
      <c r="DK550" s="102"/>
      <c r="DL550" s="102"/>
      <c r="DM550" s="102"/>
      <c r="DN550" s="102"/>
      <c r="DO550" s="102"/>
      <c r="DP550" s="102"/>
      <c r="DQ550" s="102"/>
      <c r="DR550" s="102"/>
      <c r="DS550" s="102"/>
      <c r="DT550" s="102"/>
      <c r="DU550" s="102"/>
      <c r="DV550" s="102"/>
      <c r="DW550" s="102"/>
      <c r="DX550" s="102"/>
      <c r="DY550" s="102"/>
      <c r="DZ550" s="102"/>
    </row>
    <row r="551" spans="1:130">
      <c r="A551" s="102"/>
      <c r="B551" s="102"/>
      <c r="C551" s="102"/>
      <c r="D551" s="102"/>
      <c r="E551" s="102"/>
      <c r="F551" s="102"/>
      <c r="G551" s="102"/>
      <c r="H551" s="102"/>
      <c r="I551" s="102"/>
      <c r="J551" s="102"/>
      <c r="K551" s="102"/>
      <c r="L551" s="102"/>
      <c r="M551" s="102"/>
      <c r="N551" s="102"/>
      <c r="O551" s="102"/>
      <c r="P551" s="102"/>
      <c r="Q551" s="102"/>
      <c r="R551" s="102"/>
      <c r="S551" s="102"/>
      <c r="T551" s="102"/>
      <c r="U551" s="102"/>
      <c r="V551" s="102"/>
      <c r="W551" s="102"/>
      <c r="X551" s="102"/>
      <c r="Y551" s="102"/>
      <c r="Z551" s="102"/>
      <c r="AA551" s="102"/>
      <c r="AB551" s="102"/>
      <c r="AC551" s="102"/>
      <c r="AD551" s="102"/>
      <c r="AE551" s="102"/>
      <c r="AF551" s="102"/>
      <c r="AG551" s="102"/>
      <c r="AH551" s="102"/>
      <c r="AI551" s="102"/>
      <c r="AJ551" s="102"/>
      <c r="AK551" s="102"/>
      <c r="AL551" s="102"/>
      <c r="AM551" s="102"/>
      <c r="AN551" s="102"/>
      <c r="AO551" s="102"/>
      <c r="AP551" s="102"/>
      <c r="AQ551" s="102"/>
      <c r="AR551" s="102"/>
      <c r="AS551" s="102"/>
      <c r="AT551" s="102"/>
      <c r="AU551" s="102"/>
      <c r="AV551" s="102"/>
      <c r="AW551" s="102"/>
      <c r="AX551" s="102"/>
      <c r="AY551" s="102"/>
      <c r="AZ551" s="102"/>
      <c r="BA551" s="102"/>
      <c r="BB551" s="102"/>
      <c r="BC551" s="102"/>
      <c r="BD551" s="102"/>
      <c r="BE551" s="102"/>
      <c r="BF551" s="102"/>
      <c r="BG551" s="102"/>
      <c r="BH551" s="102"/>
      <c r="BI551" s="102"/>
      <c r="BJ551" s="102"/>
      <c r="BK551" s="102"/>
      <c r="BL551" s="102"/>
      <c r="BM551" s="102"/>
      <c r="BN551" s="102"/>
      <c r="BO551" s="102"/>
      <c r="BP551" s="102"/>
      <c r="BQ551" s="102"/>
      <c r="BR551" s="102"/>
      <c r="BS551" s="102"/>
      <c r="BT551" s="102"/>
      <c r="BU551" s="102"/>
      <c r="BV551" s="102"/>
      <c r="BW551" s="102"/>
      <c r="BX551" s="102"/>
      <c r="BY551" s="102"/>
      <c r="BZ551" s="102"/>
      <c r="CA551" s="102"/>
      <c r="CB551" s="102"/>
      <c r="CC551" s="102"/>
      <c r="CD551" s="102"/>
      <c r="CE551" s="102"/>
      <c r="CF551" s="102"/>
      <c r="CG551" s="102"/>
      <c r="CH551" s="102"/>
      <c r="CI551" s="102"/>
      <c r="CJ551" s="102"/>
      <c r="CK551" s="102"/>
      <c r="CL551" s="102"/>
      <c r="CM551" s="102"/>
      <c r="CN551" s="102"/>
      <c r="CO551" s="102"/>
      <c r="CP551" s="102"/>
      <c r="CQ551" s="102"/>
      <c r="CR551" s="102"/>
      <c r="CS551" s="102"/>
      <c r="CT551" s="102"/>
      <c r="CU551" s="102"/>
      <c r="CV551" s="102"/>
      <c r="CW551" s="102"/>
      <c r="CX551" s="102"/>
      <c r="CY551" s="102"/>
      <c r="CZ551" s="102"/>
      <c r="DA551" s="102"/>
      <c r="DB551" s="102"/>
      <c r="DC551" s="102"/>
      <c r="DD551" s="102"/>
      <c r="DE551" s="102"/>
      <c r="DF551" s="102"/>
      <c r="DG551" s="102"/>
      <c r="DH551" s="102"/>
      <c r="DI551" s="102"/>
      <c r="DJ551" s="102"/>
      <c r="DK551" s="102"/>
      <c r="DL551" s="102"/>
      <c r="DM551" s="102"/>
      <c r="DN551" s="102"/>
      <c r="DO551" s="102"/>
      <c r="DP551" s="102"/>
      <c r="DQ551" s="102"/>
      <c r="DR551" s="102"/>
      <c r="DS551" s="102"/>
      <c r="DT551" s="102"/>
      <c r="DU551" s="102"/>
      <c r="DV551" s="102"/>
      <c r="DW551" s="102"/>
      <c r="DX551" s="102"/>
      <c r="DY551" s="102"/>
      <c r="DZ551" s="102"/>
    </row>
    <row r="552" spans="1:130">
      <c r="A552" s="102"/>
      <c r="B552" s="102"/>
      <c r="C552" s="102"/>
      <c r="D552" s="102"/>
      <c r="E552" s="102"/>
      <c r="F552" s="102"/>
      <c r="G552" s="102"/>
      <c r="H552" s="102"/>
      <c r="I552" s="102"/>
      <c r="J552" s="102"/>
      <c r="K552" s="102"/>
      <c r="L552" s="102"/>
      <c r="M552" s="102"/>
      <c r="N552" s="102"/>
      <c r="O552" s="102"/>
      <c r="P552" s="102"/>
      <c r="Q552" s="102"/>
      <c r="R552" s="102"/>
      <c r="S552" s="102"/>
      <c r="T552" s="102"/>
      <c r="U552" s="102"/>
      <c r="V552" s="102"/>
      <c r="W552" s="102"/>
      <c r="X552" s="102"/>
      <c r="Y552" s="102"/>
      <c r="Z552" s="102"/>
      <c r="AA552" s="102"/>
      <c r="AB552" s="102"/>
      <c r="AC552" s="102"/>
      <c r="AD552" s="102"/>
      <c r="AE552" s="102"/>
      <c r="AF552" s="102"/>
      <c r="AG552" s="102"/>
      <c r="AH552" s="102"/>
      <c r="AI552" s="102"/>
      <c r="AJ552" s="102"/>
      <c r="AK552" s="102"/>
      <c r="AL552" s="102"/>
      <c r="AM552" s="102"/>
      <c r="AN552" s="102"/>
      <c r="AO552" s="102"/>
      <c r="AP552" s="102"/>
      <c r="AQ552" s="102"/>
      <c r="AR552" s="102"/>
      <c r="AS552" s="102"/>
      <c r="AT552" s="102"/>
      <c r="AU552" s="102"/>
      <c r="AV552" s="102"/>
      <c r="AW552" s="102"/>
      <c r="AX552" s="102"/>
      <c r="AY552" s="102"/>
      <c r="AZ552" s="102"/>
      <c r="BA552" s="102"/>
      <c r="BB552" s="102"/>
      <c r="BC552" s="102"/>
      <c r="BD552" s="102"/>
      <c r="BE552" s="102"/>
      <c r="BF552" s="102"/>
      <c r="BG552" s="102"/>
      <c r="BH552" s="102"/>
      <c r="BI552" s="102"/>
      <c r="BJ552" s="102"/>
      <c r="BK552" s="102"/>
      <c r="BL552" s="102"/>
      <c r="BM552" s="102"/>
      <c r="BN552" s="102"/>
      <c r="BO552" s="102"/>
      <c r="BP552" s="102"/>
      <c r="BQ552" s="102"/>
      <c r="BR552" s="102"/>
      <c r="BS552" s="102"/>
      <c r="BT552" s="102"/>
      <c r="BU552" s="102"/>
      <c r="BV552" s="102"/>
      <c r="BW552" s="102"/>
      <c r="BX552" s="102"/>
      <c r="BY552" s="102"/>
      <c r="BZ552" s="102"/>
      <c r="CA552" s="102"/>
      <c r="CB552" s="102"/>
      <c r="CC552" s="102"/>
      <c r="CD552" s="102"/>
      <c r="CE552" s="102"/>
      <c r="CF552" s="102"/>
      <c r="CG552" s="102"/>
      <c r="CH552" s="102"/>
      <c r="CI552" s="102"/>
      <c r="CJ552" s="102"/>
      <c r="CK552" s="102"/>
      <c r="CL552" s="102"/>
      <c r="CM552" s="102"/>
      <c r="CN552" s="102"/>
      <c r="CO552" s="102"/>
      <c r="CP552" s="102"/>
      <c r="CQ552" s="102"/>
      <c r="CR552" s="102"/>
      <c r="CS552" s="102"/>
      <c r="CT552" s="102"/>
      <c r="CU552" s="102"/>
      <c r="CV552" s="102"/>
      <c r="CW552" s="102"/>
      <c r="CX552" s="102"/>
      <c r="CY552" s="102"/>
      <c r="CZ552" s="102"/>
      <c r="DA552" s="102"/>
      <c r="DB552" s="102"/>
      <c r="DC552" s="102"/>
      <c r="DD552" s="102"/>
      <c r="DE552" s="102"/>
      <c r="DF552" s="102"/>
      <c r="DG552" s="102"/>
      <c r="DH552" s="102"/>
      <c r="DI552" s="102"/>
      <c r="DJ552" s="102"/>
      <c r="DK552" s="102"/>
      <c r="DL552" s="102"/>
      <c r="DM552" s="102"/>
      <c r="DN552" s="102"/>
      <c r="DO552" s="102"/>
      <c r="DP552" s="102"/>
      <c r="DQ552" s="102"/>
      <c r="DR552" s="102"/>
      <c r="DS552" s="102"/>
      <c r="DT552" s="102"/>
      <c r="DU552" s="102"/>
      <c r="DV552" s="102"/>
      <c r="DW552" s="102"/>
      <c r="DX552" s="102"/>
      <c r="DY552" s="102"/>
      <c r="DZ552" s="102"/>
    </row>
    <row r="553" spans="1:130">
      <c r="A553" s="102"/>
      <c r="B553" s="102"/>
      <c r="C553" s="102"/>
      <c r="D553" s="102"/>
      <c r="E553" s="102"/>
      <c r="F553" s="102"/>
      <c r="G553" s="102"/>
      <c r="H553" s="102"/>
      <c r="I553" s="102"/>
      <c r="J553" s="102"/>
      <c r="K553" s="102"/>
      <c r="L553" s="102"/>
      <c r="M553" s="102"/>
      <c r="N553" s="102"/>
      <c r="O553" s="102"/>
      <c r="P553" s="102"/>
      <c r="Q553" s="102"/>
      <c r="R553" s="102"/>
      <c r="S553" s="102"/>
      <c r="T553" s="102"/>
      <c r="U553" s="102"/>
      <c r="V553" s="102"/>
      <c r="W553" s="102"/>
      <c r="X553" s="102"/>
      <c r="Y553" s="102"/>
      <c r="Z553" s="102"/>
      <c r="AA553" s="102"/>
      <c r="AB553" s="102"/>
      <c r="AC553" s="102"/>
      <c r="AD553" s="102"/>
      <c r="AE553" s="102"/>
      <c r="AF553" s="102"/>
      <c r="AG553" s="102"/>
      <c r="AH553" s="102"/>
      <c r="AI553" s="102"/>
      <c r="AJ553" s="102"/>
      <c r="AK553" s="102"/>
      <c r="AL553" s="102"/>
      <c r="AM553" s="102"/>
      <c r="AN553" s="102"/>
      <c r="AO553" s="102"/>
      <c r="AP553" s="102"/>
      <c r="AQ553" s="102"/>
      <c r="AR553" s="102"/>
      <c r="AS553" s="102"/>
      <c r="AT553" s="102"/>
      <c r="AU553" s="102"/>
      <c r="AV553" s="102"/>
      <c r="AW553" s="102"/>
      <c r="AX553" s="102"/>
      <c r="AY553" s="102"/>
      <c r="AZ553" s="102"/>
      <c r="BA553" s="102"/>
      <c r="BB553" s="102"/>
      <c r="BC553" s="102"/>
      <c r="BD553" s="102"/>
      <c r="BE553" s="102"/>
      <c r="BF553" s="102"/>
      <c r="BG553" s="102"/>
      <c r="BH553" s="102"/>
      <c r="BI553" s="102"/>
      <c r="BJ553" s="102"/>
      <c r="BK553" s="102"/>
      <c r="BL553" s="102"/>
      <c r="BM553" s="102"/>
      <c r="BN553" s="102"/>
      <c r="BO553" s="102"/>
      <c r="BP553" s="102"/>
      <c r="BQ553" s="102"/>
      <c r="BR553" s="102"/>
      <c r="BS553" s="102"/>
      <c r="BT553" s="102"/>
      <c r="BU553" s="102"/>
      <c r="BV553" s="102"/>
      <c r="BW553" s="102"/>
      <c r="BX553" s="102"/>
      <c r="BY553" s="102"/>
      <c r="BZ553" s="102"/>
      <c r="CA553" s="102"/>
      <c r="CB553" s="102"/>
      <c r="CC553" s="102"/>
      <c r="CD553" s="102"/>
      <c r="CE553" s="102"/>
      <c r="CF553" s="102"/>
      <c r="CG553" s="102"/>
      <c r="CH553" s="102"/>
      <c r="CI553" s="102"/>
      <c r="CJ553" s="102"/>
      <c r="CK553" s="102"/>
      <c r="CL553" s="102"/>
      <c r="CM553" s="102"/>
      <c r="CN553" s="102"/>
      <c r="CO553" s="102"/>
      <c r="CP553" s="102"/>
      <c r="CQ553" s="102"/>
      <c r="CR553" s="102"/>
      <c r="CS553" s="102"/>
      <c r="CT553" s="102"/>
      <c r="CU553" s="102"/>
      <c r="CV553" s="102"/>
      <c r="CW553" s="102"/>
      <c r="CX553" s="102"/>
      <c r="CY553" s="102"/>
      <c r="CZ553" s="102"/>
      <c r="DA553" s="102"/>
      <c r="DB553" s="102"/>
      <c r="DC553" s="102"/>
      <c r="DD553" s="102"/>
      <c r="DE553" s="102"/>
      <c r="DF553" s="102"/>
      <c r="DG553" s="102"/>
      <c r="DH553" s="102"/>
      <c r="DI553" s="102"/>
      <c r="DJ553" s="102"/>
      <c r="DK553" s="102"/>
      <c r="DL553" s="102"/>
      <c r="DM553" s="102"/>
      <c r="DN553" s="102"/>
      <c r="DO553" s="102"/>
      <c r="DP553" s="102"/>
      <c r="DQ553" s="102"/>
      <c r="DR553" s="102"/>
      <c r="DS553" s="102"/>
      <c r="DT553" s="102"/>
      <c r="DU553" s="102"/>
      <c r="DV553" s="102"/>
      <c r="DW553" s="102"/>
      <c r="DX553" s="102"/>
      <c r="DY553" s="102"/>
      <c r="DZ553" s="102"/>
    </row>
    <row r="554" spans="1:130">
      <c r="A554" s="102"/>
      <c r="B554" s="102"/>
      <c r="C554" s="102"/>
      <c r="D554" s="102"/>
      <c r="E554" s="102"/>
      <c r="F554" s="102"/>
      <c r="G554" s="102"/>
      <c r="H554" s="102"/>
      <c r="I554" s="102"/>
      <c r="J554" s="102"/>
      <c r="K554" s="102"/>
      <c r="L554" s="102"/>
      <c r="M554" s="102"/>
      <c r="N554" s="102"/>
      <c r="O554" s="102"/>
      <c r="P554" s="102"/>
      <c r="Q554" s="102"/>
      <c r="R554" s="102"/>
      <c r="S554" s="102"/>
      <c r="T554" s="102"/>
      <c r="U554" s="102"/>
      <c r="V554" s="102"/>
      <c r="W554" s="102"/>
      <c r="X554" s="102"/>
      <c r="Y554" s="102"/>
      <c r="Z554" s="102"/>
      <c r="AA554" s="102"/>
      <c r="AB554" s="102"/>
      <c r="AC554" s="102"/>
      <c r="AD554" s="102"/>
      <c r="AE554" s="102"/>
      <c r="AF554" s="102"/>
      <c r="AG554" s="102"/>
      <c r="AH554" s="102"/>
      <c r="AI554" s="102"/>
      <c r="AJ554" s="102"/>
      <c r="AK554" s="102"/>
      <c r="AL554" s="102"/>
      <c r="AM554" s="102"/>
      <c r="AN554" s="102"/>
      <c r="AO554" s="102"/>
      <c r="AP554" s="102"/>
      <c r="AQ554" s="102"/>
      <c r="AR554" s="102"/>
      <c r="AS554" s="102"/>
      <c r="AT554" s="102"/>
      <c r="AU554" s="102"/>
      <c r="AV554" s="102"/>
      <c r="AW554" s="102"/>
      <c r="AX554" s="102"/>
      <c r="AY554" s="102"/>
      <c r="AZ554" s="102"/>
      <c r="BA554" s="102"/>
      <c r="BB554" s="102"/>
      <c r="BC554" s="102"/>
      <c r="BD554" s="102"/>
      <c r="BE554" s="102"/>
      <c r="BF554" s="102"/>
      <c r="BG554" s="102"/>
      <c r="BH554" s="102"/>
      <c r="BI554" s="102"/>
      <c r="BJ554" s="102"/>
      <c r="BK554" s="102"/>
      <c r="BL554" s="102"/>
      <c r="BM554" s="102"/>
      <c r="BN554" s="102"/>
      <c r="BO554" s="102"/>
      <c r="BP554" s="102"/>
      <c r="BQ554" s="102"/>
      <c r="BR554" s="102"/>
      <c r="BS554" s="102"/>
      <c r="BT554" s="102"/>
      <c r="BU554" s="102"/>
      <c r="BV554" s="102"/>
      <c r="BW554" s="102"/>
      <c r="BX554" s="102"/>
      <c r="BY554" s="102"/>
      <c r="BZ554" s="102"/>
      <c r="CA554" s="102"/>
      <c r="CB554" s="102"/>
      <c r="CC554" s="102"/>
      <c r="CD554" s="102"/>
      <c r="CE554" s="102"/>
      <c r="CF554" s="102"/>
      <c r="CG554" s="102"/>
      <c r="CH554" s="102"/>
      <c r="CI554" s="102"/>
      <c r="CJ554" s="102"/>
      <c r="CK554" s="102"/>
      <c r="CL554" s="102"/>
      <c r="CM554" s="102"/>
      <c r="CN554" s="102"/>
      <c r="CO554" s="102"/>
      <c r="CP554" s="102"/>
      <c r="CQ554" s="102"/>
      <c r="CR554" s="102"/>
      <c r="CS554" s="102"/>
      <c r="CT554" s="102"/>
      <c r="CU554" s="102"/>
      <c r="CV554" s="102"/>
      <c r="CW554" s="102"/>
      <c r="CX554" s="102"/>
      <c r="CY554" s="102"/>
      <c r="CZ554" s="102"/>
      <c r="DA554" s="102"/>
      <c r="DB554" s="102"/>
      <c r="DC554" s="102"/>
      <c r="DD554" s="102"/>
      <c r="DE554" s="102"/>
      <c r="DF554" s="102"/>
      <c r="DG554" s="102"/>
      <c r="DH554" s="102"/>
      <c r="DI554" s="102"/>
      <c r="DJ554" s="102"/>
      <c r="DK554" s="102"/>
      <c r="DL554" s="102"/>
      <c r="DM554" s="102"/>
      <c r="DN554" s="102"/>
      <c r="DO554" s="102"/>
      <c r="DP554" s="102"/>
      <c r="DQ554" s="102"/>
      <c r="DR554" s="102"/>
      <c r="DS554" s="102"/>
      <c r="DT554" s="102"/>
      <c r="DU554" s="102"/>
      <c r="DV554" s="102"/>
      <c r="DW554" s="102"/>
      <c r="DX554" s="102"/>
      <c r="DY554" s="102"/>
      <c r="DZ554" s="102"/>
    </row>
    <row r="555" spans="1:130">
      <c r="A555" s="102"/>
      <c r="B555" s="102"/>
      <c r="C555" s="102"/>
      <c r="D555" s="102"/>
      <c r="E555" s="102"/>
      <c r="F555" s="102"/>
      <c r="G555" s="102"/>
      <c r="H555" s="102"/>
      <c r="I555" s="102"/>
      <c r="J555" s="102"/>
      <c r="K555" s="102"/>
      <c r="L555" s="102"/>
      <c r="M555" s="102"/>
      <c r="N555" s="102"/>
      <c r="O555" s="102"/>
      <c r="P555" s="102"/>
      <c r="Q555" s="102"/>
      <c r="R555" s="102"/>
      <c r="S555" s="102"/>
      <c r="T555" s="102"/>
      <c r="U555" s="102"/>
      <c r="V555" s="102"/>
      <c r="W555" s="102"/>
      <c r="X555" s="102"/>
      <c r="Y555" s="102"/>
      <c r="Z555" s="102"/>
      <c r="AA555" s="102"/>
      <c r="AB555" s="102"/>
      <c r="AC555" s="102"/>
      <c r="AD555" s="102"/>
      <c r="AE555" s="102"/>
      <c r="AF555" s="102"/>
      <c r="AG555" s="102"/>
      <c r="AH555" s="102"/>
      <c r="AI555" s="102"/>
      <c r="AJ555" s="102"/>
      <c r="AK555" s="102"/>
      <c r="AL555" s="102"/>
      <c r="AM555" s="102"/>
      <c r="AN555" s="102"/>
      <c r="AO555" s="102"/>
      <c r="AP555" s="102"/>
      <c r="AQ555" s="102"/>
      <c r="AR555" s="102"/>
      <c r="AS555" s="102"/>
      <c r="AT555" s="102"/>
      <c r="AU555" s="102"/>
      <c r="AV555" s="102"/>
      <c r="AW555" s="102"/>
      <c r="AX555" s="102"/>
      <c r="AY555" s="102"/>
      <c r="AZ555" s="102"/>
      <c r="BA555" s="102"/>
      <c r="BB555" s="102"/>
      <c r="BC555" s="102"/>
      <c r="BD555" s="102"/>
      <c r="BE555" s="102"/>
      <c r="BF555" s="102"/>
      <c r="BG555" s="102"/>
      <c r="BH555" s="102"/>
      <c r="BI555" s="102"/>
      <c r="BJ555" s="102"/>
      <c r="BK555" s="102"/>
      <c r="BL555" s="102"/>
      <c r="BM555" s="102"/>
      <c r="BN555" s="102"/>
      <c r="BO555" s="102"/>
      <c r="BP555" s="102"/>
      <c r="BQ555" s="102"/>
      <c r="BR555" s="102"/>
      <c r="BS555" s="102"/>
      <c r="BT555" s="102"/>
      <c r="BU555" s="102"/>
      <c r="BV555" s="102"/>
      <c r="BW555" s="102"/>
      <c r="BX555" s="102"/>
      <c r="BY555" s="102"/>
      <c r="BZ555" s="102"/>
      <c r="CA555" s="102"/>
      <c r="CB555" s="102"/>
      <c r="CC555" s="102"/>
      <c r="CD555" s="102"/>
      <c r="CE555" s="102"/>
      <c r="CF555" s="102"/>
      <c r="CG555" s="102"/>
      <c r="CH555" s="102"/>
      <c r="CI555" s="102"/>
      <c r="CJ555" s="102"/>
      <c r="CK555" s="102"/>
      <c r="CL555" s="102"/>
      <c r="CM555" s="102"/>
      <c r="CN555" s="102"/>
      <c r="CO555" s="102"/>
      <c r="CP555" s="102"/>
      <c r="CQ555" s="102"/>
      <c r="CR555" s="102"/>
      <c r="CS555" s="102"/>
      <c r="CT555" s="102"/>
      <c r="CU555" s="102"/>
      <c r="CV555" s="102"/>
      <c r="CW555" s="102"/>
      <c r="CX555" s="102"/>
      <c r="CY555" s="102"/>
      <c r="CZ555" s="102"/>
      <c r="DA555" s="102"/>
      <c r="DB555" s="102"/>
      <c r="DC555" s="102"/>
      <c r="DD555" s="102"/>
      <c r="DE555" s="102"/>
      <c r="DF555" s="102"/>
      <c r="DG555" s="102"/>
      <c r="DH555" s="102"/>
      <c r="DI555" s="102"/>
      <c r="DJ555" s="102"/>
      <c r="DK555" s="102"/>
      <c r="DL555" s="102"/>
      <c r="DM555" s="102"/>
      <c r="DN555" s="102"/>
      <c r="DO555" s="102"/>
      <c r="DP555" s="102"/>
      <c r="DQ555" s="102"/>
      <c r="DR555" s="102"/>
      <c r="DS555" s="102"/>
      <c r="DT555" s="102"/>
      <c r="DU555" s="102"/>
      <c r="DV555" s="102"/>
      <c r="DW555" s="102"/>
      <c r="DX555" s="102"/>
      <c r="DY555" s="102"/>
      <c r="DZ555" s="102"/>
    </row>
    <row r="556" spans="1:130">
      <c r="A556" s="102"/>
      <c r="B556" s="102"/>
      <c r="C556" s="102"/>
      <c r="D556" s="102"/>
      <c r="E556" s="102"/>
      <c r="F556" s="102"/>
      <c r="G556" s="102"/>
      <c r="H556" s="102"/>
      <c r="I556" s="102"/>
      <c r="J556" s="102"/>
      <c r="K556" s="102"/>
      <c r="L556" s="102"/>
      <c r="M556" s="102"/>
      <c r="N556" s="102"/>
      <c r="O556" s="102"/>
      <c r="P556" s="102"/>
      <c r="Q556" s="102"/>
      <c r="R556" s="102"/>
      <c r="S556" s="102"/>
      <c r="T556" s="102"/>
      <c r="U556" s="102"/>
      <c r="V556" s="102"/>
      <c r="W556" s="102"/>
      <c r="X556" s="102"/>
      <c r="Y556" s="102"/>
      <c r="Z556" s="102"/>
      <c r="AA556" s="102"/>
      <c r="AB556" s="102"/>
      <c r="AC556" s="102"/>
      <c r="AD556" s="102"/>
      <c r="AE556" s="102"/>
      <c r="AF556" s="102"/>
      <c r="AG556" s="102"/>
      <c r="AH556" s="102"/>
      <c r="AI556" s="102"/>
      <c r="AJ556" s="102"/>
      <c r="AK556" s="102"/>
      <c r="AL556" s="102"/>
      <c r="AM556" s="102"/>
      <c r="AN556" s="102"/>
      <c r="AO556" s="102"/>
      <c r="AP556" s="102"/>
      <c r="AQ556" s="102"/>
      <c r="AR556" s="102"/>
      <c r="AS556" s="102"/>
      <c r="AT556" s="102"/>
      <c r="AU556" s="102"/>
      <c r="AV556" s="102"/>
      <c r="AW556" s="102"/>
      <c r="AX556" s="102"/>
      <c r="AY556" s="102"/>
      <c r="AZ556" s="102"/>
      <c r="BA556" s="102"/>
      <c r="BB556" s="102"/>
      <c r="BC556" s="102"/>
      <c r="BD556" s="102"/>
      <c r="BE556" s="102"/>
      <c r="BF556" s="102"/>
      <c r="BG556" s="102"/>
      <c r="BH556" s="102"/>
      <c r="BI556" s="102"/>
      <c r="BJ556" s="102"/>
      <c r="BK556" s="102"/>
      <c r="BL556" s="102"/>
      <c r="BM556" s="102"/>
      <c r="BN556" s="102"/>
      <c r="BO556" s="102"/>
      <c r="BP556" s="102"/>
      <c r="BQ556" s="102"/>
      <c r="BR556" s="102"/>
      <c r="BS556" s="102"/>
      <c r="BT556" s="102"/>
      <c r="BU556" s="102"/>
      <c r="BV556" s="102"/>
      <c r="BW556" s="102"/>
      <c r="BX556" s="102"/>
      <c r="BY556" s="102"/>
      <c r="BZ556" s="102"/>
      <c r="CA556" s="102"/>
      <c r="CB556" s="102"/>
      <c r="CC556" s="102"/>
      <c r="CD556" s="102"/>
      <c r="CE556" s="102"/>
      <c r="CF556" s="102"/>
      <c r="CG556" s="102"/>
      <c r="CH556" s="102"/>
      <c r="CI556" s="102"/>
      <c r="CJ556" s="102"/>
      <c r="CK556" s="102"/>
      <c r="CL556" s="102"/>
      <c r="CM556" s="102"/>
      <c r="CN556" s="102"/>
      <c r="CO556" s="102"/>
      <c r="CP556" s="102"/>
      <c r="CQ556" s="102"/>
      <c r="CR556" s="102"/>
      <c r="CS556" s="102"/>
      <c r="CT556" s="102"/>
      <c r="CU556" s="102"/>
      <c r="CV556" s="102"/>
      <c r="CW556" s="102"/>
      <c r="CX556" s="102"/>
      <c r="CY556" s="102"/>
      <c r="CZ556" s="102"/>
      <c r="DA556" s="102"/>
      <c r="DB556" s="102"/>
      <c r="DC556" s="102"/>
      <c r="DD556" s="102"/>
      <c r="DE556" s="102"/>
      <c r="DF556" s="102"/>
      <c r="DG556" s="102"/>
      <c r="DH556" s="102"/>
      <c r="DI556" s="102"/>
      <c r="DJ556" s="102"/>
      <c r="DK556" s="102"/>
      <c r="DL556" s="102"/>
      <c r="DM556" s="102"/>
      <c r="DN556" s="102"/>
      <c r="DO556" s="102"/>
      <c r="DP556" s="102"/>
      <c r="DQ556" s="102"/>
      <c r="DR556" s="102"/>
      <c r="DS556" s="102"/>
      <c r="DT556" s="102"/>
      <c r="DU556" s="102"/>
      <c r="DV556" s="102"/>
      <c r="DW556" s="102"/>
      <c r="DX556" s="102"/>
      <c r="DY556" s="102"/>
      <c r="DZ556" s="102"/>
    </row>
    <row r="557" spans="1:130">
      <c r="A557" s="102"/>
      <c r="B557" s="102"/>
      <c r="C557" s="102"/>
      <c r="D557" s="102"/>
      <c r="E557" s="102"/>
      <c r="F557" s="102"/>
      <c r="G557" s="102"/>
      <c r="H557" s="102"/>
      <c r="I557" s="102"/>
      <c r="J557" s="102"/>
      <c r="K557" s="102"/>
      <c r="L557" s="102"/>
      <c r="M557" s="102"/>
      <c r="N557" s="102"/>
      <c r="O557" s="102"/>
      <c r="P557" s="102"/>
      <c r="Q557" s="102"/>
      <c r="R557" s="102"/>
      <c r="S557" s="102"/>
      <c r="T557" s="102"/>
      <c r="U557" s="102"/>
      <c r="V557" s="102"/>
      <c r="W557" s="102"/>
      <c r="X557" s="102"/>
      <c r="Y557" s="102"/>
      <c r="Z557" s="102"/>
      <c r="AA557" s="102"/>
      <c r="AB557" s="102"/>
      <c r="AC557" s="102"/>
      <c r="AD557" s="102"/>
      <c r="AE557" s="102"/>
      <c r="AF557" s="102"/>
      <c r="AG557" s="102"/>
      <c r="AH557" s="102"/>
      <c r="AI557" s="102"/>
      <c r="AJ557" s="102"/>
      <c r="AK557" s="102"/>
      <c r="AL557" s="102"/>
      <c r="AM557" s="102"/>
      <c r="AN557" s="102"/>
      <c r="AO557" s="102"/>
      <c r="AP557" s="102"/>
      <c r="AQ557" s="102"/>
      <c r="AR557" s="102"/>
      <c r="AS557" s="102"/>
      <c r="AT557" s="102"/>
      <c r="AU557" s="102"/>
      <c r="AV557" s="102"/>
      <c r="AW557" s="102"/>
      <c r="AX557" s="102"/>
      <c r="AY557" s="102"/>
      <c r="AZ557" s="102"/>
      <c r="BA557" s="102"/>
      <c r="BB557" s="102"/>
      <c r="BC557" s="102"/>
      <c r="BD557" s="102"/>
      <c r="BE557" s="102"/>
      <c r="BF557" s="102"/>
      <c r="BG557" s="102"/>
      <c r="BH557" s="102"/>
      <c r="BI557" s="102"/>
      <c r="BJ557" s="102"/>
      <c r="BK557" s="102"/>
      <c r="BL557" s="102"/>
      <c r="BM557" s="102"/>
      <c r="BN557" s="102"/>
      <c r="BO557" s="102"/>
      <c r="BP557" s="102"/>
      <c r="BQ557" s="102"/>
      <c r="BR557" s="102"/>
      <c r="BS557" s="102"/>
      <c r="BT557" s="102"/>
      <c r="BU557" s="102"/>
      <c r="BV557" s="102"/>
      <c r="BW557" s="102"/>
      <c r="BX557" s="102"/>
      <c r="BY557" s="102"/>
      <c r="BZ557" s="102"/>
      <c r="CA557" s="102"/>
      <c r="CB557" s="102"/>
      <c r="CC557" s="102"/>
      <c r="CD557" s="102"/>
      <c r="CE557" s="102"/>
      <c r="CF557" s="102"/>
      <c r="CG557" s="102"/>
      <c r="CH557" s="102"/>
      <c r="CI557" s="102"/>
      <c r="CJ557" s="102"/>
      <c r="CK557" s="102"/>
      <c r="CL557" s="102"/>
      <c r="CM557" s="102"/>
      <c r="CN557" s="102"/>
      <c r="CO557" s="102"/>
      <c r="CP557" s="102"/>
      <c r="CQ557" s="102"/>
      <c r="CR557" s="102"/>
      <c r="CS557" s="102"/>
      <c r="CT557" s="102"/>
      <c r="CU557" s="102"/>
      <c r="CV557" s="102"/>
      <c r="CW557" s="102"/>
      <c r="CX557" s="102"/>
      <c r="CY557" s="102"/>
      <c r="CZ557" s="102"/>
      <c r="DA557" s="102"/>
      <c r="DB557" s="102"/>
      <c r="DC557" s="102"/>
      <c r="DD557" s="102"/>
      <c r="DE557" s="102"/>
      <c r="DF557" s="102"/>
      <c r="DG557" s="102"/>
      <c r="DH557" s="102"/>
      <c r="DI557" s="102"/>
      <c r="DJ557" s="102"/>
      <c r="DK557" s="102"/>
      <c r="DL557" s="102"/>
      <c r="DM557" s="102"/>
      <c r="DN557" s="102"/>
      <c r="DO557" s="102"/>
      <c r="DP557" s="102"/>
      <c r="DQ557" s="102"/>
      <c r="DR557" s="102"/>
      <c r="DS557" s="102"/>
      <c r="DT557" s="102"/>
      <c r="DU557" s="102"/>
      <c r="DV557" s="102"/>
      <c r="DW557" s="102"/>
      <c r="DX557" s="102"/>
      <c r="DY557" s="102"/>
      <c r="DZ557" s="102"/>
    </row>
    <row r="558" spans="1:130">
      <c r="A558" s="102"/>
      <c r="B558" s="102"/>
      <c r="C558" s="102"/>
      <c r="D558" s="102"/>
      <c r="E558" s="102"/>
      <c r="F558" s="102"/>
      <c r="G558" s="102"/>
      <c r="H558" s="102"/>
      <c r="I558" s="102"/>
      <c r="J558" s="102"/>
      <c r="K558" s="102"/>
      <c r="L558" s="102"/>
      <c r="M558" s="102"/>
      <c r="N558" s="102"/>
      <c r="O558" s="102"/>
      <c r="P558" s="102"/>
      <c r="Q558" s="102"/>
      <c r="R558" s="102"/>
      <c r="S558" s="102"/>
      <c r="T558" s="102"/>
      <c r="U558" s="102"/>
      <c r="V558" s="102"/>
      <c r="W558" s="102"/>
      <c r="X558" s="102"/>
      <c r="Y558" s="102"/>
      <c r="Z558" s="102"/>
      <c r="AA558" s="102"/>
      <c r="AB558" s="102"/>
      <c r="AC558" s="102"/>
      <c r="AD558" s="102"/>
      <c r="AE558" s="102"/>
      <c r="AF558" s="102"/>
      <c r="AG558" s="102"/>
      <c r="AH558" s="102"/>
      <c r="AI558" s="102"/>
      <c r="AJ558" s="102"/>
      <c r="AK558" s="102"/>
      <c r="AL558" s="102"/>
      <c r="AM558" s="102"/>
      <c r="AN558" s="102"/>
      <c r="AO558" s="102"/>
      <c r="AP558" s="102"/>
      <c r="AQ558" s="102"/>
      <c r="AR558" s="102"/>
      <c r="AS558" s="102"/>
      <c r="AT558" s="102"/>
      <c r="AU558" s="102"/>
      <c r="AV558" s="102"/>
      <c r="AW558" s="102"/>
      <c r="AX558" s="102"/>
      <c r="AY558" s="102"/>
      <c r="AZ558" s="102"/>
      <c r="BA558" s="102"/>
      <c r="BB558" s="102"/>
      <c r="BC558" s="102"/>
      <c r="BD558" s="102"/>
      <c r="BE558" s="102"/>
      <c r="BF558" s="102"/>
      <c r="BG558" s="102"/>
      <c r="BH558" s="102"/>
      <c r="BI558" s="102"/>
      <c r="BJ558" s="102"/>
      <c r="BK558" s="102"/>
      <c r="BL558" s="102"/>
      <c r="BM558" s="102"/>
      <c r="BN558" s="102"/>
      <c r="BO558" s="102"/>
      <c r="BP558" s="102"/>
      <c r="BQ558" s="102"/>
      <c r="BR558" s="102"/>
      <c r="BS558" s="102"/>
      <c r="BT558" s="102"/>
      <c r="BU558" s="102"/>
      <c r="BV558" s="102"/>
      <c r="BW558" s="102"/>
      <c r="BX558" s="102"/>
      <c r="BY558" s="102"/>
      <c r="BZ558" s="102"/>
      <c r="CA558" s="102"/>
      <c r="CB558" s="102"/>
      <c r="CC558" s="102"/>
      <c r="CD558" s="102"/>
      <c r="CE558" s="102"/>
      <c r="CF558" s="102"/>
      <c r="CG558" s="102"/>
      <c r="CH558" s="102"/>
      <c r="CI558" s="102"/>
      <c r="CJ558" s="102"/>
      <c r="CK558" s="102"/>
      <c r="CL558" s="102"/>
      <c r="CM558" s="102"/>
      <c r="CN558" s="102"/>
      <c r="CO558" s="102"/>
      <c r="CP558" s="102"/>
      <c r="CQ558" s="102"/>
      <c r="CR558" s="102"/>
      <c r="CS558" s="102"/>
      <c r="CT558" s="102"/>
      <c r="CU558" s="102"/>
      <c r="CV558" s="102"/>
      <c r="CW558" s="102"/>
      <c r="CX558" s="102"/>
      <c r="CY558" s="102"/>
      <c r="CZ558" s="102"/>
      <c r="DA558" s="102"/>
      <c r="DB558" s="102"/>
      <c r="DC558" s="102"/>
      <c r="DD558" s="102"/>
      <c r="DE558" s="102"/>
      <c r="DF558" s="102"/>
      <c r="DG558" s="102"/>
      <c r="DH558" s="102"/>
      <c r="DI558" s="102"/>
      <c r="DJ558" s="102"/>
      <c r="DK558" s="102"/>
      <c r="DL558" s="102"/>
      <c r="DM558" s="102"/>
      <c r="DN558" s="102"/>
      <c r="DO558" s="102"/>
      <c r="DP558" s="102"/>
      <c r="DQ558" s="102"/>
      <c r="DR558" s="102"/>
      <c r="DS558" s="102"/>
      <c r="DT558" s="102"/>
      <c r="DU558" s="102"/>
      <c r="DV558" s="102"/>
      <c r="DW558" s="102"/>
      <c r="DX558" s="102"/>
      <c r="DY558" s="102"/>
      <c r="DZ558" s="102"/>
    </row>
    <row r="559" spans="1:130">
      <c r="A559" s="102"/>
      <c r="B559" s="102"/>
      <c r="C559" s="102"/>
      <c r="D559" s="102"/>
      <c r="E559" s="102"/>
      <c r="F559" s="102"/>
      <c r="G559" s="102"/>
      <c r="H559" s="102"/>
      <c r="I559" s="102"/>
      <c r="J559" s="102"/>
      <c r="K559" s="102"/>
      <c r="L559" s="102"/>
      <c r="M559" s="102"/>
      <c r="N559" s="102"/>
      <c r="O559" s="102"/>
      <c r="P559" s="102"/>
      <c r="Q559" s="102"/>
      <c r="R559" s="102"/>
      <c r="S559" s="102"/>
      <c r="T559" s="102"/>
      <c r="U559" s="102"/>
      <c r="V559" s="102"/>
      <c r="W559" s="102"/>
      <c r="X559" s="102"/>
      <c r="Y559" s="102"/>
      <c r="Z559" s="102"/>
      <c r="AA559" s="102"/>
      <c r="AB559" s="102"/>
      <c r="AC559" s="102"/>
      <c r="AD559" s="102"/>
      <c r="AE559" s="102"/>
      <c r="AF559" s="102"/>
      <c r="AG559" s="102"/>
      <c r="AH559" s="102"/>
      <c r="AI559" s="102"/>
      <c r="AJ559" s="102"/>
      <c r="AK559" s="102"/>
      <c r="AL559" s="102"/>
      <c r="AM559" s="102"/>
      <c r="AN559" s="102"/>
      <c r="AO559" s="102"/>
      <c r="AP559" s="102"/>
      <c r="AQ559" s="102"/>
      <c r="AR559" s="102"/>
      <c r="AS559" s="102"/>
      <c r="AT559" s="102"/>
      <c r="AU559" s="102"/>
      <c r="AV559" s="102"/>
      <c r="AW559" s="102"/>
      <c r="AX559" s="102"/>
      <c r="AY559" s="102"/>
      <c r="AZ559" s="102"/>
      <c r="BA559" s="102"/>
      <c r="BB559" s="102"/>
      <c r="BC559" s="102"/>
      <c r="BD559" s="102"/>
      <c r="BE559" s="102"/>
      <c r="BF559" s="102"/>
      <c r="BG559" s="102"/>
      <c r="BH559" s="102"/>
      <c r="BI559" s="102"/>
      <c r="BJ559" s="102"/>
      <c r="BK559" s="102"/>
      <c r="BL559" s="102"/>
      <c r="BM559" s="102"/>
      <c r="BN559" s="102"/>
      <c r="BO559" s="102"/>
      <c r="BP559" s="102"/>
      <c r="BQ559" s="102"/>
      <c r="BR559" s="102"/>
      <c r="BS559" s="102"/>
      <c r="BT559" s="102"/>
      <c r="BU559" s="102"/>
      <c r="BV559" s="102"/>
      <c r="BW559" s="102"/>
      <c r="BX559" s="102"/>
      <c r="BY559" s="102"/>
      <c r="BZ559" s="102"/>
      <c r="CA559" s="102"/>
      <c r="CB559" s="102"/>
      <c r="CC559" s="102"/>
      <c r="CD559" s="102"/>
      <c r="CE559" s="102"/>
      <c r="CF559" s="102"/>
      <c r="CG559" s="102"/>
      <c r="CH559" s="102"/>
      <c r="CI559" s="102"/>
      <c r="CJ559" s="102"/>
      <c r="CK559" s="102"/>
      <c r="CL559" s="102"/>
      <c r="CM559" s="102"/>
      <c r="CN559" s="102"/>
      <c r="CO559" s="102"/>
      <c r="CP559" s="102"/>
      <c r="CQ559" s="102"/>
      <c r="CR559" s="102"/>
      <c r="CS559" s="102"/>
      <c r="CT559" s="102"/>
      <c r="CU559" s="102"/>
      <c r="CV559" s="102"/>
      <c r="CW559" s="102"/>
      <c r="CX559" s="102"/>
      <c r="CY559" s="102"/>
      <c r="CZ559" s="102"/>
      <c r="DA559" s="102"/>
      <c r="DB559" s="102"/>
      <c r="DC559" s="102"/>
      <c r="DD559" s="102"/>
      <c r="DE559" s="102"/>
      <c r="DF559" s="102"/>
      <c r="DG559" s="102"/>
      <c r="DH559" s="102"/>
      <c r="DI559" s="102"/>
      <c r="DJ559" s="102"/>
      <c r="DK559" s="102"/>
      <c r="DL559" s="102"/>
      <c r="DM559" s="102"/>
      <c r="DN559" s="102"/>
      <c r="DO559" s="102"/>
      <c r="DP559" s="102"/>
      <c r="DQ559" s="102"/>
      <c r="DR559" s="102"/>
      <c r="DS559" s="102"/>
      <c r="DT559" s="102"/>
      <c r="DU559" s="102"/>
      <c r="DV559" s="102"/>
      <c r="DW559" s="102"/>
      <c r="DX559" s="102"/>
      <c r="DY559" s="102"/>
      <c r="DZ559" s="102"/>
    </row>
    <row r="560" spans="1:130">
      <c r="A560" s="102"/>
      <c r="B560" s="102"/>
      <c r="C560" s="102"/>
      <c r="D560" s="102"/>
      <c r="E560" s="102"/>
      <c r="F560" s="102"/>
      <c r="G560" s="102"/>
      <c r="H560" s="102"/>
      <c r="I560" s="102"/>
      <c r="J560" s="102"/>
      <c r="K560" s="102"/>
      <c r="L560" s="102"/>
      <c r="M560" s="102"/>
      <c r="N560" s="102"/>
      <c r="O560" s="102"/>
      <c r="P560" s="102"/>
      <c r="Q560" s="102"/>
      <c r="R560" s="102"/>
      <c r="S560" s="102"/>
      <c r="T560" s="102"/>
      <c r="U560" s="102"/>
      <c r="V560" s="102"/>
      <c r="W560" s="102"/>
      <c r="X560" s="102"/>
      <c r="Y560" s="102"/>
      <c r="Z560" s="102"/>
      <c r="AA560" s="102"/>
      <c r="AB560" s="102"/>
      <c r="AC560" s="102"/>
      <c r="AD560" s="102"/>
      <c r="AE560" s="102"/>
      <c r="AF560" s="102"/>
      <c r="AG560" s="102"/>
      <c r="AH560" s="102"/>
      <c r="AI560" s="102"/>
      <c r="AJ560" s="102"/>
      <c r="AK560" s="102"/>
      <c r="AL560" s="102"/>
      <c r="AM560" s="102"/>
      <c r="AN560" s="102"/>
      <c r="AO560" s="102"/>
      <c r="AP560" s="102"/>
      <c r="AQ560" s="102"/>
      <c r="AR560" s="102"/>
      <c r="AS560" s="102"/>
      <c r="AT560" s="102"/>
      <c r="AU560" s="102"/>
      <c r="AV560" s="102"/>
      <c r="AW560" s="102"/>
      <c r="AX560" s="102"/>
      <c r="AY560" s="102"/>
      <c r="AZ560" s="102"/>
      <c r="BA560" s="102"/>
      <c r="BB560" s="102"/>
      <c r="BC560" s="102"/>
      <c r="BD560" s="102"/>
      <c r="BE560" s="102"/>
      <c r="BF560" s="102"/>
      <c r="BG560" s="102"/>
      <c r="BH560" s="102"/>
      <c r="BI560" s="102"/>
      <c r="BJ560" s="102"/>
      <c r="BK560" s="102"/>
      <c r="BL560" s="102"/>
      <c r="BM560" s="102"/>
      <c r="BN560" s="102"/>
      <c r="BO560" s="102"/>
      <c r="BP560" s="102"/>
      <c r="BQ560" s="102"/>
      <c r="BR560" s="102"/>
      <c r="BS560" s="102"/>
      <c r="BT560" s="102"/>
      <c r="BU560" s="102"/>
      <c r="BV560" s="102"/>
      <c r="BW560" s="102"/>
      <c r="BX560" s="102"/>
      <c r="BY560" s="102"/>
      <c r="BZ560" s="102"/>
      <c r="CA560" s="102"/>
      <c r="CB560" s="102"/>
      <c r="CC560" s="102"/>
      <c r="CD560" s="102"/>
      <c r="CE560" s="102"/>
      <c r="CF560" s="102"/>
      <c r="CG560" s="102"/>
      <c r="CH560" s="102"/>
      <c r="CI560" s="102"/>
      <c r="CJ560" s="102"/>
      <c r="CK560" s="102"/>
      <c r="CL560" s="102"/>
      <c r="CM560" s="102"/>
      <c r="CN560" s="102"/>
      <c r="CO560" s="102"/>
      <c r="CP560" s="102"/>
      <c r="CQ560" s="102"/>
      <c r="CR560" s="102"/>
      <c r="CS560" s="102"/>
      <c r="CT560" s="102"/>
      <c r="CU560" s="102"/>
      <c r="CV560" s="102"/>
      <c r="CW560" s="102"/>
      <c r="CX560" s="102"/>
      <c r="CY560" s="102"/>
      <c r="CZ560" s="102"/>
      <c r="DA560" s="102"/>
      <c r="DB560" s="102"/>
      <c r="DC560" s="102"/>
      <c r="DD560" s="102"/>
      <c r="DE560" s="102"/>
      <c r="DF560" s="102"/>
      <c r="DG560" s="102"/>
      <c r="DH560" s="102"/>
      <c r="DI560" s="102"/>
      <c r="DJ560" s="102"/>
      <c r="DK560" s="102"/>
      <c r="DL560" s="102"/>
      <c r="DM560" s="102"/>
      <c r="DN560" s="102"/>
      <c r="DO560" s="102"/>
      <c r="DP560" s="102"/>
      <c r="DQ560" s="102"/>
      <c r="DR560" s="102"/>
      <c r="DS560" s="102"/>
      <c r="DT560" s="102"/>
      <c r="DU560" s="102"/>
      <c r="DV560" s="102"/>
      <c r="DW560" s="102"/>
      <c r="DX560" s="102"/>
      <c r="DY560" s="102"/>
      <c r="DZ560" s="102"/>
    </row>
    <row r="561" spans="1:130">
      <c r="A561" s="102"/>
      <c r="B561" s="102"/>
      <c r="C561" s="102"/>
      <c r="D561" s="102"/>
      <c r="E561" s="102"/>
      <c r="F561" s="102"/>
      <c r="G561" s="102"/>
      <c r="H561" s="102"/>
      <c r="I561" s="102"/>
      <c r="J561" s="102"/>
      <c r="K561" s="102"/>
      <c r="L561" s="102"/>
      <c r="M561" s="102"/>
      <c r="N561" s="102"/>
      <c r="O561" s="102"/>
      <c r="P561" s="102"/>
      <c r="Q561" s="102"/>
      <c r="R561" s="102"/>
      <c r="S561" s="102"/>
      <c r="T561" s="102"/>
      <c r="U561" s="102"/>
      <c r="V561" s="102"/>
      <c r="W561" s="102"/>
      <c r="X561" s="102"/>
      <c r="Y561" s="102"/>
      <c r="Z561" s="102"/>
      <c r="AA561" s="102"/>
      <c r="AB561" s="102"/>
      <c r="AC561" s="102"/>
      <c r="AD561" s="102"/>
      <c r="AE561" s="102"/>
      <c r="AF561" s="102"/>
      <c r="AG561" s="102"/>
      <c r="AH561" s="102"/>
      <c r="AI561" s="102"/>
      <c r="AJ561" s="102"/>
      <c r="AK561" s="102"/>
      <c r="AL561" s="102"/>
      <c r="AM561" s="102"/>
      <c r="AN561" s="102"/>
      <c r="AO561" s="102"/>
      <c r="AP561" s="102"/>
      <c r="AQ561" s="102"/>
      <c r="AR561" s="102"/>
      <c r="AS561" s="102"/>
      <c r="AT561" s="102"/>
      <c r="AU561" s="102"/>
      <c r="AV561" s="102"/>
      <c r="AW561" s="102"/>
      <c r="AX561" s="102"/>
      <c r="AY561" s="102"/>
      <c r="AZ561" s="102"/>
      <c r="BA561" s="102"/>
      <c r="BB561" s="102"/>
      <c r="BC561" s="102"/>
      <c r="BD561" s="102"/>
      <c r="BE561" s="102"/>
      <c r="BF561" s="102"/>
      <c r="BG561" s="102"/>
      <c r="BH561" s="102"/>
      <c r="BI561" s="102"/>
      <c r="BJ561" s="102"/>
      <c r="BK561" s="102"/>
      <c r="BL561" s="102"/>
      <c r="BM561" s="102"/>
      <c r="BN561" s="102"/>
      <c r="BO561" s="102"/>
      <c r="BP561" s="102"/>
      <c r="BQ561" s="102"/>
      <c r="BR561" s="102"/>
      <c r="BS561" s="102"/>
      <c r="BT561" s="102"/>
      <c r="BU561" s="102"/>
      <c r="BV561" s="102"/>
      <c r="BW561" s="102"/>
      <c r="BX561" s="102"/>
      <c r="BY561" s="102"/>
      <c r="BZ561" s="102"/>
      <c r="CA561" s="102"/>
      <c r="CB561" s="102"/>
      <c r="CC561" s="102"/>
      <c r="CD561" s="102"/>
      <c r="CE561" s="102"/>
      <c r="CF561" s="102"/>
      <c r="CG561" s="102"/>
      <c r="CH561" s="102"/>
      <c r="CI561" s="102"/>
      <c r="CJ561" s="102"/>
      <c r="CK561" s="102"/>
      <c r="CL561" s="102"/>
      <c r="CM561" s="102"/>
      <c r="CN561" s="102"/>
      <c r="CO561" s="102"/>
      <c r="CP561" s="102"/>
      <c r="CQ561" s="102"/>
      <c r="CR561" s="102"/>
      <c r="CS561" s="102"/>
      <c r="CT561" s="102"/>
      <c r="CU561" s="102"/>
      <c r="CV561" s="102"/>
      <c r="CW561" s="102"/>
      <c r="CX561" s="102"/>
      <c r="CY561" s="102"/>
      <c r="CZ561" s="102"/>
      <c r="DA561" s="102"/>
      <c r="DB561" s="102"/>
      <c r="DC561" s="102"/>
      <c r="DD561" s="102"/>
      <c r="DE561" s="102"/>
      <c r="DF561" s="102"/>
      <c r="DG561" s="102"/>
      <c r="DH561" s="102"/>
      <c r="DI561" s="102"/>
      <c r="DJ561" s="102"/>
      <c r="DK561" s="102"/>
      <c r="DL561" s="102"/>
      <c r="DM561" s="102"/>
      <c r="DN561" s="102"/>
      <c r="DO561" s="102"/>
      <c r="DP561" s="102"/>
      <c r="DQ561" s="102"/>
      <c r="DR561" s="102"/>
      <c r="DS561" s="102"/>
      <c r="DT561" s="102"/>
      <c r="DU561" s="102"/>
      <c r="DV561" s="102"/>
      <c r="DW561" s="102"/>
      <c r="DX561" s="102"/>
      <c r="DY561" s="102"/>
      <c r="DZ561" s="102"/>
    </row>
    <row r="562" spans="1:130">
      <c r="A562" s="102"/>
      <c r="B562" s="102"/>
      <c r="C562" s="102"/>
      <c r="D562" s="102"/>
      <c r="E562" s="102"/>
      <c r="F562" s="102"/>
      <c r="G562" s="102"/>
      <c r="H562" s="102"/>
      <c r="I562" s="102"/>
      <c r="J562" s="102"/>
      <c r="K562" s="102"/>
      <c r="L562" s="102"/>
      <c r="M562" s="102"/>
      <c r="N562" s="102"/>
      <c r="O562" s="102"/>
      <c r="P562" s="102"/>
      <c r="Q562" s="102"/>
      <c r="R562" s="102"/>
      <c r="S562" s="102"/>
      <c r="T562" s="102"/>
      <c r="U562" s="102"/>
      <c r="V562" s="102"/>
      <c r="W562" s="102"/>
      <c r="X562" s="102"/>
      <c r="Y562" s="102"/>
      <c r="Z562" s="102"/>
      <c r="AA562" s="102"/>
      <c r="AB562" s="102"/>
      <c r="AC562" s="102"/>
      <c r="AD562" s="102"/>
      <c r="AE562" s="102"/>
      <c r="AF562" s="102"/>
      <c r="AG562" s="102"/>
      <c r="AH562" s="102"/>
      <c r="AI562" s="102"/>
      <c r="AJ562" s="102"/>
      <c r="AK562" s="102"/>
      <c r="AL562" s="102"/>
      <c r="AM562" s="102"/>
      <c r="AN562" s="102"/>
      <c r="AO562" s="102"/>
      <c r="AP562" s="102"/>
      <c r="AQ562" s="102"/>
      <c r="AR562" s="102"/>
      <c r="AS562" s="102"/>
      <c r="AT562" s="102"/>
      <c r="AU562" s="102"/>
      <c r="AV562" s="102"/>
      <c r="AW562" s="102"/>
      <c r="AX562" s="102"/>
      <c r="AY562" s="102"/>
      <c r="AZ562" s="102"/>
      <c r="BA562" s="102"/>
      <c r="BB562" s="102"/>
      <c r="BC562" s="102"/>
      <c r="BD562" s="102"/>
      <c r="BE562" s="102"/>
      <c r="BF562" s="102"/>
      <c r="BG562" s="102"/>
      <c r="BH562" s="102"/>
      <c r="BI562" s="102"/>
      <c r="BJ562" s="102"/>
      <c r="BK562" s="102"/>
      <c r="BL562" s="102"/>
      <c r="BM562" s="102"/>
      <c r="BN562" s="102"/>
      <c r="BO562" s="102"/>
      <c r="BP562" s="102"/>
      <c r="BQ562" s="102"/>
      <c r="BR562" s="102"/>
      <c r="BS562" s="102"/>
      <c r="BT562" s="102"/>
      <c r="BU562" s="102"/>
      <c r="BV562" s="102"/>
      <c r="BW562" s="102"/>
      <c r="BX562" s="102"/>
      <c r="BY562" s="102"/>
      <c r="BZ562" s="102"/>
      <c r="CA562" s="102"/>
      <c r="CB562" s="102"/>
      <c r="CC562" s="102"/>
      <c r="CD562" s="102"/>
      <c r="CE562" s="102"/>
      <c r="CF562" s="102"/>
      <c r="CG562" s="102"/>
      <c r="CH562" s="102"/>
      <c r="CI562" s="102"/>
      <c r="CJ562" s="102"/>
      <c r="CK562" s="102"/>
      <c r="CL562" s="102"/>
      <c r="CM562" s="102"/>
      <c r="CN562" s="102"/>
      <c r="CO562" s="102"/>
      <c r="CP562" s="102"/>
      <c r="CQ562" s="102"/>
      <c r="CR562" s="102"/>
      <c r="CS562" s="102"/>
      <c r="CT562" s="102"/>
      <c r="CU562" s="102"/>
      <c r="CV562" s="102"/>
      <c r="CW562" s="102"/>
      <c r="CX562" s="102"/>
      <c r="CY562" s="102"/>
      <c r="CZ562" s="102"/>
      <c r="DA562" s="102"/>
      <c r="DB562" s="102"/>
      <c r="DC562" s="102"/>
      <c r="DD562" s="102"/>
      <c r="DE562" s="102"/>
      <c r="DF562" s="102"/>
      <c r="DG562" s="102"/>
      <c r="DH562" s="102"/>
      <c r="DI562" s="102"/>
      <c r="DJ562" s="102"/>
      <c r="DK562" s="102"/>
      <c r="DL562" s="102"/>
      <c r="DM562" s="102"/>
      <c r="DN562" s="102"/>
      <c r="DO562" s="102"/>
      <c r="DP562" s="102"/>
      <c r="DQ562" s="102"/>
      <c r="DR562" s="102"/>
      <c r="DS562" s="102"/>
      <c r="DT562" s="102"/>
      <c r="DU562" s="102"/>
      <c r="DV562" s="102"/>
      <c r="DW562" s="102"/>
      <c r="DX562" s="102"/>
      <c r="DY562" s="102"/>
      <c r="DZ562" s="102"/>
    </row>
    <row r="563" spans="1:130">
      <c r="A563" s="102"/>
      <c r="B563" s="102"/>
      <c r="C563" s="102"/>
      <c r="D563" s="102"/>
      <c r="E563" s="102"/>
      <c r="F563" s="102"/>
      <c r="G563" s="102"/>
      <c r="H563" s="102"/>
      <c r="I563" s="102"/>
      <c r="J563" s="102"/>
      <c r="K563" s="102"/>
      <c r="L563" s="102"/>
      <c r="M563" s="102"/>
      <c r="N563" s="102"/>
      <c r="O563" s="102"/>
      <c r="P563" s="102"/>
      <c r="Q563" s="102"/>
      <c r="R563" s="102"/>
      <c r="S563" s="102"/>
      <c r="T563" s="102"/>
      <c r="U563" s="102"/>
      <c r="V563" s="102"/>
      <c r="W563" s="102"/>
      <c r="X563" s="102"/>
      <c r="Y563" s="102"/>
      <c r="Z563" s="102"/>
      <c r="AA563" s="102"/>
      <c r="AB563" s="102"/>
      <c r="AC563" s="102"/>
      <c r="AD563" s="102"/>
      <c r="AE563" s="102"/>
      <c r="AF563" s="102"/>
      <c r="AG563" s="102"/>
      <c r="AH563" s="102"/>
      <c r="AI563" s="102"/>
      <c r="AJ563" s="102"/>
      <c r="AK563" s="102"/>
      <c r="AL563" s="102"/>
      <c r="AM563" s="102"/>
      <c r="AN563" s="102"/>
      <c r="AO563" s="102"/>
      <c r="AP563" s="102"/>
      <c r="AQ563" s="102"/>
      <c r="AR563" s="102"/>
      <c r="AS563" s="102"/>
      <c r="AT563" s="102"/>
      <c r="AU563" s="102"/>
      <c r="AV563" s="102"/>
      <c r="AW563" s="102"/>
      <c r="AX563" s="102"/>
      <c r="AY563" s="102"/>
      <c r="AZ563" s="102"/>
      <c r="BA563" s="102"/>
      <c r="BB563" s="102"/>
      <c r="BC563" s="102"/>
      <c r="BD563" s="102"/>
      <c r="BE563" s="102"/>
      <c r="BF563" s="102"/>
      <c r="BG563" s="102"/>
      <c r="BH563" s="102"/>
      <c r="BI563" s="102"/>
      <c r="BJ563" s="102"/>
      <c r="BK563" s="102"/>
      <c r="BL563" s="102"/>
      <c r="BM563" s="102"/>
      <c r="BN563" s="102"/>
      <c r="BO563" s="102"/>
      <c r="BP563" s="102"/>
      <c r="BQ563" s="102"/>
      <c r="BR563" s="102"/>
      <c r="BS563" s="102"/>
      <c r="BT563" s="102"/>
      <c r="BU563" s="102"/>
      <c r="BV563" s="102"/>
      <c r="BW563" s="102"/>
      <c r="BX563" s="102"/>
      <c r="BY563" s="102"/>
      <c r="BZ563" s="102"/>
      <c r="CA563" s="102"/>
      <c r="CB563" s="102"/>
      <c r="CC563" s="102"/>
      <c r="CD563" s="102"/>
      <c r="CE563" s="102"/>
      <c r="CF563" s="102"/>
      <c r="CG563" s="102"/>
      <c r="CH563" s="102"/>
      <c r="CI563" s="102"/>
      <c r="CJ563" s="102"/>
      <c r="CK563" s="102"/>
      <c r="CL563" s="102"/>
      <c r="CM563" s="102"/>
      <c r="CN563" s="102"/>
      <c r="CO563" s="102"/>
      <c r="CP563" s="102"/>
      <c r="CQ563" s="102"/>
      <c r="CR563" s="102"/>
      <c r="CS563" s="102"/>
      <c r="CT563" s="102"/>
      <c r="CU563" s="102"/>
      <c r="CV563" s="102"/>
      <c r="CW563" s="102"/>
      <c r="CX563" s="102"/>
      <c r="CY563" s="102"/>
      <c r="CZ563" s="102"/>
      <c r="DA563" s="102"/>
      <c r="DB563" s="102"/>
      <c r="DC563" s="102"/>
      <c r="DD563" s="102"/>
      <c r="DE563" s="102"/>
      <c r="DF563" s="102"/>
      <c r="DG563" s="102"/>
      <c r="DH563" s="102"/>
      <c r="DI563" s="102"/>
      <c r="DJ563" s="102"/>
      <c r="DK563" s="102"/>
      <c r="DL563" s="102"/>
      <c r="DM563" s="102"/>
      <c r="DN563" s="102"/>
      <c r="DO563" s="102"/>
      <c r="DP563" s="102"/>
      <c r="DQ563" s="102"/>
      <c r="DR563" s="102"/>
      <c r="DS563" s="102"/>
      <c r="DT563" s="102"/>
      <c r="DU563" s="102"/>
      <c r="DV563" s="102"/>
      <c r="DW563" s="102"/>
      <c r="DX563" s="102"/>
      <c r="DY563" s="102"/>
      <c r="DZ563" s="102"/>
    </row>
    <row r="564" spans="1:130">
      <c r="A564" s="102"/>
      <c r="B564" s="102"/>
      <c r="C564" s="102"/>
      <c r="D564" s="102"/>
      <c r="E564" s="102"/>
      <c r="F564" s="102"/>
      <c r="G564" s="102"/>
      <c r="H564" s="102"/>
      <c r="I564" s="102"/>
      <c r="J564" s="102"/>
      <c r="K564" s="102"/>
      <c r="L564" s="102"/>
      <c r="M564" s="102"/>
      <c r="N564" s="102"/>
      <c r="O564" s="102"/>
      <c r="P564" s="102"/>
      <c r="Q564" s="102"/>
      <c r="R564" s="102"/>
      <c r="S564" s="102"/>
      <c r="T564" s="102"/>
      <c r="U564" s="102"/>
      <c r="V564" s="102"/>
      <c r="W564" s="102"/>
      <c r="X564" s="102"/>
      <c r="Y564" s="102"/>
      <c r="Z564" s="102"/>
      <c r="AA564" s="102"/>
      <c r="AB564" s="102"/>
      <c r="AC564" s="102"/>
      <c r="AD564" s="102"/>
      <c r="AE564" s="102"/>
      <c r="AF564" s="102"/>
      <c r="AG564" s="102"/>
      <c r="AH564" s="102"/>
      <c r="AI564" s="102"/>
      <c r="AJ564" s="102"/>
      <c r="AK564" s="102"/>
      <c r="AL564" s="102"/>
      <c r="AM564" s="102"/>
      <c r="AN564" s="102"/>
      <c r="AO564" s="102"/>
      <c r="AP564" s="102"/>
      <c r="AQ564" s="102"/>
      <c r="AR564" s="102"/>
      <c r="AS564" s="102"/>
      <c r="AT564" s="102"/>
      <c r="AU564" s="102"/>
      <c r="AV564" s="102"/>
      <c r="AW564" s="102"/>
      <c r="AX564" s="102"/>
      <c r="AY564" s="102"/>
      <c r="AZ564" s="102"/>
      <c r="BA564" s="102"/>
      <c r="BB564" s="102"/>
      <c r="BC564" s="102"/>
      <c r="BD564" s="102"/>
      <c r="BE564" s="102"/>
      <c r="BF564" s="102"/>
      <c r="BG564" s="102"/>
      <c r="BH564" s="102"/>
      <c r="BI564" s="102"/>
      <c r="BJ564" s="102"/>
      <c r="BK564" s="102"/>
      <c r="BL564" s="102"/>
      <c r="BM564" s="102"/>
      <c r="BN564" s="102"/>
      <c r="BO564" s="102"/>
      <c r="BP564" s="102"/>
      <c r="BQ564" s="102"/>
      <c r="BR564" s="102"/>
      <c r="BS564" s="102"/>
      <c r="BT564" s="102"/>
      <c r="BU564" s="102"/>
      <c r="BV564" s="102"/>
      <c r="BW564" s="102"/>
      <c r="BX564" s="102"/>
      <c r="BY564" s="102"/>
      <c r="BZ564" s="102"/>
      <c r="CA564" s="102"/>
      <c r="CB564" s="102"/>
      <c r="CC564" s="102"/>
      <c r="CD564" s="102"/>
      <c r="CE564" s="102"/>
      <c r="CF564" s="102"/>
      <c r="CG564" s="102"/>
      <c r="CH564" s="102"/>
      <c r="CI564" s="102"/>
      <c r="CJ564" s="102"/>
      <c r="CK564" s="102"/>
      <c r="CL564" s="102"/>
      <c r="CM564" s="102"/>
      <c r="CN564" s="102"/>
      <c r="CO564" s="102"/>
      <c r="CP564" s="102"/>
      <c r="CQ564" s="102"/>
      <c r="CR564" s="102"/>
      <c r="CS564" s="102"/>
      <c r="CT564" s="102"/>
      <c r="CU564" s="102"/>
      <c r="CV564" s="102"/>
      <c r="CW564" s="102"/>
      <c r="CX564" s="102"/>
      <c r="CY564" s="102"/>
      <c r="CZ564" s="102"/>
      <c r="DA564" s="102"/>
      <c r="DB564" s="102"/>
      <c r="DC564" s="102"/>
      <c r="DD564" s="102"/>
      <c r="DE564" s="102"/>
      <c r="DF564" s="102"/>
      <c r="DG564" s="102"/>
      <c r="DH564" s="102"/>
      <c r="DI564" s="102"/>
      <c r="DJ564" s="102"/>
      <c r="DK564" s="102"/>
      <c r="DL564" s="102"/>
      <c r="DM564" s="102"/>
      <c r="DN564" s="102"/>
      <c r="DO564" s="102"/>
      <c r="DP564" s="102"/>
      <c r="DQ564" s="102"/>
      <c r="DR564" s="102"/>
      <c r="DS564" s="102"/>
      <c r="DT564" s="102"/>
      <c r="DU564" s="102"/>
      <c r="DV564" s="102"/>
      <c r="DW564" s="102"/>
      <c r="DX564" s="102"/>
      <c r="DY564" s="102"/>
      <c r="DZ564" s="102"/>
    </row>
    <row r="565" spans="1:130">
      <c r="A565" s="102"/>
      <c r="B565" s="102"/>
      <c r="C565" s="102"/>
      <c r="D565" s="102"/>
      <c r="E565" s="102"/>
      <c r="F565" s="102"/>
      <c r="G565" s="102"/>
      <c r="H565" s="102"/>
      <c r="I565" s="102"/>
      <c r="J565" s="102"/>
      <c r="K565" s="102"/>
      <c r="L565" s="102"/>
      <c r="M565" s="102"/>
      <c r="N565" s="102"/>
      <c r="O565" s="102"/>
      <c r="P565" s="102"/>
      <c r="Q565" s="102"/>
      <c r="R565" s="102"/>
      <c r="S565" s="102"/>
      <c r="T565" s="102"/>
      <c r="U565" s="102"/>
      <c r="V565" s="102"/>
      <c r="W565" s="102"/>
      <c r="X565" s="102"/>
      <c r="Y565" s="102"/>
      <c r="Z565" s="102"/>
      <c r="AA565" s="102"/>
      <c r="AB565" s="102"/>
      <c r="AC565" s="102"/>
      <c r="AD565" s="102"/>
      <c r="AE565" s="102"/>
      <c r="AF565" s="102"/>
      <c r="AG565" s="102"/>
      <c r="AH565" s="102"/>
      <c r="AI565" s="102"/>
      <c r="AJ565" s="102"/>
      <c r="AK565" s="102"/>
      <c r="AL565" s="102"/>
      <c r="AM565" s="102"/>
      <c r="AN565" s="102"/>
      <c r="AO565" s="102"/>
      <c r="AP565" s="102"/>
      <c r="AQ565" s="102"/>
      <c r="AR565" s="102"/>
      <c r="AS565" s="102"/>
      <c r="AT565" s="102"/>
      <c r="AU565" s="102"/>
      <c r="AV565" s="102"/>
      <c r="AW565" s="102"/>
      <c r="AX565" s="102"/>
      <c r="AY565" s="102"/>
      <c r="AZ565" s="102"/>
      <c r="BA565" s="102"/>
      <c r="BB565" s="102"/>
      <c r="BC565" s="102"/>
      <c r="BD565" s="102"/>
      <c r="BE565" s="102"/>
      <c r="BF565" s="102"/>
      <c r="BG565" s="102"/>
      <c r="BH565" s="102"/>
      <c r="BI565" s="102"/>
      <c r="BJ565" s="102"/>
      <c r="BK565" s="102"/>
      <c r="BL565" s="102"/>
      <c r="BM565" s="102"/>
      <c r="BN565" s="102"/>
      <c r="BO565" s="102"/>
      <c r="BP565" s="102"/>
      <c r="BQ565" s="102"/>
      <c r="BR565" s="102"/>
      <c r="BS565" s="102"/>
      <c r="BT565" s="102"/>
      <c r="BU565" s="102"/>
      <c r="BV565" s="102"/>
      <c r="BW565" s="102"/>
      <c r="BX565" s="102"/>
      <c r="BY565" s="102"/>
      <c r="BZ565" s="102"/>
      <c r="CA565" s="102"/>
      <c r="CB565" s="102"/>
      <c r="CC565" s="102"/>
      <c r="CD565" s="102"/>
      <c r="CE565" s="102"/>
      <c r="CF565" s="102"/>
      <c r="CG565" s="102"/>
      <c r="CH565" s="102"/>
      <c r="CI565" s="102"/>
      <c r="CJ565" s="102"/>
      <c r="CK565" s="102"/>
      <c r="CL565" s="102"/>
      <c r="CM565" s="102"/>
      <c r="CN565" s="102"/>
      <c r="CO565" s="102"/>
      <c r="CP565" s="102"/>
      <c r="CQ565" s="102"/>
      <c r="CR565" s="102"/>
      <c r="CS565" s="102"/>
      <c r="CT565" s="102"/>
      <c r="CU565" s="102"/>
      <c r="CV565" s="102"/>
      <c r="CW565" s="102"/>
      <c r="CX565" s="102"/>
      <c r="CY565" s="102"/>
      <c r="CZ565" s="102"/>
      <c r="DA565" s="102"/>
      <c r="DB565" s="102"/>
      <c r="DC565" s="102"/>
      <c r="DD565" s="102"/>
      <c r="DE565" s="102"/>
      <c r="DF565" s="102"/>
      <c r="DG565" s="102"/>
      <c r="DH565" s="102"/>
      <c r="DI565" s="102"/>
      <c r="DJ565" s="102"/>
      <c r="DK565" s="102"/>
      <c r="DL565" s="102"/>
      <c r="DM565" s="102"/>
      <c r="DN565" s="102"/>
      <c r="DO565" s="102"/>
      <c r="DP565" s="102"/>
      <c r="DQ565" s="102"/>
      <c r="DR565" s="102"/>
      <c r="DS565" s="102"/>
      <c r="DT565" s="102"/>
      <c r="DU565" s="102"/>
      <c r="DV565" s="102"/>
      <c r="DW565" s="102"/>
      <c r="DX565" s="102"/>
      <c r="DY565" s="102"/>
      <c r="DZ565" s="102"/>
    </row>
    <row r="566" spans="1:130">
      <c r="A566" s="102"/>
      <c r="B566" s="102"/>
      <c r="C566" s="102"/>
      <c r="D566" s="102"/>
      <c r="E566" s="102"/>
      <c r="F566" s="102"/>
      <c r="G566" s="102"/>
      <c r="H566" s="102"/>
      <c r="I566" s="102"/>
      <c r="J566" s="102"/>
      <c r="K566" s="102"/>
      <c r="L566" s="102"/>
      <c r="M566" s="102"/>
      <c r="N566" s="102"/>
      <c r="O566" s="102"/>
      <c r="P566" s="102"/>
      <c r="Q566" s="102"/>
      <c r="R566" s="102"/>
      <c r="S566" s="102"/>
      <c r="T566" s="102"/>
      <c r="U566" s="102"/>
      <c r="V566" s="102"/>
      <c r="W566" s="102"/>
      <c r="X566" s="102"/>
      <c r="Y566" s="102"/>
      <c r="Z566" s="102"/>
      <c r="AA566" s="102"/>
      <c r="AB566" s="102"/>
      <c r="AC566" s="102"/>
      <c r="AD566" s="102"/>
      <c r="AE566" s="102"/>
      <c r="AF566" s="102"/>
      <c r="AG566" s="102"/>
      <c r="AH566" s="102"/>
      <c r="AI566" s="102"/>
      <c r="AJ566" s="102"/>
      <c r="AK566" s="102"/>
      <c r="AL566" s="102"/>
      <c r="AM566" s="102"/>
      <c r="AN566" s="102"/>
      <c r="AO566" s="102"/>
      <c r="AP566" s="102"/>
      <c r="AQ566" s="102"/>
      <c r="AR566" s="102"/>
      <c r="AS566" s="102"/>
      <c r="AT566" s="102"/>
      <c r="AU566" s="102"/>
      <c r="AV566" s="102"/>
      <c r="AW566" s="102"/>
      <c r="AX566" s="102"/>
      <c r="AY566" s="102"/>
      <c r="AZ566" s="102"/>
      <c r="BA566" s="102"/>
      <c r="BB566" s="102"/>
      <c r="BC566" s="102"/>
      <c r="BD566" s="102"/>
      <c r="BE566" s="102"/>
      <c r="BF566" s="102"/>
      <c r="BG566" s="102"/>
      <c r="BH566" s="102"/>
      <c r="BI566" s="102"/>
      <c r="BJ566" s="102"/>
      <c r="BK566" s="102"/>
      <c r="BL566" s="102"/>
      <c r="BM566" s="102"/>
      <c r="BN566" s="102"/>
      <c r="BO566" s="102"/>
      <c r="BP566" s="102"/>
      <c r="BQ566" s="102"/>
      <c r="BR566" s="102"/>
      <c r="BS566" s="102"/>
      <c r="BT566" s="102"/>
      <c r="BU566" s="102"/>
      <c r="BV566" s="102"/>
      <c r="BW566" s="102"/>
      <c r="BX566" s="102"/>
      <c r="BY566" s="102"/>
      <c r="BZ566" s="102"/>
      <c r="CA566" s="102"/>
      <c r="CB566" s="102"/>
      <c r="CC566" s="102"/>
      <c r="CD566" s="102"/>
      <c r="CE566" s="102"/>
      <c r="CF566" s="102"/>
      <c r="CG566" s="102"/>
      <c r="CH566" s="102"/>
      <c r="CI566" s="102"/>
      <c r="CJ566" s="102"/>
      <c r="CK566" s="102"/>
      <c r="CL566" s="102"/>
      <c r="CM566" s="102"/>
      <c r="CN566" s="102"/>
      <c r="CO566" s="102"/>
      <c r="CP566" s="102"/>
      <c r="CQ566" s="102"/>
      <c r="CR566" s="102"/>
      <c r="CS566" s="102"/>
      <c r="CT566" s="102"/>
      <c r="CU566" s="102"/>
      <c r="CV566" s="102"/>
      <c r="CW566" s="102"/>
      <c r="CX566" s="102"/>
      <c r="CY566" s="102"/>
      <c r="CZ566" s="102"/>
      <c r="DA566" s="102"/>
      <c r="DB566" s="102"/>
      <c r="DC566" s="102"/>
      <c r="DD566" s="102"/>
      <c r="DE566" s="102"/>
      <c r="DF566" s="102"/>
      <c r="DG566" s="102"/>
      <c r="DH566" s="102"/>
      <c r="DI566" s="102"/>
      <c r="DJ566" s="102"/>
      <c r="DK566" s="102"/>
      <c r="DL566" s="102"/>
      <c r="DM566" s="102"/>
      <c r="DN566" s="102"/>
      <c r="DO566" s="102"/>
      <c r="DP566" s="102"/>
      <c r="DQ566" s="102"/>
      <c r="DR566" s="102"/>
      <c r="DS566" s="102"/>
      <c r="DT566" s="102"/>
      <c r="DU566" s="102"/>
      <c r="DV566" s="102"/>
      <c r="DW566" s="102"/>
      <c r="DX566" s="102"/>
      <c r="DY566" s="102"/>
      <c r="DZ566" s="102"/>
    </row>
    <row r="567" spans="1:130">
      <c r="A567" s="102"/>
      <c r="B567" s="102"/>
      <c r="C567" s="102"/>
      <c r="D567" s="102"/>
      <c r="E567" s="102"/>
      <c r="F567" s="102"/>
      <c r="G567" s="102"/>
      <c r="H567" s="102"/>
      <c r="I567" s="102"/>
      <c r="J567" s="102"/>
      <c r="K567" s="102"/>
      <c r="L567" s="102"/>
      <c r="M567" s="102"/>
      <c r="N567" s="102"/>
      <c r="O567" s="102"/>
      <c r="P567" s="102"/>
      <c r="Q567" s="102"/>
      <c r="R567" s="102"/>
      <c r="S567" s="102"/>
      <c r="T567" s="102"/>
      <c r="U567" s="102"/>
      <c r="V567" s="102"/>
      <c r="W567" s="102"/>
      <c r="X567" s="102"/>
      <c r="Y567" s="102"/>
      <c r="Z567" s="102"/>
      <c r="AA567" s="102"/>
      <c r="AB567" s="102"/>
      <c r="AC567" s="102"/>
      <c r="AD567" s="102"/>
      <c r="AE567" s="102"/>
      <c r="AF567" s="102"/>
      <c r="AG567" s="102"/>
      <c r="AH567" s="102"/>
      <c r="AI567" s="102"/>
      <c r="AJ567" s="102"/>
      <c r="AK567" s="102"/>
      <c r="AL567" s="102"/>
      <c r="AM567" s="102"/>
      <c r="AN567" s="102"/>
      <c r="AO567" s="102"/>
      <c r="AP567" s="102"/>
      <c r="AQ567" s="102"/>
      <c r="AR567" s="102"/>
      <c r="AS567" s="102"/>
      <c r="AT567" s="102"/>
      <c r="AU567" s="102"/>
      <c r="AV567" s="102"/>
      <c r="AW567" s="102"/>
      <c r="AX567" s="102"/>
      <c r="AY567" s="102"/>
      <c r="AZ567" s="102"/>
      <c r="BA567" s="102"/>
      <c r="BB567" s="102"/>
      <c r="BC567" s="102"/>
      <c r="BD567" s="102"/>
      <c r="BE567" s="102"/>
      <c r="BF567" s="102"/>
      <c r="BG567" s="102"/>
      <c r="BH567" s="102"/>
      <c r="BI567" s="102"/>
      <c r="BJ567" s="102"/>
      <c r="BK567" s="102"/>
      <c r="BL567" s="102"/>
      <c r="BM567" s="102"/>
      <c r="BN567" s="102"/>
      <c r="BO567" s="102"/>
      <c r="BP567" s="102"/>
      <c r="BQ567" s="102"/>
      <c r="BR567" s="102"/>
      <c r="BS567" s="102"/>
      <c r="BT567" s="102"/>
      <c r="BU567" s="102"/>
      <c r="BV567" s="102"/>
      <c r="BW567" s="102"/>
      <c r="BX567" s="102"/>
      <c r="BY567" s="102"/>
      <c r="BZ567" s="102"/>
      <c r="CA567" s="102"/>
      <c r="CB567" s="102"/>
      <c r="CC567" s="102"/>
      <c r="CD567" s="102"/>
      <c r="CE567" s="102"/>
      <c r="CF567" s="102"/>
      <c r="CG567" s="102"/>
      <c r="CH567" s="102"/>
      <c r="CI567" s="102"/>
      <c r="CJ567" s="102"/>
      <c r="CK567" s="102"/>
      <c r="CL567" s="102"/>
      <c r="CM567" s="102"/>
      <c r="CN567" s="102"/>
      <c r="CO567" s="102"/>
      <c r="CP567" s="102"/>
      <c r="CQ567" s="102"/>
      <c r="CR567" s="102"/>
      <c r="CS567" s="102"/>
      <c r="CT567" s="102"/>
      <c r="CU567" s="102"/>
      <c r="CV567" s="102"/>
      <c r="CW567" s="102"/>
      <c r="CX567" s="102"/>
      <c r="CY567" s="102"/>
      <c r="CZ567" s="102"/>
      <c r="DA567" s="102"/>
      <c r="DB567" s="102"/>
      <c r="DC567" s="102"/>
      <c r="DD567" s="102"/>
      <c r="DE567" s="102"/>
      <c r="DF567" s="102"/>
      <c r="DG567" s="102"/>
      <c r="DH567" s="102"/>
      <c r="DI567" s="102"/>
      <c r="DJ567" s="102"/>
      <c r="DK567" s="102"/>
      <c r="DL567" s="102"/>
      <c r="DM567" s="102"/>
      <c r="DN567" s="102"/>
      <c r="DO567" s="102"/>
      <c r="DP567" s="102"/>
      <c r="DQ567" s="102"/>
      <c r="DR567" s="102"/>
      <c r="DS567" s="102"/>
      <c r="DT567" s="102"/>
      <c r="DU567" s="102"/>
      <c r="DV567" s="102"/>
      <c r="DW567" s="102"/>
      <c r="DX567" s="102"/>
      <c r="DY567" s="102"/>
      <c r="DZ567" s="102"/>
    </row>
    <row r="568" spans="1:130">
      <c r="A568" s="102"/>
      <c r="B568" s="102"/>
      <c r="C568" s="102"/>
      <c r="D568" s="102"/>
      <c r="E568" s="102"/>
      <c r="F568" s="102"/>
      <c r="G568" s="102"/>
      <c r="H568" s="102"/>
      <c r="I568" s="102"/>
      <c r="J568" s="102"/>
      <c r="K568" s="102"/>
      <c r="L568" s="102"/>
      <c r="M568" s="102"/>
      <c r="N568" s="102"/>
      <c r="O568" s="102"/>
      <c r="P568" s="102"/>
      <c r="Q568" s="102"/>
      <c r="R568" s="102"/>
      <c r="S568" s="102"/>
      <c r="T568" s="102"/>
      <c r="U568" s="102"/>
      <c r="V568" s="102"/>
      <c r="W568" s="102"/>
      <c r="X568" s="102"/>
      <c r="Y568" s="102"/>
      <c r="Z568" s="102"/>
      <c r="AA568" s="102"/>
      <c r="AB568" s="102"/>
      <c r="AC568" s="102"/>
      <c r="AD568" s="102"/>
      <c r="AE568" s="102"/>
      <c r="AF568" s="102"/>
      <c r="AG568" s="102"/>
      <c r="AH568" s="102"/>
      <c r="AI568" s="102"/>
      <c r="AJ568" s="102"/>
      <c r="AK568" s="102"/>
      <c r="AL568" s="102"/>
      <c r="AM568" s="102"/>
      <c r="AN568" s="102"/>
      <c r="AO568" s="102"/>
      <c r="AP568" s="102"/>
      <c r="AQ568" s="102"/>
      <c r="AR568" s="102"/>
      <c r="AS568" s="102"/>
      <c r="AT568" s="102"/>
      <c r="AU568" s="102"/>
      <c r="AV568" s="102"/>
      <c r="AW568" s="102"/>
      <c r="AX568" s="102"/>
      <c r="AY568" s="102"/>
      <c r="AZ568" s="102"/>
      <c r="BA568" s="102"/>
      <c r="BB568" s="102"/>
      <c r="BC568" s="102"/>
      <c r="BD568" s="102"/>
      <c r="BE568" s="102"/>
      <c r="BF568" s="102"/>
      <c r="BG568" s="102"/>
      <c r="BH568" s="102"/>
      <c r="BI568" s="102"/>
      <c r="BJ568" s="102"/>
      <c r="BK568" s="102"/>
      <c r="BL568" s="102"/>
      <c r="BM568" s="102"/>
      <c r="BN568" s="102"/>
      <c r="BO568" s="102"/>
      <c r="BP568" s="102"/>
      <c r="BQ568" s="102"/>
      <c r="BR568" s="102"/>
      <c r="BS568" s="102"/>
      <c r="BT568" s="102"/>
      <c r="BU568" s="102"/>
      <c r="BV568" s="102"/>
      <c r="BW568" s="102"/>
      <c r="BX568" s="102"/>
      <c r="BY568" s="102"/>
      <c r="BZ568" s="102"/>
      <c r="CA568" s="102"/>
      <c r="CB568" s="102"/>
      <c r="CC568" s="102"/>
      <c r="CD568" s="102"/>
      <c r="CE568" s="102"/>
      <c r="CF568" s="102"/>
      <c r="CG568" s="102"/>
      <c r="CH568" s="102"/>
      <c r="CI568" s="102"/>
      <c r="CJ568" s="102"/>
      <c r="CK568" s="102"/>
      <c r="CL568" s="102"/>
      <c r="CM568" s="102"/>
      <c r="CN568" s="102"/>
      <c r="CO568" s="102"/>
      <c r="CP568" s="102"/>
      <c r="CQ568" s="102"/>
      <c r="CR568" s="102"/>
      <c r="CS568" s="102"/>
      <c r="CT568" s="102"/>
      <c r="CU568" s="102"/>
      <c r="CV568" s="102"/>
      <c r="CW568" s="102"/>
      <c r="CX568" s="102"/>
      <c r="CY568" s="102"/>
      <c r="CZ568" s="102"/>
      <c r="DA568" s="102"/>
      <c r="DB568" s="102"/>
      <c r="DC568" s="102"/>
      <c r="DD568" s="102"/>
      <c r="DE568" s="102"/>
      <c r="DF568" s="102"/>
      <c r="DG568" s="102"/>
      <c r="DH568" s="102"/>
      <c r="DI568" s="102"/>
      <c r="DJ568" s="102"/>
      <c r="DK568" s="102"/>
      <c r="DL568" s="102"/>
      <c r="DM568" s="102"/>
      <c r="DN568" s="102"/>
      <c r="DO568" s="102"/>
      <c r="DP568" s="102"/>
      <c r="DQ568" s="102"/>
      <c r="DR568" s="102"/>
      <c r="DS568" s="102"/>
      <c r="DT568" s="102"/>
      <c r="DU568" s="102"/>
      <c r="DV568" s="102"/>
      <c r="DW568" s="102"/>
      <c r="DX568" s="102"/>
      <c r="DY568" s="102"/>
      <c r="DZ568" s="102"/>
    </row>
    <row r="569" spans="1:130">
      <c r="A569" s="102"/>
      <c r="B569" s="102"/>
      <c r="C569" s="102"/>
      <c r="D569" s="102"/>
      <c r="E569" s="102"/>
      <c r="F569" s="102"/>
      <c r="G569" s="102"/>
      <c r="H569" s="102"/>
      <c r="I569" s="102"/>
      <c r="J569" s="102"/>
      <c r="K569" s="102"/>
      <c r="L569" s="102"/>
      <c r="M569" s="102"/>
      <c r="N569" s="102"/>
      <c r="O569" s="102"/>
      <c r="P569" s="102"/>
      <c r="Q569" s="102"/>
      <c r="R569" s="102"/>
      <c r="S569" s="102"/>
      <c r="T569" s="102"/>
      <c r="U569" s="102"/>
      <c r="V569" s="102"/>
      <c r="W569" s="102"/>
      <c r="X569" s="102"/>
      <c r="Y569" s="102"/>
      <c r="Z569" s="102"/>
      <c r="AA569" s="102"/>
      <c r="AB569" s="102"/>
      <c r="AC569" s="102"/>
      <c r="AD569" s="102"/>
      <c r="AE569" s="102"/>
      <c r="AF569" s="102"/>
      <c r="AG569" s="102"/>
      <c r="AH569" s="102"/>
      <c r="AI569" s="102"/>
      <c r="AJ569" s="102"/>
      <c r="AK569" s="102"/>
      <c r="AL569" s="102"/>
      <c r="AM569" s="102"/>
      <c r="AN569" s="102"/>
      <c r="AO569" s="102"/>
      <c r="AP569" s="102"/>
      <c r="AQ569" s="102"/>
      <c r="AR569" s="102"/>
      <c r="AS569" s="102"/>
      <c r="AT569" s="102"/>
      <c r="AU569" s="102"/>
      <c r="AV569" s="102"/>
      <c r="AW569" s="102"/>
      <c r="AX569" s="102"/>
      <c r="AY569" s="102"/>
      <c r="AZ569" s="102"/>
      <c r="BA569" s="102"/>
      <c r="BB569" s="102"/>
      <c r="BC569" s="102"/>
      <c r="BD569" s="102"/>
      <c r="BE569" s="102"/>
      <c r="BF569" s="102"/>
      <c r="BG569" s="102"/>
      <c r="BH569" s="102"/>
      <c r="BI569" s="102"/>
      <c r="BJ569" s="102"/>
      <c r="BK569" s="102"/>
      <c r="BL569" s="102"/>
      <c r="BM569" s="102"/>
      <c r="BN569" s="102"/>
      <c r="BO569" s="102"/>
      <c r="BP569" s="102"/>
      <c r="BQ569" s="102"/>
      <c r="BR569" s="102"/>
      <c r="BS569" s="102"/>
      <c r="BT569" s="102"/>
      <c r="BU569" s="102"/>
      <c r="BV569" s="102"/>
      <c r="BW569" s="102"/>
      <c r="BX569" s="102"/>
      <c r="BY569" s="102"/>
      <c r="BZ569" s="102"/>
      <c r="CA569" s="102"/>
      <c r="CB569" s="102"/>
      <c r="CC569" s="102"/>
      <c r="CD569" s="102"/>
      <c r="CE569" s="102"/>
      <c r="CF569" s="102"/>
      <c r="CG569" s="102"/>
      <c r="CH569" s="102"/>
      <c r="CI569" s="102"/>
      <c r="CJ569" s="102"/>
      <c r="CK569" s="102"/>
      <c r="CL569" s="102"/>
      <c r="CM569" s="102"/>
      <c r="CN569" s="102"/>
      <c r="CO569" s="102"/>
      <c r="CP569" s="102"/>
      <c r="CQ569" s="102"/>
      <c r="CR569" s="102"/>
      <c r="CS569" s="102"/>
      <c r="CT569" s="102"/>
      <c r="CU569" s="102"/>
      <c r="CV569" s="102"/>
      <c r="CW569" s="102"/>
      <c r="CX569" s="102"/>
      <c r="CY569" s="102"/>
      <c r="CZ569" s="102"/>
      <c r="DA569" s="102"/>
      <c r="DB569" s="102"/>
      <c r="DC569" s="102"/>
      <c r="DD569" s="102"/>
      <c r="DE569" s="102"/>
      <c r="DF569" s="102"/>
      <c r="DG569" s="102"/>
      <c r="DH569" s="102"/>
      <c r="DI569" s="102"/>
      <c r="DJ569" s="102"/>
      <c r="DK569" s="102"/>
      <c r="DL569" s="102"/>
      <c r="DM569" s="102"/>
      <c r="DN569" s="102"/>
      <c r="DO569" s="102"/>
      <c r="DP569" s="102"/>
      <c r="DQ569" s="102"/>
      <c r="DR569" s="102"/>
      <c r="DS569" s="102"/>
      <c r="DT569" s="102"/>
      <c r="DU569" s="102"/>
      <c r="DV569" s="102"/>
      <c r="DW569" s="102"/>
      <c r="DX569" s="102"/>
      <c r="DY569" s="102"/>
      <c r="DZ569" s="102"/>
    </row>
    <row r="570" spans="1:130">
      <c r="A570" s="102"/>
      <c r="B570" s="102"/>
      <c r="C570" s="102"/>
      <c r="D570" s="102"/>
      <c r="E570" s="102"/>
      <c r="F570" s="102"/>
      <c r="G570" s="102"/>
      <c r="H570" s="102"/>
      <c r="I570" s="102"/>
      <c r="J570" s="102"/>
      <c r="K570" s="102"/>
      <c r="L570" s="102"/>
      <c r="M570" s="102"/>
      <c r="N570" s="102"/>
      <c r="O570" s="102"/>
      <c r="P570" s="102"/>
      <c r="Q570" s="102"/>
      <c r="R570" s="102"/>
      <c r="S570" s="102"/>
      <c r="T570" s="102"/>
      <c r="U570" s="102"/>
      <c r="V570" s="102"/>
      <c r="W570" s="102"/>
      <c r="X570" s="102"/>
      <c r="Y570" s="102"/>
      <c r="Z570" s="102"/>
      <c r="AA570" s="102"/>
      <c r="AB570" s="102"/>
      <c r="AC570" s="102"/>
      <c r="AD570" s="102"/>
      <c r="AE570" s="102"/>
      <c r="AF570" s="102"/>
      <c r="AG570" s="102"/>
      <c r="AH570" s="102"/>
      <c r="AI570" s="102"/>
      <c r="AJ570" s="102"/>
      <c r="AK570" s="102"/>
      <c r="AL570" s="102"/>
      <c r="AM570" s="102"/>
      <c r="AN570" s="102"/>
      <c r="AO570" s="102"/>
      <c r="AP570" s="102"/>
      <c r="AQ570" s="102"/>
      <c r="AR570" s="102"/>
      <c r="AS570" s="102"/>
      <c r="AT570" s="102"/>
      <c r="AU570" s="102"/>
      <c r="AV570" s="102"/>
      <c r="AW570" s="102"/>
      <c r="AX570" s="102"/>
      <c r="AY570" s="102"/>
      <c r="AZ570" s="102"/>
      <c r="BA570" s="102"/>
      <c r="BB570" s="102"/>
      <c r="BC570" s="102"/>
      <c r="BD570" s="102"/>
      <c r="BE570" s="102"/>
      <c r="BF570" s="102"/>
      <c r="BG570" s="102"/>
      <c r="BH570" s="102"/>
      <c r="BI570" s="102"/>
      <c r="BJ570" s="102"/>
      <c r="BK570" s="102"/>
      <c r="BL570" s="102"/>
      <c r="BM570" s="102"/>
      <c r="BN570" s="102"/>
      <c r="BO570" s="102"/>
      <c r="BP570" s="102"/>
      <c r="BQ570" s="102"/>
      <c r="BR570" s="102"/>
      <c r="BS570" s="102"/>
      <c r="BT570" s="102"/>
      <c r="BU570" s="102"/>
      <c r="BV570" s="102"/>
      <c r="BW570" s="102"/>
      <c r="BX570" s="102"/>
      <c r="BY570" s="102"/>
      <c r="BZ570" s="102"/>
      <c r="CA570" s="102"/>
      <c r="CB570" s="102"/>
      <c r="CC570" s="102"/>
      <c r="CD570" s="102"/>
      <c r="CE570" s="102"/>
      <c r="CF570" s="102"/>
      <c r="CG570" s="102"/>
      <c r="CH570" s="102"/>
      <c r="CI570" s="102"/>
      <c r="CJ570" s="102"/>
      <c r="CK570" s="102"/>
      <c r="CL570" s="102"/>
      <c r="CM570" s="102"/>
      <c r="CN570" s="102"/>
      <c r="CO570" s="102"/>
      <c r="CP570" s="102"/>
      <c r="CQ570" s="102"/>
      <c r="CR570" s="102"/>
      <c r="CS570" s="102"/>
      <c r="CT570" s="102"/>
      <c r="CU570" s="102"/>
      <c r="CV570" s="102"/>
      <c r="CW570" s="102"/>
      <c r="CX570" s="102"/>
      <c r="CY570" s="102"/>
      <c r="CZ570" s="102"/>
      <c r="DA570" s="102"/>
      <c r="DB570" s="102"/>
      <c r="DC570" s="102"/>
      <c r="DD570" s="102"/>
      <c r="DE570" s="102"/>
      <c r="DF570" s="102"/>
      <c r="DG570" s="102"/>
      <c r="DH570" s="102"/>
      <c r="DI570" s="102"/>
      <c r="DJ570" s="102"/>
      <c r="DK570" s="102"/>
      <c r="DL570" s="102"/>
      <c r="DM570" s="102"/>
      <c r="DN570" s="102"/>
      <c r="DO570" s="102"/>
      <c r="DP570" s="102"/>
      <c r="DQ570" s="102"/>
      <c r="DR570" s="102"/>
      <c r="DS570" s="102"/>
      <c r="DT570" s="102"/>
      <c r="DU570" s="102"/>
      <c r="DV570" s="102"/>
      <c r="DW570" s="102"/>
      <c r="DX570" s="102"/>
      <c r="DY570" s="102"/>
      <c r="DZ570" s="102"/>
    </row>
    <row r="571" spans="1:130">
      <c r="A571" s="102"/>
      <c r="B571" s="102"/>
      <c r="C571" s="102"/>
      <c r="D571" s="102"/>
      <c r="E571" s="102"/>
      <c r="F571" s="102"/>
      <c r="G571" s="102"/>
      <c r="H571" s="102"/>
      <c r="I571" s="102"/>
      <c r="J571" s="102"/>
      <c r="K571" s="102"/>
      <c r="L571" s="102"/>
      <c r="M571" s="102"/>
      <c r="N571" s="102"/>
      <c r="O571" s="102"/>
      <c r="P571" s="102"/>
      <c r="Q571" s="102"/>
      <c r="R571" s="102"/>
      <c r="S571" s="102"/>
      <c r="T571" s="102"/>
      <c r="U571" s="102"/>
      <c r="V571" s="102"/>
      <c r="W571" s="102"/>
      <c r="X571" s="102"/>
      <c r="Y571" s="102"/>
      <c r="Z571" s="102"/>
      <c r="AA571" s="102"/>
      <c r="AB571" s="102"/>
      <c r="AC571" s="102"/>
      <c r="AD571" s="102"/>
      <c r="AE571" s="102"/>
      <c r="AF571" s="102"/>
      <c r="AG571" s="102"/>
      <c r="AH571" s="102"/>
      <c r="AI571" s="102"/>
      <c r="AJ571" s="102"/>
      <c r="AK571" s="102"/>
      <c r="AL571" s="102"/>
      <c r="AM571" s="102"/>
      <c r="AN571" s="102"/>
      <c r="AO571" s="102"/>
      <c r="AP571" s="102"/>
      <c r="AQ571" s="102"/>
      <c r="AR571" s="102"/>
      <c r="AS571" s="102"/>
      <c r="AT571" s="102"/>
      <c r="AU571" s="102"/>
      <c r="AV571" s="102"/>
      <c r="AW571" s="102"/>
      <c r="AX571" s="102"/>
      <c r="AY571" s="102"/>
      <c r="AZ571" s="102"/>
      <c r="BA571" s="102"/>
      <c r="BB571" s="102"/>
      <c r="BC571" s="102"/>
      <c r="BD571" s="102"/>
      <c r="BE571" s="102"/>
      <c r="BF571" s="102"/>
      <c r="BG571" s="102"/>
      <c r="BH571" s="102"/>
      <c r="BI571" s="102"/>
      <c r="BJ571" s="102"/>
      <c r="BK571" s="102"/>
      <c r="BL571" s="102"/>
      <c r="BM571" s="102"/>
      <c r="BN571" s="102"/>
      <c r="BO571" s="102"/>
      <c r="BP571" s="102"/>
      <c r="BQ571" s="102"/>
      <c r="BR571" s="102"/>
      <c r="BS571" s="102"/>
      <c r="BT571" s="102"/>
      <c r="BU571" s="102"/>
      <c r="BV571" s="102"/>
      <c r="BW571" s="102"/>
      <c r="BX571" s="102"/>
      <c r="BY571" s="102"/>
      <c r="BZ571" s="102"/>
      <c r="CA571" s="102"/>
      <c r="CB571" s="102"/>
      <c r="CC571" s="102"/>
      <c r="CD571" s="102"/>
      <c r="CE571" s="102"/>
      <c r="CF571" s="102"/>
      <c r="CG571" s="102"/>
      <c r="CH571" s="102"/>
      <c r="CI571" s="102"/>
      <c r="CJ571" s="102"/>
      <c r="CK571" s="102"/>
      <c r="CL571" s="102"/>
      <c r="CM571" s="102"/>
      <c r="CN571" s="102"/>
      <c r="CO571" s="102"/>
      <c r="CP571" s="102"/>
      <c r="CQ571" s="102"/>
      <c r="CR571" s="102"/>
      <c r="CS571" s="102"/>
      <c r="CT571" s="102"/>
      <c r="CU571" s="102"/>
      <c r="CV571" s="102"/>
      <c r="CW571" s="102"/>
      <c r="CX571" s="102"/>
      <c r="CY571" s="102"/>
      <c r="CZ571" s="102"/>
      <c r="DA571" s="102"/>
      <c r="DB571" s="102"/>
      <c r="DC571" s="102"/>
      <c r="DD571" s="102"/>
      <c r="DE571" s="102"/>
      <c r="DF571" s="102"/>
      <c r="DG571" s="102"/>
      <c r="DH571" s="102"/>
      <c r="DI571" s="102"/>
      <c r="DJ571" s="102"/>
      <c r="DK571" s="102"/>
      <c r="DL571" s="102"/>
      <c r="DM571" s="102"/>
      <c r="DN571" s="102"/>
      <c r="DO571" s="102"/>
      <c r="DP571" s="102"/>
      <c r="DQ571" s="102"/>
      <c r="DR571" s="102"/>
      <c r="DS571" s="102"/>
      <c r="DT571" s="102"/>
      <c r="DU571" s="102"/>
      <c r="DV571" s="102"/>
      <c r="DW571" s="102"/>
      <c r="DX571" s="102"/>
      <c r="DY571" s="102"/>
      <c r="DZ571" s="102"/>
    </row>
    <row r="572" spans="1:130">
      <c r="A572" s="102"/>
      <c r="B572" s="102"/>
      <c r="C572" s="102"/>
      <c r="D572" s="102"/>
      <c r="E572" s="102"/>
      <c r="F572" s="102"/>
      <c r="G572" s="102"/>
      <c r="H572" s="102"/>
      <c r="I572" s="102"/>
      <c r="J572" s="102"/>
      <c r="K572" s="102"/>
      <c r="L572" s="102"/>
      <c r="M572" s="102"/>
      <c r="N572" s="102"/>
      <c r="O572" s="102"/>
      <c r="P572" s="102"/>
      <c r="Q572" s="102"/>
      <c r="R572" s="102"/>
      <c r="S572" s="102"/>
      <c r="T572" s="102"/>
      <c r="U572" s="102"/>
      <c r="V572" s="102"/>
      <c r="W572" s="102"/>
      <c r="X572" s="102"/>
      <c r="Y572" s="102"/>
      <c r="Z572" s="102"/>
      <c r="AA572" s="102"/>
      <c r="AB572" s="102"/>
      <c r="AC572" s="102"/>
      <c r="AD572" s="102"/>
      <c r="AE572" s="102"/>
      <c r="AF572" s="102"/>
      <c r="AG572" s="102"/>
      <c r="AH572" s="102"/>
      <c r="AI572" s="102"/>
      <c r="AJ572" s="102"/>
      <c r="AK572" s="102"/>
      <c r="AL572" s="102"/>
      <c r="AM572" s="102"/>
      <c r="AN572" s="102"/>
      <c r="AO572" s="102"/>
      <c r="AP572" s="102"/>
      <c r="AQ572" s="102"/>
      <c r="AR572" s="102"/>
      <c r="AS572" s="102"/>
      <c r="AT572" s="102"/>
      <c r="AU572" s="102"/>
      <c r="AV572" s="102"/>
      <c r="AW572" s="102"/>
      <c r="AX572" s="102"/>
      <c r="AY572" s="102"/>
      <c r="AZ572" s="102"/>
      <c r="BA572" s="102"/>
      <c r="BB572" s="102"/>
      <c r="BC572" s="102"/>
      <c r="BD572" s="102"/>
      <c r="BE572" s="102"/>
      <c r="BF572" s="102"/>
      <c r="BG572" s="102"/>
      <c r="BH572" s="102"/>
      <c r="BI572" s="102"/>
      <c r="BJ572" s="102"/>
      <c r="BK572" s="102"/>
      <c r="BL572" s="102"/>
      <c r="BM572" s="102"/>
      <c r="BN572" s="102"/>
      <c r="BO572" s="102"/>
      <c r="BP572" s="102"/>
      <c r="BQ572" s="102"/>
      <c r="BR572" s="102"/>
      <c r="BS572" s="102"/>
      <c r="BT572" s="102"/>
      <c r="BU572" s="102"/>
      <c r="BV572" s="102"/>
      <c r="BW572" s="102"/>
      <c r="BX572" s="102"/>
      <c r="BY572" s="102"/>
      <c r="BZ572" s="102"/>
      <c r="CA572" s="102"/>
      <c r="CB572" s="102"/>
      <c r="CC572" s="102"/>
      <c r="CD572" s="102"/>
      <c r="CE572" s="102"/>
      <c r="CF572" s="102"/>
      <c r="CG572" s="102"/>
      <c r="CH572" s="102"/>
      <c r="CI572" s="102"/>
      <c r="CJ572" s="102"/>
      <c r="CK572" s="102"/>
      <c r="CL572" s="102"/>
      <c r="CM572" s="102"/>
      <c r="CN572" s="102"/>
      <c r="CO572" s="102"/>
      <c r="CP572" s="102"/>
      <c r="CQ572" s="102"/>
      <c r="CR572" s="102"/>
      <c r="CS572" s="102"/>
      <c r="CT572" s="102"/>
      <c r="CU572" s="102"/>
      <c r="CV572" s="102"/>
      <c r="CW572" s="102"/>
      <c r="CX572" s="102"/>
      <c r="CY572" s="102"/>
      <c r="CZ572" s="102"/>
      <c r="DA572" s="102"/>
      <c r="DB572" s="102"/>
      <c r="DC572" s="102"/>
      <c r="DD572" s="102"/>
      <c r="DE572" s="102"/>
      <c r="DF572" s="102"/>
      <c r="DG572" s="102"/>
      <c r="DH572" s="102"/>
      <c r="DI572" s="102"/>
      <c r="DJ572" s="102"/>
      <c r="DK572" s="102"/>
      <c r="DL572" s="102"/>
      <c r="DM572" s="102"/>
      <c r="DN572" s="102"/>
      <c r="DO572" s="102"/>
      <c r="DP572" s="102"/>
      <c r="DQ572" s="102"/>
      <c r="DR572" s="102"/>
      <c r="DS572" s="102"/>
      <c r="DT572" s="102"/>
      <c r="DU572" s="102"/>
      <c r="DV572" s="102"/>
      <c r="DW572" s="102"/>
      <c r="DX572" s="102"/>
      <c r="DY572" s="102"/>
      <c r="DZ572" s="102"/>
    </row>
    <row r="573" spans="1:130">
      <c r="A573" s="102"/>
      <c r="B573" s="102"/>
      <c r="C573" s="102"/>
      <c r="D573" s="102"/>
      <c r="E573" s="102"/>
      <c r="F573" s="102"/>
      <c r="G573" s="102"/>
      <c r="H573" s="102"/>
      <c r="I573" s="102"/>
      <c r="J573" s="102"/>
      <c r="K573" s="102"/>
      <c r="L573" s="102"/>
      <c r="M573" s="102"/>
      <c r="N573" s="102"/>
      <c r="O573" s="102"/>
      <c r="P573" s="102"/>
      <c r="Q573" s="102"/>
      <c r="R573" s="102"/>
      <c r="S573" s="102"/>
      <c r="T573" s="102"/>
      <c r="U573" s="102"/>
      <c r="V573" s="102"/>
      <c r="W573" s="102"/>
      <c r="X573" s="102"/>
      <c r="Y573" s="102"/>
      <c r="Z573" s="102"/>
      <c r="AA573" s="102"/>
      <c r="AB573" s="102"/>
      <c r="AC573" s="102"/>
      <c r="AD573" s="102"/>
      <c r="AE573" s="102"/>
      <c r="AF573" s="102"/>
      <c r="AG573" s="102"/>
      <c r="AH573" s="102"/>
      <c r="AI573" s="102"/>
      <c r="AJ573" s="102"/>
      <c r="AK573" s="102"/>
      <c r="AL573" s="102"/>
      <c r="AM573" s="102"/>
      <c r="AN573" s="102"/>
      <c r="AO573" s="102"/>
      <c r="AP573" s="102"/>
      <c r="AQ573" s="102"/>
      <c r="AR573" s="102"/>
      <c r="AS573" s="102"/>
      <c r="AT573" s="102"/>
      <c r="AU573" s="102"/>
      <c r="AV573" s="102"/>
      <c r="AW573" s="102"/>
      <c r="AX573" s="102"/>
      <c r="AY573" s="102"/>
      <c r="AZ573" s="102"/>
      <c r="BA573" s="102"/>
      <c r="BB573" s="102"/>
      <c r="BC573" s="102"/>
      <c r="BD573" s="102"/>
      <c r="BE573" s="102"/>
      <c r="BF573" s="102"/>
      <c r="BG573" s="102"/>
      <c r="BH573" s="102"/>
      <c r="BI573" s="102"/>
      <c r="BJ573" s="102"/>
      <c r="BK573" s="102"/>
      <c r="BL573" s="102"/>
      <c r="BM573" s="102"/>
      <c r="BN573" s="102"/>
      <c r="BO573" s="102"/>
      <c r="BP573" s="102"/>
      <c r="BQ573" s="102"/>
      <c r="BR573" s="102"/>
      <c r="BS573" s="102"/>
      <c r="BT573" s="102"/>
      <c r="BU573" s="102"/>
      <c r="BV573" s="102"/>
      <c r="BW573" s="102"/>
      <c r="BX573" s="102"/>
      <c r="BY573" s="102"/>
      <c r="BZ573" s="102"/>
      <c r="CA573" s="102"/>
      <c r="CB573" s="102"/>
      <c r="CC573" s="102"/>
      <c r="CD573" s="102"/>
      <c r="CE573" s="102"/>
      <c r="CF573" s="102"/>
      <c r="CG573" s="102"/>
      <c r="CH573" s="102"/>
      <c r="CI573" s="102"/>
      <c r="CJ573" s="102"/>
      <c r="CK573" s="102"/>
      <c r="CL573" s="102"/>
      <c r="CM573" s="102"/>
      <c r="CN573" s="102"/>
      <c r="CO573" s="102"/>
      <c r="CP573" s="102"/>
      <c r="CQ573" s="102"/>
      <c r="CR573" s="102"/>
      <c r="CS573" s="102"/>
      <c r="CT573" s="102"/>
      <c r="CU573" s="102"/>
      <c r="CV573" s="102"/>
      <c r="CW573" s="102"/>
      <c r="CX573" s="102"/>
      <c r="CY573" s="102"/>
      <c r="CZ573" s="102"/>
      <c r="DA573" s="102"/>
      <c r="DB573" s="102"/>
      <c r="DC573" s="102"/>
      <c r="DD573" s="102"/>
      <c r="DE573" s="102"/>
      <c r="DF573" s="102"/>
      <c r="DG573" s="102"/>
      <c r="DH573" s="102"/>
      <c r="DI573" s="102"/>
      <c r="DJ573" s="102"/>
      <c r="DK573" s="102"/>
      <c r="DL573" s="102"/>
      <c r="DM573" s="102"/>
      <c r="DN573" s="102"/>
      <c r="DO573" s="102"/>
      <c r="DP573" s="102"/>
      <c r="DQ573" s="102"/>
      <c r="DR573" s="102"/>
      <c r="DS573" s="102"/>
      <c r="DT573" s="102"/>
      <c r="DU573" s="102"/>
      <c r="DV573" s="102"/>
      <c r="DW573" s="102"/>
      <c r="DX573" s="102"/>
      <c r="DY573" s="102"/>
      <c r="DZ573" s="102"/>
    </row>
    <row r="574" spans="1:130">
      <c r="A574" s="102"/>
      <c r="B574" s="102"/>
      <c r="C574" s="102"/>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02"/>
      <c r="Z574" s="102"/>
      <c r="AA574" s="102"/>
      <c r="AB574" s="102"/>
      <c r="AC574" s="102"/>
      <c r="AD574" s="102"/>
      <c r="AE574" s="102"/>
      <c r="AF574" s="102"/>
      <c r="AG574" s="102"/>
      <c r="AH574" s="102"/>
      <c r="AI574" s="102"/>
      <c r="AJ574" s="102"/>
      <c r="AK574" s="102"/>
      <c r="AL574" s="102"/>
      <c r="AM574" s="102"/>
      <c r="AN574" s="102"/>
      <c r="AO574" s="102"/>
      <c r="AP574" s="102"/>
      <c r="AQ574" s="102"/>
      <c r="AR574" s="102"/>
      <c r="AS574" s="102"/>
      <c r="AT574" s="102"/>
      <c r="AU574" s="102"/>
      <c r="AV574" s="102"/>
      <c r="AW574" s="102"/>
      <c r="AX574" s="102"/>
      <c r="AY574" s="102"/>
      <c r="AZ574" s="102"/>
      <c r="BA574" s="102"/>
      <c r="BB574" s="102"/>
      <c r="BC574" s="102"/>
      <c r="BD574" s="102"/>
      <c r="BE574" s="102"/>
      <c r="BF574" s="102"/>
      <c r="BG574" s="102"/>
      <c r="BH574" s="102"/>
      <c r="BI574" s="102"/>
      <c r="BJ574" s="102"/>
      <c r="BK574" s="102"/>
      <c r="BL574" s="102"/>
      <c r="BM574" s="102"/>
      <c r="BN574" s="102"/>
      <c r="BO574" s="102"/>
      <c r="BP574" s="102"/>
      <c r="BQ574" s="102"/>
      <c r="BR574" s="102"/>
      <c r="BS574" s="102"/>
      <c r="BT574" s="102"/>
      <c r="BU574" s="102"/>
      <c r="BV574" s="102"/>
      <c r="BW574" s="102"/>
      <c r="BX574" s="102"/>
      <c r="BY574" s="102"/>
      <c r="BZ574" s="102"/>
      <c r="CA574" s="102"/>
      <c r="CB574" s="102"/>
      <c r="CC574" s="102"/>
      <c r="CD574" s="102"/>
      <c r="CE574" s="102"/>
      <c r="CF574" s="102"/>
      <c r="CG574" s="102"/>
      <c r="CH574" s="102"/>
      <c r="CI574" s="102"/>
      <c r="CJ574" s="102"/>
      <c r="CK574" s="102"/>
      <c r="CL574" s="102"/>
      <c r="CM574" s="102"/>
      <c r="CN574" s="102"/>
      <c r="CO574" s="102"/>
      <c r="CP574" s="102"/>
      <c r="CQ574" s="102"/>
      <c r="CR574" s="102"/>
      <c r="CS574" s="102"/>
      <c r="CT574" s="102"/>
      <c r="CU574" s="102"/>
      <c r="CV574" s="102"/>
      <c r="CW574" s="102"/>
      <c r="CX574" s="102"/>
      <c r="CY574" s="102"/>
      <c r="CZ574" s="102"/>
      <c r="DA574" s="102"/>
      <c r="DB574" s="102"/>
      <c r="DC574" s="102"/>
      <c r="DD574" s="102"/>
      <c r="DE574" s="102"/>
      <c r="DF574" s="102"/>
      <c r="DG574" s="102"/>
      <c r="DH574" s="102"/>
      <c r="DI574" s="102"/>
      <c r="DJ574" s="102"/>
      <c r="DK574" s="102"/>
      <c r="DL574" s="102"/>
      <c r="DM574" s="102"/>
      <c r="DN574" s="102"/>
      <c r="DO574" s="102"/>
      <c r="DP574" s="102"/>
      <c r="DQ574" s="102"/>
      <c r="DR574" s="102"/>
      <c r="DS574" s="102"/>
      <c r="DT574" s="102"/>
      <c r="DU574" s="102"/>
      <c r="DV574" s="102"/>
      <c r="DW574" s="102"/>
      <c r="DX574" s="102"/>
      <c r="DY574" s="102"/>
      <c r="DZ574" s="102"/>
    </row>
    <row r="575" spans="1:130">
      <c r="A575" s="102"/>
      <c r="B575" s="102"/>
      <c r="C575" s="102"/>
      <c r="D575" s="102"/>
      <c r="E575" s="102"/>
      <c r="F575" s="102"/>
      <c r="G575" s="102"/>
      <c r="H575" s="102"/>
      <c r="I575" s="102"/>
      <c r="J575" s="102"/>
      <c r="K575" s="102"/>
      <c r="L575" s="102"/>
      <c r="M575" s="102"/>
      <c r="N575" s="102"/>
      <c r="O575" s="102"/>
      <c r="P575" s="102"/>
      <c r="Q575" s="102"/>
      <c r="R575" s="102"/>
      <c r="S575" s="102"/>
      <c r="T575" s="102"/>
      <c r="U575" s="102"/>
      <c r="V575" s="102"/>
      <c r="W575" s="102"/>
      <c r="X575" s="102"/>
      <c r="Y575" s="102"/>
      <c r="Z575" s="102"/>
      <c r="AA575" s="102"/>
      <c r="AB575" s="102"/>
      <c r="AC575" s="102"/>
      <c r="AD575" s="102"/>
      <c r="AE575" s="102"/>
      <c r="AF575" s="102"/>
      <c r="AG575" s="102"/>
      <c r="AH575" s="102"/>
      <c r="AI575" s="102"/>
      <c r="AJ575" s="102"/>
      <c r="AK575" s="102"/>
      <c r="AL575" s="102"/>
      <c r="AM575" s="102"/>
      <c r="AN575" s="102"/>
      <c r="AO575" s="102"/>
      <c r="AP575" s="102"/>
      <c r="AQ575" s="102"/>
      <c r="AR575" s="102"/>
      <c r="AS575" s="102"/>
      <c r="AT575" s="102"/>
      <c r="AU575" s="102"/>
      <c r="AV575" s="102"/>
      <c r="AW575" s="102"/>
      <c r="AX575" s="102"/>
      <c r="AY575" s="102"/>
      <c r="AZ575" s="102"/>
      <c r="BA575" s="102"/>
      <c r="BB575" s="102"/>
      <c r="BC575" s="102"/>
      <c r="BD575" s="102"/>
      <c r="BE575" s="102"/>
      <c r="BF575" s="102"/>
      <c r="BG575" s="102"/>
      <c r="BH575" s="102"/>
      <c r="BI575" s="102"/>
      <c r="BJ575" s="102"/>
      <c r="BK575" s="102"/>
      <c r="BL575" s="102"/>
      <c r="BM575" s="102"/>
      <c r="BN575" s="102"/>
      <c r="BO575" s="102"/>
      <c r="BP575" s="102"/>
      <c r="BQ575" s="102"/>
      <c r="BR575" s="102"/>
      <c r="BS575" s="102"/>
      <c r="BT575" s="102"/>
      <c r="BU575" s="102"/>
      <c r="BV575" s="102"/>
      <c r="BW575" s="102"/>
      <c r="BX575" s="102"/>
      <c r="BY575" s="102"/>
      <c r="BZ575" s="102"/>
      <c r="CA575" s="102"/>
      <c r="CB575" s="102"/>
      <c r="CC575" s="102"/>
      <c r="CD575" s="102"/>
      <c r="CE575" s="102"/>
      <c r="CF575" s="102"/>
      <c r="CG575" s="102"/>
      <c r="CH575" s="102"/>
      <c r="CI575" s="102"/>
      <c r="CJ575" s="102"/>
      <c r="CK575" s="102"/>
      <c r="CL575" s="102"/>
      <c r="CM575" s="102"/>
      <c r="CN575" s="102"/>
      <c r="CO575" s="102"/>
      <c r="CP575" s="102"/>
      <c r="CQ575" s="102"/>
      <c r="CR575" s="102"/>
      <c r="CS575" s="102"/>
      <c r="CT575" s="102"/>
      <c r="CU575" s="102"/>
      <c r="CV575" s="102"/>
      <c r="CW575" s="102"/>
      <c r="CX575" s="102"/>
      <c r="CY575" s="102"/>
      <c r="CZ575" s="102"/>
      <c r="DA575" s="102"/>
      <c r="DB575" s="102"/>
      <c r="DC575" s="102"/>
      <c r="DD575" s="102"/>
      <c r="DE575" s="102"/>
      <c r="DF575" s="102"/>
      <c r="DG575" s="102"/>
      <c r="DH575" s="102"/>
      <c r="DI575" s="102"/>
      <c r="DJ575" s="102"/>
      <c r="DK575" s="102"/>
      <c r="DL575" s="102"/>
      <c r="DM575" s="102"/>
      <c r="DN575" s="102"/>
      <c r="DO575" s="102"/>
      <c r="DP575" s="102"/>
      <c r="DQ575" s="102"/>
      <c r="DR575" s="102"/>
      <c r="DS575" s="102"/>
      <c r="DT575" s="102"/>
      <c r="DU575" s="102"/>
      <c r="DV575" s="102"/>
      <c r="DW575" s="102"/>
      <c r="DX575" s="102"/>
      <c r="DY575" s="102"/>
      <c r="DZ575" s="102"/>
    </row>
    <row r="576" spans="1:130">
      <c r="A576" s="102"/>
      <c r="B576" s="102"/>
      <c r="C576" s="102"/>
      <c r="D576" s="102"/>
      <c r="E576" s="102"/>
      <c r="F576" s="102"/>
      <c r="G576" s="102"/>
      <c r="H576" s="102"/>
      <c r="I576" s="102"/>
      <c r="J576" s="102"/>
      <c r="K576" s="102"/>
      <c r="L576" s="102"/>
      <c r="M576" s="102"/>
      <c r="N576" s="102"/>
      <c r="O576" s="102"/>
      <c r="P576" s="102"/>
      <c r="Q576" s="102"/>
      <c r="R576" s="102"/>
      <c r="S576" s="102"/>
      <c r="T576" s="102"/>
      <c r="U576" s="102"/>
      <c r="V576" s="102"/>
      <c r="W576" s="102"/>
      <c r="X576" s="102"/>
      <c r="Y576" s="102"/>
      <c r="Z576" s="102"/>
      <c r="AA576" s="102"/>
      <c r="AB576" s="102"/>
      <c r="AC576" s="102"/>
      <c r="AD576" s="102"/>
      <c r="AE576" s="102"/>
      <c r="AF576" s="102"/>
      <c r="AG576" s="102"/>
      <c r="AH576" s="102"/>
      <c r="AI576" s="102"/>
      <c r="AJ576" s="102"/>
      <c r="AK576" s="102"/>
      <c r="AL576" s="102"/>
      <c r="AM576" s="102"/>
      <c r="AN576" s="102"/>
      <c r="AO576" s="102"/>
      <c r="AP576" s="102"/>
      <c r="AQ576" s="102"/>
      <c r="AR576" s="102"/>
      <c r="AS576" s="102"/>
      <c r="AT576" s="102"/>
      <c r="AU576" s="102"/>
      <c r="AV576" s="102"/>
      <c r="AW576" s="102"/>
      <c r="AX576" s="102"/>
      <c r="AY576" s="102"/>
      <c r="AZ576" s="102"/>
      <c r="BA576" s="102"/>
      <c r="BB576" s="102"/>
      <c r="BC576" s="102"/>
      <c r="BD576" s="102"/>
      <c r="BE576" s="102"/>
      <c r="BF576" s="102"/>
      <c r="BG576" s="102"/>
      <c r="BH576" s="102"/>
      <c r="BI576" s="102"/>
      <c r="BJ576" s="102"/>
      <c r="BK576" s="102"/>
      <c r="BL576" s="102"/>
      <c r="BM576" s="102"/>
      <c r="BN576" s="102"/>
      <c r="BO576" s="102"/>
      <c r="BP576" s="102"/>
      <c r="BQ576" s="102"/>
      <c r="BR576" s="102"/>
      <c r="BS576" s="102"/>
      <c r="BT576" s="102"/>
      <c r="BU576" s="102"/>
      <c r="BV576" s="102"/>
      <c r="BW576" s="102"/>
      <c r="BX576" s="102"/>
      <c r="BY576" s="102"/>
      <c r="BZ576" s="102"/>
      <c r="CA576" s="102"/>
      <c r="CB576" s="102"/>
      <c r="CC576" s="102"/>
      <c r="CD576" s="102"/>
      <c r="CE576" s="102"/>
      <c r="CF576" s="102"/>
      <c r="CG576" s="102"/>
      <c r="CH576" s="102"/>
      <c r="CI576" s="102"/>
      <c r="CJ576" s="102"/>
      <c r="CK576" s="102"/>
      <c r="CL576" s="102"/>
      <c r="CM576" s="102"/>
      <c r="CN576" s="102"/>
      <c r="CO576" s="102"/>
      <c r="CP576" s="102"/>
      <c r="CQ576" s="102"/>
      <c r="CR576" s="102"/>
      <c r="CS576" s="102"/>
      <c r="CT576" s="102"/>
      <c r="CU576" s="102"/>
      <c r="CV576" s="102"/>
      <c r="CW576" s="102"/>
      <c r="CX576" s="102"/>
      <c r="CY576" s="102"/>
      <c r="CZ576" s="102"/>
      <c r="DA576" s="102"/>
      <c r="DB576" s="102"/>
      <c r="DC576" s="102"/>
      <c r="DD576" s="102"/>
      <c r="DE576" s="102"/>
      <c r="DF576" s="102"/>
      <c r="DG576" s="102"/>
      <c r="DH576" s="102"/>
      <c r="DI576" s="102"/>
      <c r="DJ576" s="102"/>
      <c r="DK576" s="102"/>
      <c r="DL576" s="102"/>
      <c r="DM576" s="102"/>
      <c r="DN576" s="102"/>
      <c r="DO576" s="102"/>
      <c r="DP576" s="102"/>
      <c r="DQ576" s="102"/>
      <c r="DR576" s="102"/>
      <c r="DS576" s="102"/>
      <c r="DT576" s="102"/>
      <c r="DU576" s="102"/>
      <c r="DV576" s="102"/>
      <c r="DW576" s="102"/>
      <c r="DX576" s="102"/>
      <c r="DY576" s="102"/>
      <c r="DZ576" s="102"/>
    </row>
    <row r="577" spans="1:130">
      <c r="A577" s="102"/>
      <c r="B577" s="102"/>
      <c r="C577" s="102"/>
      <c r="D577" s="102"/>
      <c r="E577" s="102"/>
      <c r="F577" s="102"/>
      <c r="G577" s="102"/>
      <c r="H577" s="102"/>
      <c r="I577" s="102"/>
      <c r="J577" s="102"/>
      <c r="K577" s="102"/>
      <c r="L577" s="102"/>
      <c r="M577" s="102"/>
      <c r="N577" s="102"/>
      <c r="O577" s="102"/>
      <c r="P577" s="102"/>
      <c r="Q577" s="102"/>
      <c r="R577" s="102"/>
      <c r="S577" s="102"/>
      <c r="T577" s="102"/>
      <c r="U577" s="102"/>
      <c r="V577" s="102"/>
      <c r="W577" s="102"/>
      <c r="X577" s="102"/>
      <c r="Y577" s="102"/>
      <c r="Z577" s="102"/>
      <c r="AA577" s="102"/>
      <c r="AB577" s="102"/>
      <c r="AC577" s="102"/>
      <c r="AD577" s="102"/>
      <c r="AE577" s="102"/>
      <c r="AF577" s="102"/>
      <c r="AG577" s="102"/>
      <c r="AH577" s="102"/>
      <c r="AI577" s="102"/>
      <c r="AJ577" s="102"/>
      <c r="AK577" s="102"/>
      <c r="AL577" s="102"/>
      <c r="AM577" s="102"/>
      <c r="AN577" s="102"/>
      <c r="AO577" s="102"/>
      <c r="AP577" s="102"/>
      <c r="AQ577" s="102"/>
      <c r="AR577" s="102"/>
      <c r="AS577" s="102"/>
      <c r="AT577" s="102"/>
      <c r="AU577" s="102"/>
      <c r="AV577" s="102"/>
      <c r="AW577" s="102"/>
      <c r="AX577" s="102"/>
      <c r="AY577" s="102"/>
      <c r="AZ577" s="102"/>
      <c r="BA577" s="102"/>
      <c r="BB577" s="102"/>
      <c r="BC577" s="102"/>
      <c r="BD577" s="102"/>
      <c r="BE577" s="102"/>
      <c r="BF577" s="102"/>
      <c r="BG577" s="102"/>
      <c r="BH577" s="102"/>
      <c r="BI577" s="102"/>
      <c r="BJ577" s="102"/>
      <c r="BK577" s="102"/>
      <c r="BL577" s="102"/>
      <c r="BM577" s="102"/>
      <c r="BN577" s="102"/>
      <c r="BO577" s="102"/>
      <c r="BP577" s="102"/>
      <c r="BQ577" s="102"/>
      <c r="BR577" s="102"/>
      <c r="BS577" s="102"/>
      <c r="BT577" s="102"/>
      <c r="BU577" s="102"/>
      <c r="BV577" s="102"/>
      <c r="BW577" s="102"/>
      <c r="BX577" s="102"/>
      <c r="BY577" s="102"/>
      <c r="BZ577" s="102"/>
      <c r="CA577" s="102"/>
      <c r="CB577" s="102"/>
      <c r="CC577" s="102"/>
      <c r="CD577" s="102"/>
      <c r="CE577" s="102"/>
      <c r="CF577" s="102"/>
      <c r="CG577" s="102"/>
      <c r="CH577" s="102"/>
      <c r="CI577" s="102"/>
      <c r="CJ577" s="102"/>
      <c r="CK577" s="102"/>
      <c r="CL577" s="102"/>
      <c r="CM577" s="102"/>
      <c r="CN577" s="102"/>
      <c r="CO577" s="102"/>
      <c r="CP577" s="102"/>
      <c r="CQ577" s="102"/>
      <c r="CR577" s="102"/>
      <c r="CS577" s="102"/>
      <c r="CT577" s="102"/>
      <c r="CU577" s="102"/>
      <c r="CV577" s="102"/>
      <c r="CW577" s="102"/>
      <c r="CX577" s="102"/>
      <c r="CY577" s="102"/>
      <c r="CZ577" s="102"/>
      <c r="DA577" s="102"/>
      <c r="DB577" s="102"/>
      <c r="DC577" s="102"/>
      <c r="DD577" s="102"/>
      <c r="DE577" s="102"/>
      <c r="DF577" s="102"/>
      <c r="DG577" s="102"/>
      <c r="DH577" s="102"/>
      <c r="DI577" s="102"/>
      <c r="DJ577" s="102"/>
      <c r="DK577" s="102"/>
      <c r="DL577" s="102"/>
      <c r="DM577" s="102"/>
      <c r="DN577" s="102"/>
      <c r="DO577" s="102"/>
      <c r="DP577" s="102"/>
      <c r="DQ577" s="102"/>
      <c r="DR577" s="102"/>
      <c r="DS577" s="102"/>
      <c r="DT577" s="102"/>
      <c r="DU577" s="102"/>
      <c r="DV577" s="102"/>
      <c r="DW577" s="102"/>
      <c r="DX577" s="102"/>
      <c r="DY577" s="102"/>
      <c r="DZ577" s="102"/>
    </row>
    <row r="578" spans="1:130">
      <c r="A578" s="102"/>
      <c r="B578" s="102"/>
      <c r="C578" s="102"/>
      <c r="D578" s="102"/>
      <c r="E578" s="102"/>
      <c r="F578" s="102"/>
      <c r="G578" s="102"/>
      <c r="H578" s="102"/>
      <c r="I578" s="102"/>
      <c r="J578" s="102"/>
      <c r="K578" s="102"/>
      <c r="L578" s="102"/>
      <c r="M578" s="102"/>
      <c r="N578" s="102"/>
      <c r="O578" s="102"/>
      <c r="P578" s="102"/>
      <c r="Q578" s="102"/>
      <c r="R578" s="102"/>
      <c r="S578" s="102"/>
      <c r="T578" s="102"/>
      <c r="U578" s="102"/>
      <c r="V578" s="102"/>
      <c r="W578" s="102"/>
      <c r="X578" s="102"/>
      <c r="Y578" s="102"/>
      <c r="Z578" s="102"/>
      <c r="AA578" s="102"/>
      <c r="AB578" s="102"/>
      <c r="AC578" s="102"/>
      <c r="AD578" s="102"/>
      <c r="AE578" s="102"/>
      <c r="AF578" s="102"/>
      <c r="AG578" s="102"/>
      <c r="AH578" s="102"/>
      <c r="AI578" s="102"/>
      <c r="AJ578" s="102"/>
      <c r="AK578" s="102"/>
      <c r="AL578" s="102"/>
      <c r="AM578" s="102"/>
      <c r="AN578" s="102"/>
      <c r="AO578" s="102"/>
      <c r="AP578" s="102"/>
      <c r="AQ578" s="102"/>
      <c r="AR578" s="102"/>
      <c r="AS578" s="102"/>
      <c r="AT578" s="102"/>
      <c r="AU578" s="102"/>
      <c r="AV578" s="102"/>
      <c r="AW578" s="102"/>
      <c r="AX578" s="102"/>
      <c r="AY578" s="102"/>
      <c r="AZ578" s="102"/>
      <c r="BA578" s="102"/>
      <c r="BB578" s="102"/>
      <c r="BC578" s="102"/>
      <c r="BD578" s="102"/>
      <c r="BE578" s="102"/>
      <c r="BF578" s="102"/>
      <c r="BG578" s="102"/>
      <c r="BH578" s="102"/>
      <c r="BI578" s="102"/>
      <c r="BJ578" s="102"/>
      <c r="BK578" s="102"/>
      <c r="BL578" s="102"/>
      <c r="BM578" s="102"/>
      <c r="BN578" s="102"/>
      <c r="BO578" s="102"/>
      <c r="BP578" s="102"/>
      <c r="BQ578" s="102"/>
      <c r="BR578" s="102"/>
      <c r="BS578" s="102"/>
      <c r="BT578" s="102"/>
      <c r="BU578" s="102"/>
      <c r="BV578" s="102"/>
      <c r="BW578" s="102"/>
      <c r="BX578" s="102"/>
      <c r="BY578" s="102"/>
      <c r="BZ578" s="102"/>
      <c r="CA578" s="102"/>
      <c r="CB578" s="102"/>
      <c r="CC578" s="102"/>
      <c r="CD578" s="102"/>
      <c r="CE578" s="102"/>
      <c r="CF578" s="102"/>
      <c r="CG578" s="102"/>
      <c r="CH578" s="102"/>
      <c r="CI578" s="102"/>
      <c r="CJ578" s="102"/>
      <c r="CK578" s="102"/>
      <c r="CL578" s="102"/>
      <c r="CM578" s="102"/>
      <c r="CN578" s="102"/>
      <c r="CO578" s="102"/>
      <c r="CP578" s="102"/>
      <c r="CQ578" s="102"/>
      <c r="CR578" s="102"/>
      <c r="CS578" s="102"/>
      <c r="CT578" s="102"/>
      <c r="CU578" s="102"/>
      <c r="CV578" s="102"/>
      <c r="CW578" s="102"/>
      <c r="CX578" s="102"/>
      <c r="CY578" s="102"/>
      <c r="CZ578" s="102"/>
      <c r="DA578" s="102"/>
      <c r="DB578" s="102"/>
      <c r="DC578" s="102"/>
      <c r="DD578" s="102"/>
      <c r="DE578" s="102"/>
      <c r="DF578" s="102"/>
      <c r="DG578" s="102"/>
      <c r="DH578" s="102"/>
      <c r="DI578" s="102"/>
      <c r="DJ578" s="102"/>
      <c r="DK578" s="102"/>
      <c r="DL578" s="102"/>
      <c r="DM578" s="102"/>
      <c r="DN578" s="102"/>
      <c r="DO578" s="102"/>
      <c r="DP578" s="102"/>
      <c r="DQ578" s="102"/>
      <c r="DR578" s="102"/>
      <c r="DS578" s="102"/>
      <c r="DT578" s="102"/>
      <c r="DU578" s="102"/>
      <c r="DV578" s="102"/>
      <c r="DW578" s="102"/>
      <c r="DX578" s="102"/>
      <c r="DY578" s="102"/>
      <c r="DZ578" s="102"/>
    </row>
    <row r="579" spans="1:130">
      <c r="A579" s="102"/>
      <c r="B579" s="102"/>
      <c r="C579" s="102"/>
      <c r="D579" s="102"/>
      <c r="E579" s="102"/>
      <c r="F579" s="102"/>
      <c r="G579" s="102"/>
      <c r="H579" s="102"/>
      <c r="I579" s="102"/>
      <c r="J579" s="102"/>
      <c r="K579" s="102"/>
      <c r="L579" s="102"/>
      <c r="M579" s="102"/>
      <c r="N579" s="102"/>
      <c r="O579" s="102"/>
      <c r="P579" s="102"/>
      <c r="Q579" s="102"/>
      <c r="R579" s="102"/>
      <c r="S579" s="102"/>
      <c r="T579" s="102"/>
      <c r="U579" s="102"/>
      <c r="V579" s="102"/>
      <c r="W579" s="102"/>
      <c r="X579" s="102"/>
      <c r="Y579" s="102"/>
      <c r="Z579" s="102"/>
      <c r="AA579" s="102"/>
      <c r="AB579" s="102"/>
      <c r="AC579" s="102"/>
      <c r="AD579" s="102"/>
      <c r="AE579" s="102"/>
      <c r="AF579" s="102"/>
      <c r="AG579" s="102"/>
      <c r="AH579" s="102"/>
      <c r="AI579" s="102"/>
      <c r="AJ579" s="102"/>
      <c r="AK579" s="102"/>
      <c r="AL579" s="102"/>
      <c r="AM579" s="102"/>
      <c r="AN579" s="102"/>
      <c r="AO579" s="102"/>
      <c r="AP579" s="102"/>
      <c r="AQ579" s="102"/>
      <c r="AR579" s="102"/>
      <c r="AS579" s="102"/>
      <c r="AT579" s="102"/>
      <c r="AU579" s="102"/>
      <c r="AV579" s="102"/>
      <c r="AW579" s="102"/>
      <c r="AX579" s="102"/>
      <c r="AY579" s="102"/>
      <c r="AZ579" s="102"/>
      <c r="BA579" s="102"/>
      <c r="BB579" s="102"/>
      <c r="BC579" s="102"/>
      <c r="BD579" s="102"/>
      <c r="BE579" s="102"/>
      <c r="BF579" s="102"/>
      <c r="BG579" s="102"/>
      <c r="BH579" s="102"/>
      <c r="BI579" s="102"/>
      <c r="BJ579" s="102"/>
      <c r="BK579" s="102"/>
      <c r="BL579" s="102"/>
      <c r="BM579" s="102"/>
      <c r="BN579" s="102"/>
      <c r="BO579" s="102"/>
      <c r="BP579" s="102"/>
      <c r="BQ579" s="102"/>
      <c r="BR579" s="102"/>
      <c r="BS579" s="102"/>
      <c r="BT579" s="102"/>
      <c r="BU579" s="102"/>
      <c r="BV579" s="102"/>
      <c r="BW579" s="102"/>
      <c r="BX579" s="102"/>
      <c r="BY579" s="102"/>
      <c r="BZ579" s="102"/>
      <c r="CA579" s="102"/>
      <c r="CB579" s="102"/>
      <c r="CC579" s="102"/>
      <c r="CD579" s="102"/>
      <c r="CE579" s="102"/>
      <c r="CF579" s="102"/>
      <c r="CG579" s="102"/>
      <c r="CH579" s="102"/>
      <c r="CI579" s="102"/>
      <c r="CJ579" s="102"/>
      <c r="CK579" s="102"/>
      <c r="CL579" s="102"/>
      <c r="CM579" s="102"/>
      <c r="CN579" s="102"/>
      <c r="CO579" s="102"/>
      <c r="CP579" s="102"/>
      <c r="CQ579" s="102"/>
      <c r="CR579" s="102"/>
      <c r="CS579" s="102"/>
      <c r="CT579" s="102"/>
      <c r="CU579" s="102"/>
      <c r="CV579" s="102"/>
      <c r="CW579" s="102"/>
      <c r="CX579" s="102"/>
      <c r="CY579" s="102"/>
      <c r="CZ579" s="102"/>
      <c r="DA579" s="102"/>
      <c r="DB579" s="102"/>
      <c r="DC579" s="102"/>
      <c r="DD579" s="102"/>
      <c r="DE579" s="102"/>
      <c r="DF579" s="102"/>
      <c r="DG579" s="102"/>
      <c r="DH579" s="102"/>
      <c r="DI579" s="102"/>
      <c r="DJ579" s="102"/>
      <c r="DK579" s="102"/>
      <c r="DL579" s="102"/>
      <c r="DM579" s="102"/>
      <c r="DN579" s="102"/>
      <c r="DO579" s="102"/>
      <c r="DP579" s="102"/>
      <c r="DQ579" s="102"/>
      <c r="DR579" s="102"/>
      <c r="DS579" s="102"/>
      <c r="DT579" s="102"/>
      <c r="DU579" s="102"/>
      <c r="DV579" s="102"/>
      <c r="DW579" s="102"/>
      <c r="DX579" s="102"/>
      <c r="DY579" s="102"/>
      <c r="DZ579" s="102"/>
    </row>
    <row r="580" spans="1:130">
      <c r="A580" s="102"/>
      <c r="B580" s="102"/>
      <c r="C580" s="102"/>
      <c r="D580" s="102"/>
      <c r="E580" s="102"/>
      <c r="F580" s="102"/>
      <c r="G580" s="102"/>
      <c r="H580" s="102"/>
      <c r="I580" s="102"/>
      <c r="J580" s="102"/>
      <c r="K580" s="102"/>
      <c r="L580" s="102"/>
      <c r="M580" s="102"/>
      <c r="N580" s="102"/>
      <c r="O580" s="102"/>
      <c r="P580" s="102"/>
      <c r="Q580" s="102"/>
      <c r="R580" s="102"/>
      <c r="S580" s="102"/>
      <c r="T580" s="102"/>
      <c r="U580" s="102"/>
      <c r="V580" s="102"/>
      <c r="W580" s="102"/>
      <c r="X580" s="102"/>
      <c r="Y580" s="102"/>
      <c r="Z580" s="102"/>
      <c r="AA580" s="102"/>
      <c r="AB580" s="102"/>
      <c r="AC580" s="102"/>
      <c r="AD580" s="102"/>
      <c r="AE580" s="102"/>
      <c r="AF580" s="102"/>
      <c r="AG580" s="102"/>
      <c r="AH580" s="102"/>
      <c r="AI580" s="102"/>
      <c r="AJ580" s="102"/>
      <c r="AK580" s="102"/>
      <c r="AL580" s="102"/>
      <c r="AM580" s="102"/>
      <c r="AN580" s="102"/>
      <c r="AO580" s="102"/>
      <c r="AP580" s="102"/>
      <c r="AQ580" s="102"/>
      <c r="AR580" s="102"/>
      <c r="AS580" s="102"/>
      <c r="AT580" s="102"/>
      <c r="AU580" s="102"/>
      <c r="AV580" s="102"/>
      <c r="AW580" s="102"/>
      <c r="AX580" s="102"/>
      <c r="AY580" s="102"/>
      <c r="AZ580" s="102"/>
      <c r="BA580" s="102"/>
      <c r="BB580" s="102"/>
      <c r="BC580" s="102"/>
      <c r="BD580" s="102"/>
      <c r="BE580" s="102"/>
      <c r="BF580" s="102"/>
      <c r="BG580" s="102"/>
      <c r="BH580" s="102"/>
      <c r="BI580" s="102"/>
      <c r="BJ580" s="102"/>
      <c r="BK580" s="102"/>
      <c r="BL580" s="102"/>
      <c r="BM580" s="102"/>
      <c r="BN580" s="102"/>
      <c r="BO580" s="102"/>
      <c r="BP580" s="102"/>
      <c r="BQ580" s="102"/>
      <c r="BR580" s="102"/>
      <c r="BS580" s="102"/>
      <c r="BT580" s="102"/>
      <c r="BU580" s="102"/>
      <c r="BV580" s="102"/>
      <c r="BW580" s="102"/>
      <c r="BX580" s="102"/>
      <c r="BY580" s="102"/>
      <c r="BZ580" s="102"/>
      <c r="CA580" s="102"/>
      <c r="CB580" s="102"/>
      <c r="CC580" s="102"/>
      <c r="CD580" s="102"/>
      <c r="CE580" s="102"/>
      <c r="CF580" s="102"/>
      <c r="CG580" s="102"/>
      <c r="CH580" s="102"/>
      <c r="CI580" s="102"/>
      <c r="CJ580" s="102"/>
      <c r="CK580" s="102"/>
      <c r="CL580" s="102"/>
      <c r="CM580" s="102"/>
      <c r="CN580" s="102"/>
      <c r="CO580" s="102"/>
      <c r="CP580" s="102"/>
      <c r="CQ580" s="102"/>
      <c r="CR580" s="102"/>
      <c r="CS580" s="102"/>
      <c r="CT580" s="102"/>
      <c r="CU580" s="102"/>
      <c r="CV580" s="102"/>
      <c r="CW580" s="102"/>
      <c r="CX580" s="102"/>
      <c r="CY580" s="102"/>
      <c r="CZ580" s="102"/>
      <c r="DA580" s="102"/>
      <c r="DB580" s="102"/>
      <c r="DC580" s="102"/>
      <c r="DD580" s="102"/>
      <c r="DE580" s="102"/>
      <c r="DF580" s="102"/>
      <c r="DG580" s="102"/>
      <c r="DH580" s="102"/>
      <c r="DI580" s="102"/>
      <c r="DJ580" s="102"/>
      <c r="DK580" s="102"/>
      <c r="DL580" s="102"/>
      <c r="DM580" s="102"/>
      <c r="DN580" s="102"/>
      <c r="DO580" s="102"/>
      <c r="DP580" s="102"/>
      <c r="DQ580" s="102"/>
      <c r="DR580" s="102"/>
      <c r="DS580" s="102"/>
      <c r="DT580" s="102"/>
      <c r="DU580" s="102"/>
      <c r="DV580" s="102"/>
      <c r="DW580" s="102"/>
      <c r="DX580" s="102"/>
      <c r="DY580" s="102"/>
      <c r="DZ580" s="102"/>
    </row>
    <row r="581" spans="1:130">
      <c r="A581" s="102"/>
      <c r="B581" s="102"/>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2"/>
      <c r="AA581" s="102"/>
      <c r="AB581" s="102"/>
      <c r="AC581" s="102"/>
      <c r="AD581" s="102"/>
      <c r="AE581" s="102"/>
      <c r="AF581" s="102"/>
      <c r="AG581" s="102"/>
      <c r="AH581" s="102"/>
      <c r="AI581" s="102"/>
      <c r="AJ581" s="102"/>
      <c r="AK581" s="102"/>
      <c r="AL581" s="102"/>
      <c r="AM581" s="102"/>
      <c r="AN581" s="102"/>
      <c r="AO581" s="102"/>
      <c r="AP581" s="102"/>
      <c r="AQ581" s="102"/>
      <c r="AR581" s="102"/>
      <c r="AS581" s="102"/>
      <c r="AT581" s="102"/>
      <c r="AU581" s="102"/>
      <c r="AV581" s="102"/>
      <c r="AW581" s="102"/>
      <c r="AX581" s="102"/>
      <c r="AY581" s="102"/>
      <c r="AZ581" s="102"/>
      <c r="BA581" s="102"/>
      <c r="BB581" s="102"/>
      <c r="BC581" s="102"/>
      <c r="BD581" s="102"/>
      <c r="BE581" s="102"/>
      <c r="BF581" s="102"/>
      <c r="BG581" s="102"/>
      <c r="BH581" s="102"/>
      <c r="BI581" s="102"/>
      <c r="BJ581" s="102"/>
      <c r="BK581" s="102"/>
      <c r="BL581" s="102"/>
      <c r="BM581" s="102"/>
      <c r="BN581" s="102"/>
      <c r="BO581" s="102"/>
      <c r="BP581" s="102"/>
      <c r="BQ581" s="102"/>
      <c r="BR581" s="102"/>
      <c r="BS581" s="102"/>
      <c r="BT581" s="102"/>
      <c r="BU581" s="102"/>
      <c r="BV581" s="102"/>
      <c r="BW581" s="102"/>
      <c r="BX581" s="102"/>
      <c r="BY581" s="102"/>
      <c r="BZ581" s="102"/>
      <c r="CA581" s="102"/>
      <c r="CB581" s="102"/>
      <c r="CC581" s="102"/>
      <c r="CD581" s="102"/>
      <c r="CE581" s="102"/>
      <c r="CF581" s="102"/>
      <c r="CG581" s="102"/>
      <c r="CH581" s="102"/>
      <c r="CI581" s="102"/>
      <c r="CJ581" s="102"/>
      <c r="CK581" s="102"/>
      <c r="CL581" s="102"/>
      <c r="CM581" s="102"/>
      <c r="CN581" s="102"/>
      <c r="CO581" s="102"/>
      <c r="CP581" s="102"/>
      <c r="CQ581" s="102"/>
      <c r="CR581" s="102"/>
      <c r="CS581" s="102"/>
      <c r="CT581" s="102"/>
      <c r="CU581" s="102"/>
      <c r="CV581" s="102"/>
      <c r="CW581" s="102"/>
      <c r="CX581" s="102"/>
      <c r="CY581" s="102"/>
      <c r="CZ581" s="102"/>
      <c r="DA581" s="102"/>
      <c r="DB581" s="102"/>
      <c r="DC581" s="102"/>
      <c r="DD581" s="102"/>
      <c r="DE581" s="102"/>
      <c r="DF581" s="102"/>
      <c r="DG581" s="102"/>
      <c r="DH581" s="102"/>
      <c r="DI581" s="102"/>
      <c r="DJ581" s="102"/>
      <c r="DK581" s="102"/>
      <c r="DL581" s="102"/>
      <c r="DM581" s="102"/>
      <c r="DN581" s="102"/>
      <c r="DO581" s="102"/>
      <c r="DP581" s="102"/>
      <c r="DQ581" s="102"/>
      <c r="DR581" s="102"/>
      <c r="DS581" s="102"/>
      <c r="DT581" s="102"/>
      <c r="DU581" s="102"/>
      <c r="DV581" s="102"/>
      <c r="DW581" s="102"/>
      <c r="DX581" s="102"/>
      <c r="DY581" s="102"/>
      <c r="DZ581" s="102"/>
    </row>
    <row r="582" spans="1:130">
      <c r="A582" s="102"/>
      <c r="B582" s="102"/>
      <c r="C582" s="102"/>
      <c r="D582" s="102"/>
      <c r="E582" s="102"/>
      <c r="F582" s="102"/>
      <c r="G582" s="102"/>
      <c r="H582" s="102"/>
      <c r="I582" s="102"/>
      <c r="J582" s="102"/>
      <c r="K582" s="102"/>
      <c r="L582" s="102"/>
      <c r="M582" s="102"/>
      <c r="N582" s="102"/>
      <c r="O582" s="102"/>
      <c r="P582" s="102"/>
      <c r="Q582" s="102"/>
      <c r="R582" s="102"/>
      <c r="S582" s="102"/>
      <c r="T582" s="102"/>
      <c r="U582" s="102"/>
      <c r="V582" s="102"/>
      <c r="W582" s="102"/>
      <c r="X582" s="102"/>
      <c r="Y582" s="102"/>
      <c r="Z582" s="102"/>
      <c r="AA582" s="102"/>
      <c r="AB582" s="102"/>
      <c r="AC582" s="102"/>
      <c r="AD582" s="102"/>
      <c r="AE582" s="102"/>
      <c r="AF582" s="102"/>
      <c r="AG582" s="102"/>
      <c r="AH582" s="102"/>
      <c r="AI582" s="102"/>
      <c r="AJ582" s="102"/>
      <c r="AK582" s="102"/>
      <c r="AL582" s="102"/>
      <c r="AM582" s="102"/>
      <c r="AN582" s="102"/>
      <c r="AO582" s="102"/>
      <c r="AP582" s="102"/>
      <c r="AQ582" s="102"/>
      <c r="AR582" s="102"/>
      <c r="AS582" s="102"/>
      <c r="AT582" s="102"/>
      <c r="AU582" s="102"/>
      <c r="AV582" s="102"/>
      <c r="AW582" s="102"/>
      <c r="AX582" s="102"/>
      <c r="AY582" s="102"/>
      <c r="AZ582" s="102"/>
      <c r="BA582" s="102"/>
      <c r="BB582" s="102"/>
      <c r="BC582" s="102"/>
      <c r="BD582" s="102"/>
      <c r="BE582" s="102"/>
      <c r="BF582" s="102"/>
      <c r="BG582" s="102"/>
      <c r="BH582" s="102"/>
      <c r="BI582" s="102"/>
      <c r="BJ582" s="102"/>
      <c r="BK582" s="102"/>
      <c r="BL582" s="102"/>
      <c r="BM582" s="102"/>
      <c r="BN582" s="102"/>
      <c r="BO582" s="102"/>
      <c r="BP582" s="102"/>
      <c r="BQ582" s="102"/>
      <c r="BR582" s="102"/>
      <c r="BS582" s="102"/>
      <c r="BT582" s="102"/>
      <c r="BU582" s="102"/>
      <c r="BV582" s="102"/>
      <c r="BW582" s="102"/>
      <c r="BX582" s="102"/>
      <c r="BY582" s="102"/>
      <c r="BZ582" s="102"/>
      <c r="CA582" s="102"/>
      <c r="CB582" s="102"/>
      <c r="CC582" s="102"/>
      <c r="CD582" s="102"/>
      <c r="CE582" s="102"/>
      <c r="CF582" s="102"/>
      <c r="CG582" s="102"/>
      <c r="CH582" s="102"/>
      <c r="CI582" s="102"/>
      <c r="CJ582" s="102"/>
      <c r="CK582" s="102"/>
      <c r="CL582" s="102"/>
      <c r="CM582" s="102"/>
      <c r="CN582" s="102"/>
      <c r="CO582" s="102"/>
      <c r="CP582" s="102"/>
      <c r="CQ582" s="102"/>
      <c r="CR582" s="102"/>
      <c r="CS582" s="102"/>
      <c r="CT582" s="102"/>
      <c r="CU582" s="102"/>
      <c r="CV582" s="102"/>
      <c r="CW582" s="102"/>
      <c r="CX582" s="102"/>
      <c r="CY582" s="102"/>
      <c r="CZ582" s="102"/>
      <c r="DA582" s="102"/>
      <c r="DB582" s="102"/>
      <c r="DC582" s="102"/>
      <c r="DD582" s="102"/>
      <c r="DE582" s="102"/>
      <c r="DF582" s="102"/>
      <c r="DG582" s="102"/>
      <c r="DH582" s="102"/>
      <c r="DI582" s="102"/>
      <c r="DJ582" s="102"/>
      <c r="DK582" s="102"/>
      <c r="DL582" s="102"/>
      <c r="DM582" s="102"/>
      <c r="DN582" s="102"/>
      <c r="DO582" s="102"/>
      <c r="DP582" s="102"/>
      <c r="DQ582" s="102"/>
      <c r="DR582" s="102"/>
      <c r="DS582" s="102"/>
      <c r="DT582" s="102"/>
      <c r="DU582" s="102"/>
      <c r="DV582" s="102"/>
      <c r="DW582" s="102"/>
      <c r="DX582" s="102"/>
      <c r="DY582" s="102"/>
      <c r="DZ582" s="102"/>
    </row>
    <row r="583" spans="1:130">
      <c r="A583" s="102"/>
      <c r="B583" s="102"/>
      <c r="C583" s="102"/>
      <c r="D583" s="102"/>
      <c r="E583" s="102"/>
      <c r="F583" s="102"/>
      <c r="G583" s="102"/>
      <c r="H583" s="102"/>
      <c r="I583" s="102"/>
      <c r="J583" s="102"/>
      <c r="K583" s="102"/>
      <c r="L583" s="102"/>
      <c r="M583" s="102"/>
      <c r="N583" s="102"/>
      <c r="O583" s="102"/>
      <c r="P583" s="102"/>
      <c r="Q583" s="102"/>
      <c r="R583" s="102"/>
      <c r="S583" s="102"/>
      <c r="T583" s="102"/>
      <c r="U583" s="102"/>
      <c r="V583" s="102"/>
      <c r="W583" s="102"/>
      <c r="X583" s="102"/>
      <c r="Y583" s="102"/>
      <c r="Z583" s="102"/>
      <c r="AA583" s="102"/>
      <c r="AB583" s="102"/>
      <c r="AC583" s="102"/>
      <c r="AD583" s="102"/>
      <c r="AE583" s="102"/>
      <c r="AF583" s="102"/>
      <c r="AG583" s="102"/>
      <c r="AH583" s="102"/>
      <c r="AI583" s="102"/>
      <c r="AJ583" s="102"/>
      <c r="AK583" s="102"/>
      <c r="AL583" s="102"/>
      <c r="AM583" s="102"/>
      <c r="AN583" s="102"/>
      <c r="AO583" s="102"/>
      <c r="AP583" s="102"/>
      <c r="AQ583" s="102"/>
      <c r="AR583" s="102"/>
      <c r="AS583" s="102"/>
      <c r="AT583" s="102"/>
      <c r="AU583" s="102"/>
      <c r="AV583" s="102"/>
      <c r="AW583" s="102"/>
      <c r="AX583" s="102"/>
      <c r="AY583" s="102"/>
      <c r="AZ583" s="102"/>
      <c r="BA583" s="102"/>
      <c r="BB583" s="102"/>
      <c r="BC583" s="102"/>
      <c r="BD583" s="102"/>
      <c r="BE583" s="102"/>
      <c r="BF583" s="102"/>
      <c r="BG583" s="102"/>
      <c r="BH583" s="102"/>
      <c r="BI583" s="102"/>
      <c r="BJ583" s="102"/>
      <c r="BK583" s="102"/>
      <c r="BL583" s="102"/>
      <c r="BM583" s="102"/>
      <c r="BN583" s="102"/>
      <c r="BO583" s="102"/>
      <c r="BP583" s="102"/>
      <c r="BQ583" s="102"/>
      <c r="BR583" s="102"/>
      <c r="BS583" s="102"/>
      <c r="BT583" s="102"/>
      <c r="BU583" s="102"/>
      <c r="BV583" s="102"/>
      <c r="BW583" s="102"/>
      <c r="BX583" s="102"/>
      <c r="BY583" s="102"/>
      <c r="BZ583" s="102"/>
      <c r="CA583" s="102"/>
      <c r="CB583" s="102"/>
      <c r="CC583" s="102"/>
      <c r="CD583" s="102"/>
      <c r="CE583" s="102"/>
      <c r="CF583" s="102"/>
      <c r="CG583" s="102"/>
      <c r="CH583" s="102"/>
      <c r="CI583" s="102"/>
      <c r="CJ583" s="102"/>
      <c r="CK583" s="102"/>
      <c r="CL583" s="102"/>
      <c r="CM583" s="102"/>
      <c r="CN583" s="102"/>
      <c r="CO583" s="102"/>
      <c r="CP583" s="102"/>
      <c r="CQ583" s="102"/>
      <c r="CR583" s="102"/>
      <c r="CS583" s="102"/>
      <c r="CT583" s="102"/>
      <c r="CU583" s="102"/>
      <c r="CV583" s="102"/>
      <c r="CW583" s="102"/>
      <c r="CX583" s="102"/>
      <c r="CY583" s="102"/>
      <c r="CZ583" s="102"/>
      <c r="DA583" s="102"/>
      <c r="DB583" s="102"/>
      <c r="DC583" s="102"/>
      <c r="DD583" s="102"/>
      <c r="DE583" s="102"/>
      <c r="DF583" s="102"/>
      <c r="DG583" s="102"/>
      <c r="DH583" s="102"/>
      <c r="DI583" s="102"/>
      <c r="DJ583" s="102"/>
      <c r="DK583" s="102"/>
      <c r="DL583" s="102"/>
      <c r="DM583" s="102"/>
      <c r="DN583" s="102"/>
      <c r="DO583" s="102"/>
      <c r="DP583" s="102"/>
      <c r="DQ583" s="102"/>
      <c r="DR583" s="102"/>
      <c r="DS583" s="102"/>
      <c r="DT583" s="102"/>
      <c r="DU583" s="102"/>
      <c r="DV583" s="102"/>
      <c r="DW583" s="102"/>
      <c r="DX583" s="102"/>
      <c r="DY583" s="102"/>
      <c r="DZ583" s="102"/>
    </row>
    <row r="584" spans="1:130">
      <c r="A584" s="102"/>
      <c r="B584" s="102"/>
      <c r="C584" s="102"/>
      <c r="D584" s="102"/>
      <c r="E584" s="102"/>
      <c r="F584" s="102"/>
      <c r="G584" s="102"/>
      <c r="H584" s="102"/>
      <c r="I584" s="102"/>
      <c r="J584" s="102"/>
      <c r="K584" s="102"/>
      <c r="L584" s="102"/>
      <c r="M584" s="102"/>
      <c r="N584" s="102"/>
      <c r="O584" s="102"/>
      <c r="P584" s="102"/>
      <c r="Q584" s="102"/>
      <c r="R584" s="102"/>
      <c r="S584" s="102"/>
      <c r="T584" s="102"/>
      <c r="U584" s="102"/>
      <c r="V584" s="102"/>
      <c r="W584" s="102"/>
      <c r="X584" s="102"/>
      <c r="Y584" s="102"/>
      <c r="Z584" s="102"/>
      <c r="AA584" s="102"/>
      <c r="AB584" s="102"/>
      <c r="AC584" s="102"/>
      <c r="AD584" s="102"/>
      <c r="AE584" s="102"/>
      <c r="AF584" s="102"/>
      <c r="AG584" s="102"/>
      <c r="AH584" s="102"/>
      <c r="AI584" s="102"/>
      <c r="AJ584" s="102"/>
      <c r="AK584" s="102"/>
      <c r="AL584" s="102"/>
      <c r="AM584" s="102"/>
      <c r="AN584" s="102"/>
      <c r="AO584" s="102"/>
      <c r="AP584" s="102"/>
      <c r="AQ584" s="102"/>
      <c r="AR584" s="102"/>
      <c r="AS584" s="102"/>
      <c r="AT584" s="102"/>
      <c r="AU584" s="102"/>
      <c r="AV584" s="102"/>
      <c r="AW584" s="102"/>
      <c r="AX584" s="102"/>
      <c r="AY584" s="102"/>
      <c r="AZ584" s="102"/>
      <c r="BA584" s="102"/>
      <c r="BB584" s="102"/>
      <c r="BC584" s="102"/>
      <c r="BD584" s="102"/>
      <c r="BE584" s="102"/>
      <c r="BF584" s="102"/>
      <c r="BG584" s="102"/>
      <c r="BH584" s="102"/>
      <c r="BI584" s="102"/>
      <c r="BJ584" s="102"/>
      <c r="BK584" s="102"/>
      <c r="BL584" s="102"/>
      <c r="BM584" s="102"/>
      <c r="BN584" s="102"/>
      <c r="BO584" s="102"/>
      <c r="BP584" s="102"/>
      <c r="BQ584" s="102"/>
      <c r="BR584" s="102"/>
      <c r="BS584" s="102"/>
      <c r="BT584" s="102"/>
      <c r="BU584" s="102"/>
      <c r="BV584" s="102"/>
      <c r="BW584" s="102"/>
      <c r="BX584" s="102"/>
      <c r="BY584" s="102"/>
      <c r="BZ584" s="102"/>
      <c r="CA584" s="102"/>
      <c r="CB584" s="102"/>
      <c r="CC584" s="102"/>
      <c r="CD584" s="102"/>
      <c r="CE584" s="102"/>
      <c r="CF584" s="102"/>
      <c r="CG584" s="102"/>
      <c r="CH584" s="102"/>
      <c r="CI584" s="102"/>
      <c r="CJ584" s="102"/>
      <c r="CK584" s="102"/>
      <c r="CL584" s="102"/>
      <c r="CM584" s="102"/>
      <c r="CN584" s="102"/>
      <c r="CO584" s="102"/>
      <c r="CP584" s="102"/>
      <c r="CQ584" s="102"/>
      <c r="CR584" s="102"/>
      <c r="CS584" s="102"/>
      <c r="CT584" s="102"/>
      <c r="CU584" s="102"/>
      <c r="CV584" s="102"/>
      <c r="CW584" s="102"/>
      <c r="CX584" s="102"/>
      <c r="CY584" s="102"/>
      <c r="CZ584" s="102"/>
      <c r="DA584" s="102"/>
      <c r="DB584" s="102"/>
      <c r="DC584" s="102"/>
      <c r="DD584" s="102"/>
      <c r="DE584" s="102"/>
      <c r="DF584" s="102"/>
      <c r="DG584" s="102"/>
      <c r="DH584" s="102"/>
      <c r="DI584" s="102"/>
      <c r="DJ584" s="102"/>
      <c r="DK584" s="102"/>
      <c r="DL584" s="102"/>
      <c r="DM584" s="102"/>
      <c r="DN584" s="102"/>
      <c r="DO584" s="102"/>
      <c r="DP584" s="102"/>
      <c r="DQ584" s="102"/>
      <c r="DR584" s="102"/>
      <c r="DS584" s="102"/>
      <c r="DT584" s="102"/>
      <c r="DU584" s="102"/>
      <c r="DV584" s="102"/>
      <c r="DW584" s="102"/>
      <c r="DX584" s="102"/>
      <c r="DY584" s="102"/>
      <c r="DZ584" s="102"/>
    </row>
    <row r="585" spans="1:130">
      <c r="A585" s="102"/>
      <c r="B585" s="102"/>
      <c r="C585" s="102"/>
      <c r="D585" s="102"/>
      <c r="E585" s="102"/>
      <c r="F585" s="102"/>
      <c r="G585" s="102"/>
      <c r="H585" s="102"/>
      <c r="I585" s="102"/>
      <c r="J585" s="102"/>
      <c r="K585" s="102"/>
      <c r="L585" s="102"/>
      <c r="M585" s="102"/>
      <c r="N585" s="102"/>
      <c r="O585" s="102"/>
      <c r="P585" s="102"/>
      <c r="Q585" s="102"/>
      <c r="R585" s="102"/>
      <c r="S585" s="102"/>
      <c r="T585" s="102"/>
      <c r="U585" s="102"/>
      <c r="V585" s="102"/>
      <c r="W585" s="102"/>
      <c r="X585" s="102"/>
      <c r="Y585" s="102"/>
      <c r="Z585" s="102"/>
      <c r="AA585" s="102"/>
      <c r="AB585" s="102"/>
      <c r="AC585" s="102"/>
      <c r="AD585" s="102"/>
      <c r="AE585" s="102"/>
      <c r="AF585" s="102"/>
      <c r="AG585" s="102"/>
      <c r="AH585" s="102"/>
      <c r="AI585" s="102"/>
      <c r="AJ585" s="102"/>
      <c r="AK585" s="102"/>
      <c r="AL585" s="102"/>
      <c r="AM585" s="102"/>
      <c r="AN585" s="102"/>
      <c r="AO585" s="102"/>
      <c r="AP585" s="102"/>
      <c r="AQ585" s="102"/>
      <c r="AR585" s="102"/>
      <c r="AS585" s="102"/>
      <c r="AT585" s="102"/>
      <c r="AU585" s="102"/>
      <c r="AV585" s="102"/>
      <c r="AW585" s="102"/>
      <c r="AX585" s="102"/>
      <c r="AY585" s="102"/>
      <c r="AZ585" s="102"/>
      <c r="BA585" s="102"/>
      <c r="BB585" s="102"/>
      <c r="BC585" s="102"/>
      <c r="BD585" s="102"/>
      <c r="BE585" s="102"/>
      <c r="BF585" s="102"/>
      <c r="BG585" s="102"/>
      <c r="BH585" s="102"/>
      <c r="BI585" s="102"/>
      <c r="BJ585" s="102"/>
      <c r="BK585" s="102"/>
      <c r="BL585" s="102"/>
      <c r="BM585" s="102"/>
      <c r="BN585" s="102"/>
      <c r="BO585" s="102"/>
      <c r="BP585" s="102"/>
      <c r="BQ585" s="102"/>
      <c r="BR585" s="102"/>
      <c r="BS585" s="102"/>
      <c r="BT585" s="102"/>
      <c r="BU585" s="102"/>
      <c r="BV585" s="102"/>
      <c r="BW585" s="102"/>
      <c r="BX585" s="102"/>
      <c r="BY585" s="102"/>
      <c r="BZ585" s="102"/>
      <c r="CA585" s="102"/>
      <c r="CB585" s="102"/>
      <c r="CC585" s="102"/>
      <c r="CD585" s="102"/>
      <c r="CE585" s="102"/>
      <c r="CF585" s="102"/>
      <c r="CG585" s="102"/>
      <c r="CH585" s="102"/>
      <c r="CI585" s="102"/>
      <c r="CJ585" s="102"/>
      <c r="CK585" s="102"/>
      <c r="CL585" s="102"/>
      <c r="CM585" s="102"/>
      <c r="CN585" s="102"/>
      <c r="CO585" s="102"/>
      <c r="CP585" s="102"/>
      <c r="CQ585" s="102"/>
      <c r="CR585" s="102"/>
      <c r="CS585" s="102"/>
      <c r="CT585" s="102"/>
      <c r="CU585" s="102"/>
      <c r="CV585" s="102"/>
      <c r="CW585" s="102"/>
      <c r="CX585" s="102"/>
      <c r="CY585" s="102"/>
      <c r="CZ585" s="102"/>
      <c r="DA585" s="102"/>
      <c r="DB585" s="102"/>
      <c r="DC585" s="102"/>
      <c r="DD585" s="102"/>
      <c r="DE585" s="102"/>
      <c r="DF585" s="102"/>
      <c r="DG585" s="102"/>
      <c r="DH585" s="102"/>
      <c r="DI585" s="102"/>
      <c r="DJ585" s="102"/>
      <c r="DK585" s="102"/>
      <c r="DL585" s="102"/>
      <c r="DM585" s="102"/>
      <c r="DN585" s="102"/>
      <c r="DO585" s="102"/>
      <c r="DP585" s="102"/>
      <c r="DQ585" s="102"/>
      <c r="DR585" s="102"/>
      <c r="DS585" s="102"/>
      <c r="DT585" s="102"/>
      <c r="DU585" s="102"/>
      <c r="DV585" s="102"/>
      <c r="DW585" s="102"/>
      <c r="DX585" s="102"/>
      <c r="DY585" s="102"/>
      <c r="DZ585" s="102"/>
    </row>
    <row r="586" spans="1:130">
      <c r="A586" s="102"/>
      <c r="B586" s="102"/>
      <c r="C586" s="102"/>
      <c r="D586" s="102"/>
      <c r="E586" s="102"/>
      <c r="F586" s="102"/>
      <c r="G586" s="102"/>
      <c r="H586" s="102"/>
      <c r="I586" s="102"/>
      <c r="J586" s="102"/>
      <c r="K586" s="102"/>
      <c r="L586" s="102"/>
      <c r="M586" s="102"/>
      <c r="N586" s="102"/>
      <c r="O586" s="102"/>
      <c r="P586" s="102"/>
      <c r="Q586" s="102"/>
      <c r="R586" s="102"/>
      <c r="S586" s="102"/>
      <c r="T586" s="102"/>
      <c r="U586" s="102"/>
      <c r="V586" s="102"/>
      <c r="W586" s="102"/>
      <c r="X586" s="102"/>
      <c r="Y586" s="102"/>
      <c r="Z586" s="102"/>
      <c r="AA586" s="102"/>
      <c r="AB586" s="102"/>
      <c r="AC586" s="102"/>
      <c r="AD586" s="102"/>
      <c r="AE586" s="102"/>
      <c r="AF586" s="102"/>
      <c r="AG586" s="102"/>
      <c r="AH586" s="102"/>
      <c r="AI586" s="102"/>
      <c r="AJ586" s="102"/>
      <c r="AK586" s="102"/>
      <c r="AL586" s="102"/>
      <c r="AM586" s="102"/>
      <c r="AN586" s="102"/>
      <c r="AO586" s="102"/>
      <c r="AP586" s="102"/>
      <c r="AQ586" s="102"/>
      <c r="AR586" s="102"/>
      <c r="AS586" s="102"/>
      <c r="AT586" s="102"/>
      <c r="AU586" s="102"/>
      <c r="AV586" s="102"/>
      <c r="AW586" s="102"/>
      <c r="AX586" s="102"/>
      <c r="AY586" s="102"/>
      <c r="AZ586" s="102"/>
      <c r="BA586" s="102"/>
      <c r="BB586" s="102"/>
      <c r="BC586" s="102"/>
      <c r="BD586" s="102"/>
      <c r="BE586" s="102"/>
      <c r="BF586" s="102"/>
      <c r="BG586" s="102"/>
      <c r="BH586" s="102"/>
      <c r="BI586" s="102"/>
      <c r="BJ586" s="102"/>
      <c r="BK586" s="102"/>
      <c r="BL586" s="102"/>
      <c r="BM586" s="102"/>
      <c r="BN586" s="102"/>
      <c r="BO586" s="102"/>
      <c r="BP586" s="102"/>
      <c r="BQ586" s="102"/>
      <c r="BR586" s="102"/>
      <c r="BS586" s="102"/>
      <c r="BT586" s="102"/>
      <c r="BU586" s="102"/>
      <c r="BV586" s="102"/>
      <c r="BW586" s="102"/>
      <c r="BX586" s="102"/>
      <c r="BY586" s="102"/>
      <c r="BZ586" s="102"/>
      <c r="CA586" s="102"/>
      <c r="CB586" s="102"/>
      <c r="CC586" s="102"/>
      <c r="CD586" s="102"/>
      <c r="CE586" s="102"/>
      <c r="CF586" s="102"/>
      <c r="CG586" s="102"/>
      <c r="CH586" s="102"/>
      <c r="CI586" s="102"/>
      <c r="CJ586" s="102"/>
      <c r="CK586" s="102"/>
      <c r="CL586" s="102"/>
      <c r="CM586" s="102"/>
      <c r="CN586" s="102"/>
      <c r="CO586" s="102"/>
      <c r="CP586" s="102"/>
      <c r="CQ586" s="102"/>
      <c r="CR586" s="102"/>
      <c r="CS586" s="102"/>
      <c r="CT586" s="102"/>
      <c r="CU586" s="102"/>
      <c r="CV586" s="102"/>
      <c r="CW586" s="102"/>
      <c r="CX586" s="102"/>
      <c r="CY586" s="102"/>
      <c r="CZ586" s="102"/>
      <c r="DA586" s="102"/>
      <c r="DB586" s="102"/>
      <c r="DC586" s="102"/>
      <c r="DD586" s="102"/>
      <c r="DE586" s="102"/>
      <c r="DF586" s="102"/>
      <c r="DG586" s="102"/>
      <c r="DH586" s="102"/>
      <c r="DI586" s="102"/>
      <c r="DJ586" s="102"/>
      <c r="DK586" s="102"/>
      <c r="DL586" s="102"/>
      <c r="DM586" s="102"/>
      <c r="DN586" s="102"/>
      <c r="DO586" s="102"/>
      <c r="DP586" s="102"/>
      <c r="DQ586" s="102"/>
      <c r="DR586" s="102"/>
      <c r="DS586" s="102"/>
      <c r="DT586" s="102"/>
      <c r="DU586" s="102"/>
      <c r="DV586" s="102"/>
      <c r="DW586" s="102"/>
      <c r="DX586" s="102"/>
      <c r="DY586" s="102"/>
      <c r="DZ586" s="102"/>
    </row>
    <row r="587" spans="1:130">
      <c r="A587" s="102"/>
      <c r="B587" s="102"/>
      <c r="C587" s="102"/>
      <c r="D587" s="102"/>
      <c r="E587" s="102"/>
      <c r="F587" s="102"/>
      <c r="G587" s="102"/>
      <c r="H587" s="102"/>
      <c r="I587" s="102"/>
      <c r="J587" s="102"/>
      <c r="K587" s="102"/>
      <c r="L587" s="102"/>
      <c r="M587" s="102"/>
      <c r="N587" s="102"/>
      <c r="O587" s="102"/>
      <c r="P587" s="102"/>
      <c r="Q587" s="102"/>
      <c r="R587" s="102"/>
      <c r="S587" s="102"/>
      <c r="T587" s="102"/>
      <c r="U587" s="102"/>
      <c r="V587" s="102"/>
      <c r="W587" s="102"/>
      <c r="X587" s="102"/>
      <c r="Y587" s="102"/>
      <c r="Z587" s="102"/>
      <c r="AA587" s="102"/>
      <c r="AB587" s="102"/>
      <c r="AC587" s="102"/>
      <c r="AD587" s="102"/>
      <c r="AE587" s="102"/>
      <c r="AF587" s="102"/>
      <c r="AG587" s="102"/>
      <c r="AH587" s="102"/>
      <c r="AI587" s="102"/>
      <c r="AJ587" s="102"/>
      <c r="AK587" s="102"/>
      <c r="AL587" s="102"/>
      <c r="AM587" s="102"/>
      <c r="AN587" s="102"/>
      <c r="AO587" s="102"/>
      <c r="AP587" s="102"/>
      <c r="AQ587" s="102"/>
      <c r="AR587" s="102"/>
      <c r="AS587" s="102"/>
      <c r="AT587" s="102"/>
      <c r="AU587" s="102"/>
      <c r="AV587" s="102"/>
      <c r="AW587" s="102"/>
      <c r="AX587" s="102"/>
      <c r="AY587" s="102"/>
      <c r="AZ587" s="102"/>
      <c r="BA587" s="102"/>
      <c r="BB587" s="102"/>
      <c r="BC587" s="102"/>
      <c r="BD587" s="102"/>
      <c r="BE587" s="102"/>
      <c r="BF587" s="102"/>
      <c r="BG587" s="102"/>
      <c r="BH587" s="102"/>
      <c r="BI587" s="102"/>
      <c r="BJ587" s="102"/>
      <c r="BK587" s="102"/>
      <c r="BL587" s="102"/>
      <c r="BM587" s="102"/>
      <c r="BN587" s="102"/>
      <c r="BO587" s="102"/>
      <c r="BP587" s="102"/>
      <c r="BQ587" s="102"/>
      <c r="BR587" s="102"/>
      <c r="BS587" s="102"/>
      <c r="BT587" s="102"/>
      <c r="BU587" s="102"/>
      <c r="BV587" s="102"/>
      <c r="BW587" s="102"/>
      <c r="BX587" s="102"/>
      <c r="BY587" s="102"/>
      <c r="BZ587" s="102"/>
      <c r="CA587" s="102"/>
      <c r="CB587" s="102"/>
      <c r="CC587" s="102"/>
      <c r="CD587" s="102"/>
      <c r="CE587" s="102"/>
      <c r="CF587" s="102"/>
      <c r="CG587" s="102"/>
      <c r="CH587" s="102"/>
      <c r="CI587" s="102"/>
      <c r="CJ587" s="102"/>
      <c r="CK587" s="102"/>
      <c r="CL587" s="102"/>
      <c r="CM587" s="102"/>
      <c r="CN587" s="102"/>
      <c r="CO587" s="102"/>
      <c r="CP587" s="102"/>
      <c r="CQ587" s="102"/>
      <c r="CR587" s="102"/>
      <c r="CS587" s="102"/>
      <c r="CT587" s="102"/>
      <c r="CU587" s="102"/>
      <c r="CV587" s="102"/>
      <c r="CW587" s="102"/>
      <c r="CX587" s="102"/>
      <c r="CY587" s="102"/>
      <c r="CZ587" s="102"/>
      <c r="DA587" s="102"/>
      <c r="DB587" s="102"/>
      <c r="DC587" s="102"/>
      <c r="DD587" s="102"/>
      <c r="DE587" s="102"/>
      <c r="DF587" s="102"/>
      <c r="DG587" s="102"/>
      <c r="DH587" s="102"/>
      <c r="DI587" s="102"/>
      <c r="DJ587" s="102"/>
      <c r="DK587" s="102"/>
      <c r="DL587" s="102"/>
      <c r="DM587" s="102"/>
      <c r="DN587" s="102"/>
      <c r="DO587" s="102"/>
      <c r="DP587" s="102"/>
      <c r="DQ587" s="102"/>
      <c r="DR587" s="102"/>
      <c r="DS587" s="102"/>
      <c r="DT587" s="102"/>
      <c r="DU587" s="102"/>
      <c r="DV587" s="102"/>
      <c r="DW587" s="102"/>
      <c r="DX587" s="102"/>
      <c r="DY587" s="102"/>
      <c r="DZ587" s="102"/>
    </row>
    <row r="588" spans="1:130">
      <c r="A588" s="102"/>
      <c r="B588" s="102"/>
      <c r="C588" s="102"/>
      <c r="D588" s="102"/>
      <c r="E588" s="102"/>
      <c r="F588" s="102"/>
      <c r="G588" s="102"/>
      <c r="H588" s="102"/>
      <c r="I588" s="102"/>
      <c r="J588" s="102"/>
      <c r="K588" s="102"/>
      <c r="L588" s="102"/>
      <c r="M588" s="102"/>
      <c r="N588" s="102"/>
      <c r="O588" s="102"/>
      <c r="P588" s="102"/>
      <c r="Q588" s="102"/>
      <c r="R588" s="102"/>
      <c r="S588" s="102"/>
      <c r="T588" s="102"/>
      <c r="U588" s="102"/>
      <c r="V588" s="102"/>
      <c r="W588" s="102"/>
      <c r="X588" s="102"/>
      <c r="Y588" s="102"/>
      <c r="Z588" s="102"/>
      <c r="AA588" s="102"/>
      <c r="AB588" s="102"/>
      <c r="AC588" s="102"/>
      <c r="AD588" s="102"/>
      <c r="AE588" s="102"/>
      <c r="AF588" s="102"/>
      <c r="AG588" s="102"/>
      <c r="AH588" s="102"/>
      <c r="AI588" s="102"/>
      <c r="AJ588" s="102"/>
      <c r="AK588" s="102"/>
      <c r="AL588" s="102"/>
      <c r="AM588" s="102"/>
      <c r="AN588" s="102"/>
      <c r="AO588" s="102"/>
      <c r="AP588" s="102"/>
      <c r="AQ588" s="102"/>
      <c r="AR588" s="102"/>
      <c r="AS588" s="102"/>
      <c r="AT588" s="102"/>
      <c r="AU588" s="102"/>
      <c r="AV588" s="102"/>
      <c r="AW588" s="102"/>
      <c r="AX588" s="102"/>
      <c r="AY588" s="102"/>
      <c r="AZ588" s="102"/>
      <c r="BA588" s="102"/>
      <c r="BB588" s="102"/>
      <c r="BC588" s="102"/>
      <c r="BD588" s="102"/>
      <c r="BE588" s="102"/>
      <c r="BF588" s="102"/>
      <c r="BG588" s="102"/>
      <c r="BH588" s="102"/>
      <c r="BI588" s="102"/>
      <c r="BJ588" s="102"/>
      <c r="BK588" s="102"/>
      <c r="BL588" s="102"/>
      <c r="BM588" s="102"/>
      <c r="BN588" s="102"/>
      <c r="BO588" s="102"/>
      <c r="BP588" s="102"/>
      <c r="BQ588" s="102"/>
      <c r="BR588" s="102"/>
      <c r="BS588" s="102"/>
      <c r="BT588" s="102"/>
      <c r="BU588" s="102"/>
      <c r="BV588" s="102"/>
      <c r="BW588" s="102"/>
      <c r="BX588" s="102"/>
      <c r="BY588" s="102"/>
      <c r="BZ588" s="102"/>
      <c r="CA588" s="102"/>
      <c r="CB588" s="102"/>
      <c r="CC588" s="102"/>
      <c r="CD588" s="102"/>
      <c r="CE588" s="102"/>
      <c r="CF588" s="102"/>
      <c r="CG588" s="102"/>
      <c r="CH588" s="102"/>
      <c r="CI588" s="102"/>
      <c r="CJ588" s="102"/>
      <c r="CK588" s="102"/>
      <c r="CL588" s="102"/>
      <c r="CM588" s="102"/>
      <c r="CN588" s="102"/>
      <c r="CO588" s="102"/>
      <c r="CP588" s="102"/>
      <c r="CQ588" s="102"/>
      <c r="CR588" s="102"/>
      <c r="CS588" s="102"/>
      <c r="CT588" s="102"/>
      <c r="CU588" s="102"/>
      <c r="CV588" s="102"/>
      <c r="CW588" s="102"/>
      <c r="CX588" s="102"/>
      <c r="CY588" s="102"/>
      <c r="CZ588" s="102"/>
      <c r="DA588" s="102"/>
      <c r="DB588" s="102"/>
      <c r="DC588" s="102"/>
      <c r="DD588" s="102"/>
      <c r="DE588" s="102"/>
      <c r="DF588" s="102"/>
      <c r="DG588" s="102"/>
      <c r="DH588" s="102"/>
      <c r="DI588" s="102"/>
      <c r="DJ588" s="102"/>
      <c r="DK588" s="102"/>
      <c r="DL588" s="102"/>
      <c r="DM588" s="102"/>
      <c r="DN588" s="102"/>
      <c r="DO588" s="102"/>
      <c r="DP588" s="102"/>
      <c r="DQ588" s="102"/>
      <c r="DR588" s="102"/>
      <c r="DS588" s="102"/>
      <c r="DT588" s="102"/>
      <c r="DU588" s="102"/>
      <c r="DV588" s="102"/>
      <c r="DW588" s="102"/>
      <c r="DX588" s="102"/>
      <c r="DY588" s="102"/>
      <c r="DZ588" s="102"/>
    </row>
    <row r="589" spans="1:130">
      <c r="A589" s="102"/>
      <c r="B589" s="102"/>
      <c r="C589" s="102"/>
      <c r="D589" s="102"/>
      <c r="E589" s="102"/>
      <c r="F589" s="102"/>
      <c r="G589" s="102"/>
      <c r="H589" s="102"/>
      <c r="I589" s="102"/>
      <c r="J589" s="102"/>
      <c r="K589" s="102"/>
      <c r="L589" s="102"/>
      <c r="M589" s="102"/>
      <c r="N589" s="102"/>
      <c r="O589" s="102"/>
      <c r="P589" s="102"/>
      <c r="Q589" s="102"/>
      <c r="R589" s="102"/>
      <c r="S589" s="102"/>
      <c r="T589" s="102"/>
      <c r="U589" s="102"/>
      <c r="V589" s="102"/>
      <c r="W589" s="102"/>
      <c r="X589" s="102"/>
      <c r="Y589" s="102"/>
      <c r="Z589" s="102"/>
      <c r="AA589" s="102"/>
      <c r="AB589" s="102"/>
      <c r="AC589" s="102"/>
      <c r="AD589" s="102"/>
      <c r="AE589" s="102"/>
      <c r="AF589" s="102"/>
      <c r="AG589" s="102"/>
      <c r="AH589" s="102"/>
      <c r="AI589" s="102"/>
      <c r="AJ589" s="102"/>
      <c r="AK589" s="102"/>
      <c r="AL589" s="102"/>
      <c r="AM589" s="102"/>
      <c r="AN589" s="102"/>
      <c r="AO589" s="102"/>
      <c r="AP589" s="102"/>
      <c r="AQ589" s="102"/>
      <c r="AR589" s="102"/>
      <c r="AS589" s="102"/>
      <c r="AT589" s="102"/>
      <c r="AU589" s="102"/>
      <c r="AV589" s="102"/>
      <c r="AW589" s="102"/>
      <c r="AX589" s="102"/>
      <c r="AY589" s="102"/>
      <c r="AZ589" s="102"/>
      <c r="BA589" s="102"/>
      <c r="BB589" s="102"/>
      <c r="BC589" s="102"/>
      <c r="BD589" s="102"/>
      <c r="BE589" s="102"/>
      <c r="BF589" s="102"/>
      <c r="BG589" s="102"/>
      <c r="BH589" s="102"/>
      <c r="BI589" s="102"/>
      <c r="BJ589" s="102"/>
      <c r="BK589" s="102"/>
      <c r="BL589" s="102"/>
      <c r="BM589" s="102"/>
      <c r="BN589" s="102"/>
      <c r="BO589" s="102"/>
      <c r="BP589" s="102"/>
      <c r="BQ589" s="102"/>
      <c r="BR589" s="102"/>
      <c r="BS589" s="102"/>
      <c r="BT589" s="102"/>
      <c r="BU589" s="102"/>
      <c r="BV589" s="102"/>
      <c r="BW589" s="102"/>
      <c r="BX589" s="102"/>
      <c r="BY589" s="102"/>
      <c r="BZ589" s="102"/>
      <c r="CA589" s="102"/>
      <c r="CB589" s="102"/>
      <c r="CC589" s="102"/>
      <c r="CD589" s="102"/>
      <c r="CE589" s="102"/>
      <c r="CF589" s="102"/>
      <c r="CG589" s="102"/>
      <c r="CH589" s="102"/>
      <c r="CI589" s="102"/>
      <c r="CJ589" s="102"/>
      <c r="CK589" s="102"/>
      <c r="CL589" s="102"/>
      <c r="CM589" s="102"/>
      <c r="CN589" s="102"/>
      <c r="CO589" s="102"/>
      <c r="CP589" s="102"/>
      <c r="CQ589" s="102"/>
      <c r="CR589" s="102"/>
      <c r="CS589" s="102"/>
      <c r="CT589" s="102"/>
      <c r="CU589" s="102"/>
      <c r="CV589" s="102"/>
      <c r="CW589" s="102"/>
      <c r="CX589" s="102"/>
      <c r="CY589" s="102"/>
      <c r="CZ589" s="102"/>
      <c r="DA589" s="102"/>
      <c r="DB589" s="102"/>
      <c r="DC589" s="102"/>
      <c r="DD589" s="102"/>
      <c r="DE589" s="102"/>
      <c r="DF589" s="102"/>
      <c r="DG589" s="102"/>
      <c r="DH589" s="102"/>
      <c r="DI589" s="102"/>
      <c r="DJ589" s="102"/>
      <c r="DK589" s="102"/>
      <c r="DL589" s="102"/>
      <c r="DM589" s="102"/>
      <c r="DN589" s="102"/>
      <c r="DO589" s="102"/>
      <c r="DP589" s="102"/>
      <c r="DQ589" s="102"/>
      <c r="DR589" s="102"/>
      <c r="DS589" s="102"/>
      <c r="DT589" s="102"/>
      <c r="DU589" s="102"/>
      <c r="DV589" s="102"/>
      <c r="DW589" s="102"/>
      <c r="DX589" s="102"/>
      <c r="DY589" s="102"/>
      <c r="DZ589" s="102"/>
    </row>
    <row r="590" spans="1:130">
      <c r="A590" s="102"/>
      <c r="B590" s="102"/>
      <c r="C590" s="102"/>
      <c r="D590" s="102"/>
      <c r="E590" s="102"/>
      <c r="F590" s="102"/>
      <c r="G590" s="102"/>
      <c r="H590" s="102"/>
      <c r="I590" s="102"/>
      <c r="J590" s="102"/>
      <c r="K590" s="102"/>
      <c r="L590" s="102"/>
      <c r="M590" s="102"/>
      <c r="N590" s="102"/>
      <c r="O590" s="102"/>
      <c r="P590" s="102"/>
      <c r="Q590" s="102"/>
      <c r="R590" s="102"/>
      <c r="S590" s="102"/>
      <c r="T590" s="102"/>
      <c r="U590" s="102"/>
      <c r="V590" s="102"/>
      <c r="W590" s="102"/>
      <c r="X590" s="102"/>
      <c r="Y590" s="102"/>
      <c r="Z590" s="102"/>
      <c r="AA590" s="102"/>
      <c r="AB590" s="102"/>
      <c r="AC590" s="102"/>
      <c r="AD590" s="102"/>
      <c r="AE590" s="102"/>
      <c r="AF590" s="102"/>
      <c r="AG590" s="102"/>
      <c r="AH590" s="102"/>
      <c r="AI590" s="102"/>
      <c r="AJ590" s="102"/>
      <c r="AK590" s="102"/>
      <c r="AL590" s="102"/>
      <c r="AM590" s="102"/>
      <c r="AN590" s="102"/>
      <c r="AO590" s="102"/>
      <c r="AP590" s="102"/>
      <c r="AQ590" s="102"/>
      <c r="AR590" s="102"/>
      <c r="AS590" s="102"/>
      <c r="AT590" s="102"/>
      <c r="AU590" s="102"/>
      <c r="AV590" s="102"/>
      <c r="AW590" s="102"/>
      <c r="AX590" s="102"/>
      <c r="AY590" s="102"/>
      <c r="AZ590" s="102"/>
      <c r="BA590" s="102"/>
      <c r="BB590" s="102"/>
      <c r="BC590" s="102"/>
      <c r="BD590" s="102"/>
      <c r="BE590" s="102"/>
      <c r="BF590" s="102"/>
      <c r="BG590" s="102"/>
      <c r="BH590" s="102"/>
      <c r="BI590" s="102"/>
      <c r="BJ590" s="102"/>
      <c r="BK590" s="102"/>
      <c r="BL590" s="102"/>
      <c r="BM590" s="102"/>
      <c r="BN590" s="102"/>
      <c r="BO590" s="102"/>
      <c r="BP590" s="102"/>
      <c r="BQ590" s="102"/>
      <c r="BR590" s="102"/>
      <c r="BS590" s="102"/>
      <c r="BT590" s="102"/>
      <c r="BU590" s="102"/>
      <c r="BV590" s="102"/>
      <c r="BW590" s="102"/>
      <c r="BX590" s="102"/>
      <c r="BY590" s="102"/>
      <c r="BZ590" s="102"/>
      <c r="CA590" s="102"/>
      <c r="CB590" s="102"/>
      <c r="CC590" s="102"/>
      <c r="CD590" s="102"/>
      <c r="CE590" s="102"/>
      <c r="CF590" s="102"/>
      <c r="CG590" s="102"/>
      <c r="CH590" s="102"/>
      <c r="CI590" s="102"/>
      <c r="CJ590" s="102"/>
      <c r="CK590" s="102"/>
      <c r="CL590" s="102"/>
      <c r="CM590" s="102"/>
      <c r="CN590" s="102"/>
      <c r="CO590" s="102"/>
      <c r="CP590" s="102"/>
      <c r="CQ590" s="102"/>
      <c r="CR590" s="102"/>
      <c r="CS590" s="102"/>
      <c r="CT590" s="102"/>
      <c r="CU590" s="102"/>
      <c r="CV590" s="102"/>
      <c r="CW590" s="102"/>
      <c r="CX590" s="102"/>
      <c r="CY590" s="102"/>
      <c r="CZ590" s="102"/>
      <c r="DA590" s="102"/>
      <c r="DB590" s="102"/>
      <c r="DC590" s="102"/>
      <c r="DD590" s="102"/>
      <c r="DE590" s="102"/>
      <c r="DF590" s="102"/>
      <c r="DG590" s="102"/>
      <c r="DH590" s="102"/>
      <c r="DI590" s="102"/>
      <c r="DJ590" s="102"/>
      <c r="DK590" s="102"/>
      <c r="DL590" s="102"/>
      <c r="DM590" s="102"/>
      <c r="DN590" s="102"/>
      <c r="DO590" s="102"/>
      <c r="DP590" s="102"/>
      <c r="DQ590" s="102"/>
      <c r="DR590" s="102"/>
      <c r="DS590" s="102"/>
      <c r="DT590" s="102"/>
      <c r="DU590" s="102"/>
      <c r="DV590" s="102"/>
      <c r="DW590" s="102"/>
      <c r="DX590" s="102"/>
      <c r="DY590" s="102"/>
      <c r="DZ590" s="102"/>
    </row>
    <row r="591" spans="1:130">
      <c r="A591" s="102"/>
      <c r="B591" s="102"/>
      <c r="C591" s="102"/>
      <c r="D591" s="102"/>
      <c r="E591" s="102"/>
      <c r="F591" s="102"/>
      <c r="G591" s="102"/>
      <c r="H591" s="102"/>
      <c r="I591" s="102"/>
      <c r="J591" s="102"/>
      <c r="K591" s="102"/>
      <c r="L591" s="102"/>
      <c r="M591" s="102"/>
      <c r="N591" s="102"/>
      <c r="O591" s="102"/>
      <c r="P591" s="102"/>
      <c r="Q591" s="102"/>
      <c r="R591" s="102"/>
      <c r="S591" s="102"/>
      <c r="T591" s="102"/>
      <c r="U591" s="102"/>
      <c r="V591" s="102"/>
      <c r="W591" s="102"/>
      <c r="X591" s="102"/>
      <c r="Y591" s="102"/>
      <c r="Z591" s="102"/>
      <c r="AA591" s="102"/>
      <c r="AB591" s="102"/>
      <c r="AC591" s="102"/>
      <c r="AD591" s="102"/>
      <c r="AE591" s="102"/>
      <c r="AF591" s="102"/>
      <c r="AG591" s="102"/>
      <c r="AH591" s="102"/>
      <c r="AI591" s="102"/>
      <c r="AJ591" s="102"/>
      <c r="AK591" s="102"/>
      <c r="AL591" s="102"/>
      <c r="AM591" s="102"/>
      <c r="AN591" s="102"/>
      <c r="AO591" s="102"/>
      <c r="AP591" s="102"/>
      <c r="AQ591" s="102"/>
      <c r="AR591" s="102"/>
      <c r="AS591" s="102"/>
      <c r="AT591" s="102"/>
      <c r="AU591" s="102"/>
      <c r="AV591" s="102"/>
      <c r="AW591" s="102"/>
      <c r="AX591" s="102"/>
      <c r="AY591" s="102"/>
      <c r="AZ591" s="102"/>
      <c r="BA591" s="102"/>
      <c r="BB591" s="102"/>
      <c r="BC591" s="102"/>
      <c r="BD591" s="102"/>
      <c r="BE591" s="102"/>
      <c r="BF591" s="102"/>
      <c r="BG591" s="102"/>
      <c r="BH591" s="102"/>
      <c r="BI591" s="102"/>
      <c r="BJ591" s="102"/>
      <c r="BK591" s="102"/>
      <c r="BL591" s="102"/>
      <c r="BM591" s="102"/>
      <c r="BN591" s="102"/>
      <c r="BO591" s="102"/>
      <c r="BP591" s="102"/>
      <c r="BQ591" s="102"/>
      <c r="BR591" s="102"/>
      <c r="BS591" s="102"/>
      <c r="BT591" s="102"/>
      <c r="BU591" s="102"/>
      <c r="BV591" s="102"/>
      <c r="BW591" s="102"/>
      <c r="BX591" s="102"/>
      <c r="BY591" s="102"/>
      <c r="BZ591" s="102"/>
      <c r="CA591" s="102"/>
      <c r="CB591" s="102"/>
      <c r="CC591" s="102"/>
      <c r="CD591" s="102"/>
      <c r="CE591" s="102"/>
      <c r="CF591" s="102"/>
      <c r="CG591" s="102"/>
      <c r="CH591" s="102"/>
      <c r="CI591" s="102"/>
      <c r="CJ591" s="102"/>
      <c r="CK591" s="102"/>
      <c r="CL591" s="102"/>
      <c r="CM591" s="102"/>
      <c r="CN591" s="102"/>
      <c r="CO591" s="102"/>
      <c r="CP591" s="102"/>
      <c r="CQ591" s="102"/>
      <c r="CR591" s="102"/>
      <c r="CS591" s="102"/>
      <c r="CT591" s="102"/>
      <c r="CU591" s="102"/>
      <c r="CV591" s="102"/>
      <c r="CW591" s="102"/>
      <c r="CX591" s="102"/>
      <c r="CY591" s="102"/>
      <c r="CZ591" s="102"/>
      <c r="DA591" s="102"/>
      <c r="DB591" s="102"/>
      <c r="DC591" s="102"/>
      <c r="DD591" s="102"/>
      <c r="DE591" s="102"/>
      <c r="DF591" s="102"/>
      <c r="DG591" s="102"/>
      <c r="DH591" s="102"/>
      <c r="DI591" s="102"/>
      <c r="DJ591" s="102"/>
      <c r="DK591" s="102"/>
      <c r="DL591" s="102"/>
      <c r="DM591" s="102"/>
      <c r="DN591" s="102"/>
      <c r="DO591" s="102"/>
      <c r="DP591" s="102"/>
      <c r="DQ591" s="102"/>
      <c r="DR591" s="102"/>
      <c r="DS591" s="102"/>
      <c r="DT591" s="102"/>
      <c r="DU591" s="102"/>
      <c r="DV591" s="102"/>
      <c r="DW591" s="102"/>
      <c r="DX591" s="102"/>
      <c r="DY591" s="102"/>
      <c r="DZ591" s="102"/>
    </row>
    <row r="592" spans="1:130">
      <c r="A592" s="102"/>
      <c r="B592" s="102"/>
      <c r="C592" s="102"/>
      <c r="D592" s="102"/>
      <c r="E592" s="102"/>
      <c r="F592" s="102"/>
      <c r="G592" s="102"/>
      <c r="H592" s="102"/>
      <c r="I592" s="102"/>
      <c r="J592" s="102"/>
      <c r="K592" s="102"/>
      <c r="L592" s="102"/>
      <c r="M592" s="102"/>
      <c r="N592" s="102"/>
      <c r="O592" s="102"/>
      <c r="P592" s="102"/>
      <c r="Q592" s="102"/>
      <c r="R592" s="102"/>
      <c r="S592" s="102"/>
      <c r="T592" s="102"/>
      <c r="U592" s="102"/>
      <c r="V592" s="102"/>
      <c r="W592" s="102"/>
      <c r="X592" s="102"/>
      <c r="Y592" s="102"/>
      <c r="Z592" s="102"/>
      <c r="AA592" s="102"/>
      <c r="AB592" s="102"/>
      <c r="AC592" s="102"/>
      <c r="AD592" s="102"/>
      <c r="AE592" s="102"/>
      <c r="AF592" s="102"/>
      <c r="AG592" s="102"/>
      <c r="AH592" s="102"/>
      <c r="AI592" s="102"/>
      <c r="AJ592" s="102"/>
      <c r="AK592" s="102"/>
      <c r="AL592" s="102"/>
      <c r="AM592" s="102"/>
      <c r="AN592" s="102"/>
      <c r="AO592" s="102"/>
      <c r="AP592" s="102"/>
      <c r="AQ592" s="102"/>
      <c r="AR592" s="102"/>
      <c r="AS592" s="102"/>
      <c r="AT592" s="102"/>
      <c r="AU592" s="102"/>
      <c r="AV592" s="102"/>
      <c r="AW592" s="102"/>
      <c r="AX592" s="102"/>
      <c r="AY592" s="102"/>
      <c r="AZ592" s="102"/>
      <c r="BA592" s="102"/>
      <c r="BB592" s="102"/>
      <c r="BC592" s="102"/>
      <c r="BD592" s="102"/>
      <c r="BE592" s="102"/>
      <c r="BF592" s="102"/>
      <c r="BG592" s="102"/>
      <c r="BH592" s="102"/>
      <c r="BI592" s="102"/>
      <c r="BJ592" s="102"/>
      <c r="BK592" s="102"/>
      <c r="BL592" s="102"/>
      <c r="BM592" s="102"/>
      <c r="BN592" s="102"/>
      <c r="BO592" s="102"/>
      <c r="BP592" s="102"/>
      <c r="BQ592" s="102"/>
      <c r="BR592" s="102"/>
      <c r="BS592" s="102"/>
      <c r="BT592" s="102"/>
      <c r="BU592" s="102"/>
      <c r="BV592" s="102"/>
      <c r="BW592" s="102"/>
      <c r="BX592" s="102"/>
      <c r="BY592" s="102"/>
      <c r="BZ592" s="102"/>
      <c r="CA592" s="102"/>
      <c r="CB592" s="102"/>
      <c r="CC592" s="102"/>
      <c r="CD592" s="102"/>
      <c r="CE592" s="102"/>
      <c r="CF592" s="102"/>
      <c r="CG592" s="102"/>
      <c r="CH592" s="102"/>
      <c r="CI592" s="102"/>
      <c r="CJ592" s="102"/>
      <c r="CK592" s="102"/>
      <c r="CL592" s="102"/>
      <c r="CM592" s="102"/>
      <c r="CN592" s="102"/>
      <c r="CO592" s="102"/>
      <c r="CP592" s="102"/>
      <c r="CQ592" s="102"/>
      <c r="CR592" s="102"/>
      <c r="CS592" s="102"/>
      <c r="CT592" s="102"/>
      <c r="CU592" s="102"/>
      <c r="CV592" s="102"/>
      <c r="CW592" s="102"/>
      <c r="CX592" s="102"/>
      <c r="CY592" s="102"/>
      <c r="CZ592" s="102"/>
      <c r="DA592" s="102"/>
      <c r="DB592" s="102"/>
      <c r="DC592" s="102"/>
      <c r="DD592" s="102"/>
      <c r="DE592" s="102"/>
      <c r="DF592" s="102"/>
      <c r="DG592" s="102"/>
      <c r="DH592" s="102"/>
      <c r="DI592" s="102"/>
      <c r="DJ592" s="102"/>
      <c r="DK592" s="102"/>
      <c r="DL592" s="102"/>
      <c r="DM592" s="102"/>
      <c r="DN592" s="102"/>
      <c r="DO592" s="102"/>
      <c r="DP592" s="102"/>
      <c r="DQ592" s="102"/>
      <c r="DR592" s="102"/>
      <c r="DS592" s="102"/>
      <c r="DT592" s="102"/>
      <c r="DU592" s="102"/>
      <c r="DV592" s="102"/>
      <c r="DW592" s="102"/>
      <c r="DX592" s="102"/>
      <c r="DY592" s="102"/>
      <c r="DZ592" s="102"/>
    </row>
    <row r="593" spans="1:130">
      <c r="A593" s="102"/>
      <c r="B593" s="102"/>
      <c r="C593" s="102"/>
      <c r="D593" s="102"/>
      <c r="E593" s="102"/>
      <c r="F593" s="102"/>
      <c r="G593" s="102"/>
      <c r="H593" s="102"/>
      <c r="I593" s="102"/>
      <c r="J593" s="102"/>
      <c r="K593" s="102"/>
      <c r="L593" s="102"/>
      <c r="M593" s="102"/>
      <c r="N593" s="102"/>
      <c r="O593" s="102"/>
      <c r="P593" s="102"/>
      <c r="Q593" s="102"/>
      <c r="R593" s="102"/>
      <c r="S593" s="102"/>
      <c r="T593" s="102"/>
      <c r="U593" s="102"/>
      <c r="V593" s="102"/>
      <c r="W593" s="102"/>
      <c r="X593" s="102"/>
      <c r="Y593" s="102"/>
      <c r="Z593" s="102"/>
      <c r="AA593" s="102"/>
      <c r="AB593" s="102"/>
      <c r="AC593" s="102"/>
      <c r="AD593" s="102"/>
      <c r="AE593" s="102"/>
      <c r="AF593" s="102"/>
      <c r="AG593" s="102"/>
      <c r="AH593" s="102"/>
      <c r="AI593" s="102"/>
      <c r="AJ593" s="102"/>
      <c r="AK593" s="102"/>
      <c r="AL593" s="102"/>
      <c r="AM593" s="102"/>
      <c r="AN593" s="102"/>
      <c r="AO593" s="102"/>
      <c r="AP593" s="102"/>
      <c r="AQ593" s="102"/>
      <c r="AR593" s="102"/>
      <c r="AS593" s="102"/>
      <c r="AT593" s="102"/>
      <c r="AU593" s="102"/>
      <c r="AV593" s="102"/>
      <c r="AW593" s="102"/>
      <c r="AX593" s="102"/>
      <c r="AY593" s="102"/>
      <c r="AZ593" s="102"/>
      <c r="BA593" s="102"/>
      <c r="BB593" s="102"/>
      <c r="BC593" s="102"/>
      <c r="BD593" s="102"/>
      <c r="BE593" s="102"/>
      <c r="BF593" s="102"/>
      <c r="BG593" s="102"/>
      <c r="BH593" s="102"/>
      <c r="BI593" s="102"/>
      <c r="BJ593" s="102"/>
      <c r="BK593" s="102"/>
      <c r="BL593" s="102"/>
      <c r="BM593" s="102"/>
      <c r="BN593" s="102"/>
      <c r="BO593" s="102"/>
      <c r="BP593" s="102"/>
      <c r="BQ593" s="102"/>
      <c r="BR593" s="102"/>
      <c r="BS593" s="102"/>
      <c r="BT593" s="102"/>
      <c r="BU593" s="102"/>
      <c r="BV593" s="102"/>
      <c r="BW593" s="102"/>
      <c r="BX593" s="102"/>
      <c r="BY593" s="102"/>
      <c r="BZ593" s="102"/>
      <c r="CA593" s="102"/>
      <c r="CB593" s="102"/>
      <c r="CC593" s="102"/>
      <c r="CD593" s="102"/>
      <c r="CE593" s="102"/>
      <c r="CF593" s="102"/>
      <c r="CG593" s="102"/>
      <c r="CH593" s="102"/>
      <c r="CI593" s="102"/>
      <c r="CJ593" s="102"/>
      <c r="CK593" s="102"/>
      <c r="CL593" s="102"/>
      <c r="CM593" s="102"/>
      <c r="CN593" s="102"/>
      <c r="CO593" s="102"/>
      <c r="CP593" s="102"/>
      <c r="CQ593" s="102"/>
      <c r="CR593" s="102"/>
      <c r="CS593" s="102"/>
      <c r="CT593" s="102"/>
      <c r="CU593" s="102"/>
      <c r="CV593" s="102"/>
      <c r="CW593" s="102"/>
      <c r="CX593" s="102"/>
      <c r="CY593" s="102"/>
      <c r="CZ593" s="102"/>
      <c r="DA593" s="102"/>
      <c r="DB593" s="102"/>
      <c r="DC593" s="102"/>
      <c r="DD593" s="102"/>
      <c r="DE593" s="102"/>
      <c r="DF593" s="102"/>
      <c r="DG593" s="102"/>
      <c r="DH593" s="102"/>
      <c r="DI593" s="102"/>
      <c r="DJ593" s="102"/>
      <c r="DK593" s="102"/>
      <c r="DL593" s="102"/>
      <c r="DM593" s="102"/>
      <c r="DN593" s="102"/>
      <c r="DO593" s="102"/>
      <c r="DP593" s="102"/>
      <c r="DQ593" s="102"/>
      <c r="DR593" s="102"/>
      <c r="DS593" s="102"/>
      <c r="DT593" s="102"/>
      <c r="DU593" s="102"/>
      <c r="DV593" s="102"/>
      <c r="DW593" s="102"/>
      <c r="DX593" s="102"/>
      <c r="DY593" s="102"/>
      <c r="DZ593" s="102"/>
    </row>
    <row r="594" spans="1:130">
      <c r="A594" s="102"/>
      <c r="B594" s="102"/>
      <c r="C594" s="102"/>
      <c r="D594" s="102"/>
      <c r="E594" s="102"/>
      <c r="F594" s="102"/>
      <c r="G594" s="102"/>
      <c r="H594" s="102"/>
      <c r="I594" s="102"/>
      <c r="J594" s="102"/>
      <c r="K594" s="102"/>
      <c r="L594" s="102"/>
      <c r="M594" s="102"/>
      <c r="N594" s="102"/>
      <c r="O594" s="102"/>
      <c r="P594" s="102"/>
      <c r="Q594" s="102"/>
      <c r="R594" s="102"/>
      <c r="S594" s="102"/>
      <c r="T594" s="102"/>
      <c r="U594" s="102"/>
      <c r="V594" s="102"/>
      <c r="W594" s="102"/>
      <c r="X594" s="102"/>
      <c r="Y594" s="102"/>
      <c r="Z594" s="102"/>
      <c r="AA594" s="102"/>
      <c r="AB594" s="102"/>
      <c r="AC594" s="102"/>
      <c r="AD594" s="102"/>
      <c r="AE594" s="102"/>
      <c r="AF594" s="102"/>
      <c r="AG594" s="102"/>
      <c r="AH594" s="102"/>
      <c r="AI594" s="102"/>
      <c r="AJ594" s="102"/>
      <c r="AK594" s="102"/>
      <c r="AL594" s="102"/>
      <c r="AM594" s="102"/>
      <c r="AN594" s="102"/>
      <c r="AO594" s="102"/>
      <c r="AP594" s="102"/>
      <c r="AQ594" s="102"/>
      <c r="AR594" s="102"/>
      <c r="AS594" s="102"/>
      <c r="AT594" s="102"/>
      <c r="AU594" s="102"/>
      <c r="AV594" s="102"/>
      <c r="AW594" s="102"/>
      <c r="AX594" s="102"/>
      <c r="AY594" s="102"/>
      <c r="AZ594" s="102"/>
      <c r="BA594" s="102"/>
      <c r="BB594" s="102"/>
      <c r="BC594" s="102"/>
      <c r="BD594" s="102"/>
      <c r="BE594" s="102"/>
      <c r="BF594" s="102"/>
      <c r="BG594" s="102"/>
      <c r="BH594" s="102"/>
      <c r="BI594" s="102"/>
      <c r="BJ594" s="102"/>
      <c r="BK594" s="102"/>
      <c r="BL594" s="102"/>
      <c r="BM594" s="102"/>
      <c r="BN594" s="102"/>
      <c r="BO594" s="102"/>
      <c r="BP594" s="102"/>
      <c r="BQ594" s="102"/>
      <c r="BR594" s="102"/>
      <c r="BS594" s="102"/>
      <c r="BT594" s="102"/>
      <c r="BU594" s="102"/>
      <c r="BV594" s="102"/>
      <c r="BW594" s="102"/>
      <c r="BX594" s="102"/>
      <c r="BY594" s="102"/>
      <c r="BZ594" s="102"/>
      <c r="CA594" s="102"/>
      <c r="CB594" s="102"/>
      <c r="CC594" s="102"/>
      <c r="CD594" s="102"/>
      <c r="CE594" s="102"/>
      <c r="CF594" s="102"/>
      <c r="CG594" s="102"/>
      <c r="CH594" s="102"/>
      <c r="CI594" s="102"/>
      <c r="CJ594" s="102"/>
      <c r="CK594" s="102"/>
      <c r="CL594" s="102"/>
      <c r="CM594" s="102"/>
      <c r="CN594" s="102"/>
      <c r="CO594" s="102"/>
      <c r="CP594" s="102"/>
      <c r="CQ594" s="102"/>
      <c r="CR594" s="102"/>
      <c r="CS594" s="102"/>
      <c r="CT594" s="102"/>
      <c r="CU594" s="102"/>
      <c r="CV594" s="102"/>
      <c r="CW594" s="102"/>
      <c r="CX594" s="102"/>
      <c r="CY594" s="102"/>
      <c r="CZ594" s="102"/>
      <c r="DA594" s="102"/>
      <c r="DB594" s="102"/>
      <c r="DC594" s="102"/>
      <c r="DD594" s="102"/>
      <c r="DE594" s="102"/>
      <c r="DF594" s="102"/>
      <c r="DG594" s="102"/>
      <c r="DH594" s="102"/>
      <c r="DI594" s="102"/>
      <c r="DJ594" s="102"/>
      <c r="DK594" s="102"/>
      <c r="DL594" s="102"/>
      <c r="DM594" s="102"/>
      <c r="DN594" s="102"/>
      <c r="DO594" s="102"/>
      <c r="DP594" s="102"/>
      <c r="DQ594" s="102"/>
      <c r="DR594" s="102"/>
      <c r="DS594" s="102"/>
      <c r="DT594" s="102"/>
      <c r="DU594" s="102"/>
      <c r="DV594" s="102"/>
      <c r="DW594" s="102"/>
      <c r="DX594" s="102"/>
      <c r="DY594" s="102"/>
      <c r="DZ594" s="102"/>
    </row>
    <row r="595" spans="1:130">
      <c r="A595" s="102"/>
      <c r="B595" s="102"/>
      <c r="C595" s="102"/>
      <c r="D595" s="102"/>
      <c r="E595" s="102"/>
      <c r="F595" s="102"/>
      <c r="G595" s="102"/>
      <c r="H595" s="102"/>
      <c r="I595" s="102"/>
      <c r="J595" s="102"/>
      <c r="K595" s="102"/>
      <c r="L595" s="102"/>
      <c r="M595" s="102"/>
      <c r="N595" s="102"/>
      <c r="O595" s="102"/>
      <c r="P595" s="102"/>
      <c r="Q595" s="102"/>
      <c r="R595" s="102"/>
      <c r="S595" s="102"/>
      <c r="T595" s="102"/>
      <c r="U595" s="102"/>
      <c r="V595" s="102"/>
      <c r="W595" s="102"/>
      <c r="X595" s="102"/>
      <c r="Y595" s="102"/>
      <c r="Z595" s="102"/>
      <c r="AA595" s="102"/>
      <c r="AB595" s="102"/>
      <c r="AC595" s="102"/>
      <c r="AD595" s="102"/>
      <c r="AE595" s="102"/>
      <c r="AF595" s="102"/>
      <c r="AG595" s="102"/>
      <c r="AH595" s="102"/>
      <c r="AI595" s="102"/>
      <c r="AJ595" s="102"/>
      <c r="AK595" s="102"/>
      <c r="AL595" s="102"/>
      <c r="AM595" s="102"/>
      <c r="AN595" s="102"/>
      <c r="AO595" s="102"/>
      <c r="AP595" s="102"/>
      <c r="AQ595" s="102"/>
      <c r="AR595" s="102"/>
      <c r="AS595" s="102"/>
      <c r="AT595" s="102"/>
      <c r="AU595" s="102"/>
      <c r="AV595" s="102"/>
      <c r="AW595" s="102"/>
      <c r="AX595" s="102"/>
      <c r="AY595" s="102"/>
      <c r="AZ595" s="102"/>
      <c r="BA595" s="102"/>
      <c r="BB595" s="102"/>
      <c r="BC595" s="102"/>
      <c r="BD595" s="102"/>
      <c r="BE595" s="102"/>
      <c r="BF595" s="102"/>
      <c r="BG595" s="102"/>
      <c r="BH595" s="102"/>
      <c r="BI595" s="102"/>
      <c r="BJ595" s="102"/>
      <c r="BK595" s="102"/>
      <c r="BL595" s="102"/>
      <c r="BM595" s="102"/>
      <c r="BN595" s="102"/>
      <c r="BO595" s="102"/>
      <c r="BP595" s="102"/>
      <c r="BQ595" s="102"/>
      <c r="BR595" s="102"/>
      <c r="BS595" s="102"/>
      <c r="BT595" s="102"/>
      <c r="BU595" s="102"/>
      <c r="BV595" s="102"/>
      <c r="BW595" s="102"/>
      <c r="BX595" s="102"/>
      <c r="BY595" s="102"/>
      <c r="BZ595" s="102"/>
      <c r="CA595" s="102"/>
      <c r="CB595" s="102"/>
      <c r="CC595" s="102"/>
      <c r="CD595" s="102"/>
      <c r="CE595" s="102"/>
      <c r="CF595" s="102"/>
      <c r="CG595" s="102"/>
      <c r="CH595" s="102"/>
      <c r="CI595" s="102"/>
      <c r="CJ595" s="102"/>
      <c r="CK595" s="102"/>
      <c r="CL595" s="102"/>
      <c r="CM595" s="102"/>
      <c r="CN595" s="102"/>
      <c r="CO595" s="102"/>
      <c r="CP595" s="102"/>
      <c r="CQ595" s="102"/>
      <c r="CR595" s="102"/>
      <c r="CS595" s="102"/>
      <c r="CT595" s="102"/>
      <c r="CU595" s="102"/>
      <c r="CV595" s="102"/>
      <c r="CW595" s="102"/>
      <c r="CX595" s="102"/>
      <c r="CY595" s="102"/>
      <c r="CZ595" s="102"/>
      <c r="DA595" s="102"/>
      <c r="DB595" s="102"/>
      <c r="DC595" s="102"/>
      <c r="DD595" s="102"/>
      <c r="DE595" s="102"/>
      <c r="DF595" s="102"/>
      <c r="DG595" s="102"/>
      <c r="DH595" s="102"/>
      <c r="DI595" s="102"/>
      <c r="DJ595" s="102"/>
      <c r="DK595" s="102"/>
      <c r="DL595" s="102"/>
      <c r="DM595" s="102"/>
      <c r="DN595" s="102"/>
      <c r="DO595" s="102"/>
      <c r="DP595" s="102"/>
      <c r="DQ595" s="102"/>
      <c r="DR595" s="102"/>
      <c r="DS595" s="102"/>
      <c r="DT595" s="102"/>
      <c r="DU595" s="102"/>
      <c r="DV595" s="102"/>
      <c r="DW595" s="102"/>
      <c r="DX595" s="102"/>
      <c r="DY595" s="102"/>
      <c r="DZ595" s="102"/>
    </row>
    <row r="596" spans="1:130">
      <c r="A596" s="102"/>
      <c r="B596" s="102"/>
      <c r="C596" s="102"/>
      <c r="D596" s="102"/>
      <c r="E596" s="102"/>
      <c r="F596" s="102"/>
      <c r="G596" s="102"/>
      <c r="H596" s="102"/>
      <c r="I596" s="102"/>
      <c r="J596" s="102"/>
      <c r="K596" s="102"/>
      <c r="L596" s="102"/>
      <c r="M596" s="102"/>
      <c r="N596" s="102"/>
      <c r="O596" s="102"/>
      <c r="P596" s="102"/>
      <c r="Q596" s="102"/>
      <c r="R596" s="102"/>
      <c r="S596" s="102"/>
      <c r="T596" s="102"/>
      <c r="U596" s="102"/>
      <c r="V596" s="102"/>
      <c r="W596" s="102"/>
      <c r="X596" s="102"/>
      <c r="Y596" s="102"/>
      <c r="Z596" s="102"/>
      <c r="AA596" s="102"/>
      <c r="AB596" s="102"/>
      <c r="AC596" s="102"/>
      <c r="AD596" s="102"/>
      <c r="AE596" s="102"/>
      <c r="AF596" s="102"/>
      <c r="AG596" s="102"/>
      <c r="AH596" s="102"/>
      <c r="AI596" s="102"/>
      <c r="AJ596" s="102"/>
      <c r="AK596" s="102"/>
      <c r="AL596" s="102"/>
      <c r="AM596" s="102"/>
      <c r="AN596" s="102"/>
      <c r="AO596" s="102"/>
      <c r="AP596" s="102"/>
      <c r="AQ596" s="102"/>
      <c r="AR596" s="102"/>
      <c r="AS596" s="102"/>
      <c r="AT596" s="102"/>
      <c r="AU596" s="102"/>
      <c r="AV596" s="102"/>
      <c r="AW596" s="102"/>
      <c r="AX596" s="102"/>
      <c r="AY596" s="102"/>
      <c r="AZ596" s="102"/>
      <c r="BA596" s="102"/>
      <c r="BB596" s="102"/>
      <c r="BC596" s="102"/>
      <c r="BD596" s="102"/>
      <c r="BE596" s="102"/>
      <c r="BF596" s="102"/>
      <c r="BG596" s="102"/>
      <c r="BH596" s="102"/>
      <c r="BI596" s="102"/>
      <c r="BJ596" s="102"/>
      <c r="BK596" s="102"/>
      <c r="BL596" s="102"/>
      <c r="BM596" s="102"/>
      <c r="BN596" s="102"/>
      <c r="BO596" s="102"/>
      <c r="BP596" s="102"/>
      <c r="BQ596" s="102"/>
      <c r="BR596" s="102"/>
      <c r="BS596" s="102"/>
      <c r="BT596" s="102"/>
      <c r="BU596" s="102"/>
      <c r="BV596" s="102"/>
      <c r="BW596" s="102"/>
      <c r="BX596" s="102"/>
      <c r="BY596" s="102"/>
      <c r="BZ596" s="102"/>
      <c r="CA596" s="102"/>
      <c r="CB596" s="102"/>
      <c r="CC596" s="102"/>
      <c r="CD596" s="102"/>
      <c r="CE596" s="102"/>
      <c r="CF596" s="102"/>
      <c r="CG596" s="102"/>
      <c r="CH596" s="102"/>
      <c r="CI596" s="102"/>
      <c r="CJ596" s="102"/>
      <c r="CK596" s="102"/>
      <c r="CL596" s="102"/>
      <c r="CM596" s="102"/>
      <c r="CN596" s="102"/>
      <c r="CO596" s="102"/>
      <c r="CP596" s="102"/>
      <c r="CQ596" s="102"/>
      <c r="CR596" s="102"/>
      <c r="CS596" s="102"/>
      <c r="CT596" s="102"/>
      <c r="CU596" s="102"/>
      <c r="CV596" s="102"/>
      <c r="CW596" s="102"/>
      <c r="CX596" s="102"/>
      <c r="CY596" s="102"/>
      <c r="CZ596" s="102"/>
      <c r="DA596" s="102"/>
      <c r="DB596" s="102"/>
      <c r="DC596" s="102"/>
      <c r="DD596" s="102"/>
      <c r="DE596" s="102"/>
      <c r="DF596" s="102"/>
      <c r="DG596" s="102"/>
      <c r="DH596" s="102"/>
      <c r="DI596" s="102"/>
      <c r="DJ596" s="102"/>
      <c r="DK596" s="102"/>
      <c r="DL596" s="102"/>
      <c r="DM596" s="102"/>
      <c r="DN596" s="102"/>
      <c r="DO596" s="102"/>
      <c r="DP596" s="102"/>
      <c r="DQ596" s="102"/>
      <c r="DR596" s="102"/>
      <c r="DS596" s="102"/>
      <c r="DT596" s="102"/>
      <c r="DU596" s="102"/>
      <c r="DV596" s="102"/>
      <c r="DW596" s="102"/>
      <c r="DX596" s="102"/>
      <c r="DY596" s="102"/>
      <c r="DZ596" s="102"/>
    </row>
    <row r="597" spans="1:130">
      <c r="A597" s="102"/>
      <c r="B597" s="102"/>
      <c r="C597" s="102"/>
      <c r="D597" s="102"/>
      <c r="E597" s="102"/>
      <c r="F597" s="102"/>
      <c r="G597" s="102"/>
      <c r="H597" s="102"/>
      <c r="I597" s="102"/>
      <c r="J597" s="102"/>
      <c r="K597" s="102"/>
      <c r="L597" s="102"/>
      <c r="M597" s="102"/>
      <c r="N597" s="102"/>
      <c r="O597" s="102"/>
      <c r="P597" s="102"/>
      <c r="Q597" s="102"/>
      <c r="R597" s="102"/>
      <c r="S597" s="102"/>
      <c r="T597" s="102"/>
      <c r="U597" s="102"/>
      <c r="V597" s="102"/>
      <c r="W597" s="102"/>
      <c r="X597" s="102"/>
      <c r="Y597" s="102"/>
      <c r="Z597" s="102"/>
      <c r="AA597" s="102"/>
      <c r="AB597" s="102"/>
      <c r="AC597" s="102"/>
      <c r="AD597" s="102"/>
      <c r="AE597" s="102"/>
      <c r="AF597" s="102"/>
      <c r="AG597" s="102"/>
      <c r="AH597" s="102"/>
      <c r="AI597" s="102"/>
      <c r="AJ597" s="102"/>
      <c r="AK597" s="102"/>
      <c r="AL597" s="102"/>
      <c r="AM597" s="102"/>
      <c r="AN597" s="102"/>
      <c r="AO597" s="102"/>
      <c r="AP597" s="102"/>
      <c r="AQ597" s="102"/>
      <c r="AR597" s="102"/>
      <c r="AS597" s="102"/>
      <c r="AT597" s="102"/>
      <c r="AU597" s="102"/>
      <c r="AV597" s="102"/>
      <c r="AW597" s="102"/>
      <c r="AX597" s="102"/>
      <c r="AY597" s="102"/>
      <c r="AZ597" s="102"/>
      <c r="BA597" s="102"/>
      <c r="BB597" s="102"/>
      <c r="BC597" s="102"/>
      <c r="BD597" s="102"/>
      <c r="BE597" s="102"/>
      <c r="BF597" s="102"/>
      <c r="BG597" s="102"/>
      <c r="BH597" s="102"/>
      <c r="BI597" s="102"/>
      <c r="BJ597" s="102"/>
      <c r="BK597" s="102"/>
      <c r="BL597" s="102"/>
      <c r="BM597" s="102"/>
      <c r="BN597" s="102"/>
      <c r="BO597" s="102"/>
      <c r="BP597" s="102"/>
      <c r="BQ597" s="102"/>
      <c r="BR597" s="102"/>
      <c r="BS597" s="102"/>
      <c r="BT597" s="102"/>
      <c r="BU597" s="102"/>
      <c r="BV597" s="102"/>
      <c r="BW597" s="102"/>
      <c r="BX597" s="102"/>
      <c r="BY597" s="102"/>
      <c r="BZ597" s="102"/>
      <c r="CA597" s="102"/>
      <c r="CB597" s="102"/>
      <c r="CC597" s="102"/>
      <c r="CD597" s="102"/>
      <c r="CE597" s="102"/>
      <c r="CF597" s="102"/>
      <c r="CG597" s="102"/>
      <c r="CH597" s="102"/>
      <c r="CI597" s="102"/>
      <c r="CJ597" s="102"/>
      <c r="CK597" s="102"/>
      <c r="CL597" s="102"/>
      <c r="CM597" s="102"/>
      <c r="CN597" s="102"/>
      <c r="CO597" s="102"/>
      <c r="CP597" s="102"/>
      <c r="CQ597" s="102"/>
      <c r="CR597" s="102"/>
      <c r="CS597" s="102"/>
      <c r="CT597" s="102"/>
      <c r="CU597" s="102"/>
      <c r="CV597" s="102"/>
      <c r="CW597" s="102"/>
      <c r="CX597" s="102"/>
      <c r="CY597" s="102"/>
      <c r="CZ597" s="102"/>
      <c r="DA597" s="102"/>
      <c r="DB597" s="102"/>
      <c r="DC597" s="102"/>
      <c r="DD597" s="102"/>
      <c r="DE597" s="102"/>
      <c r="DF597" s="102"/>
      <c r="DG597" s="102"/>
      <c r="DH597" s="102"/>
      <c r="DI597" s="102"/>
      <c r="DJ597" s="102"/>
      <c r="DK597" s="102"/>
      <c r="DL597" s="102"/>
      <c r="DM597" s="102"/>
      <c r="DN597" s="102"/>
      <c r="DO597" s="102"/>
      <c r="DP597" s="102"/>
      <c r="DQ597" s="102"/>
      <c r="DR597" s="102"/>
      <c r="DS597" s="102"/>
      <c r="DT597" s="102"/>
      <c r="DU597" s="102"/>
      <c r="DV597" s="102"/>
      <c r="DW597" s="102"/>
      <c r="DX597" s="102"/>
      <c r="DY597" s="102"/>
      <c r="DZ597" s="102"/>
    </row>
    <row r="598" spans="1:130">
      <c r="A598" s="102"/>
      <c r="B598" s="102"/>
      <c r="C598" s="102"/>
      <c r="D598" s="102"/>
      <c r="E598" s="102"/>
      <c r="F598" s="102"/>
      <c r="G598" s="102"/>
      <c r="H598" s="102"/>
      <c r="I598" s="102"/>
      <c r="J598" s="102"/>
      <c r="K598" s="102"/>
      <c r="L598" s="102"/>
      <c r="M598" s="102"/>
      <c r="N598" s="102"/>
      <c r="O598" s="102"/>
      <c r="P598" s="102"/>
      <c r="Q598" s="102"/>
      <c r="R598" s="102"/>
      <c r="S598" s="102"/>
      <c r="T598" s="102"/>
      <c r="U598" s="102"/>
      <c r="V598" s="102"/>
      <c r="W598" s="102"/>
      <c r="X598" s="102"/>
      <c r="Y598" s="102"/>
      <c r="Z598" s="102"/>
      <c r="AA598" s="102"/>
      <c r="AB598" s="102"/>
      <c r="AC598" s="102"/>
      <c r="AD598" s="102"/>
      <c r="AE598" s="102"/>
      <c r="AF598" s="102"/>
      <c r="AG598" s="102"/>
      <c r="AH598" s="102"/>
      <c r="AI598" s="102"/>
      <c r="AJ598" s="102"/>
      <c r="AK598" s="102"/>
      <c r="AL598" s="102"/>
      <c r="AM598" s="102"/>
      <c r="AN598" s="102"/>
      <c r="AO598" s="102"/>
      <c r="AP598" s="102"/>
      <c r="AQ598" s="102"/>
      <c r="AR598" s="102"/>
      <c r="AS598" s="102"/>
      <c r="AT598" s="102"/>
      <c r="AU598" s="102"/>
      <c r="AV598" s="102"/>
      <c r="AW598" s="102"/>
      <c r="AX598" s="102"/>
      <c r="AY598" s="102"/>
      <c r="AZ598" s="102"/>
      <c r="BA598" s="102"/>
      <c r="BB598" s="102"/>
      <c r="BC598" s="102"/>
      <c r="BD598" s="102"/>
      <c r="BE598" s="102"/>
      <c r="BF598" s="102"/>
      <c r="BG598" s="102"/>
      <c r="BH598" s="102"/>
      <c r="BI598" s="102"/>
      <c r="BJ598" s="102"/>
      <c r="BK598" s="102"/>
      <c r="BL598" s="102"/>
      <c r="BM598" s="102"/>
      <c r="BN598" s="102"/>
      <c r="BO598" s="102"/>
      <c r="BP598" s="102"/>
      <c r="BQ598" s="102"/>
      <c r="BR598" s="102"/>
      <c r="BS598" s="102"/>
      <c r="BT598" s="102"/>
      <c r="BU598" s="102"/>
      <c r="BV598" s="102"/>
      <c r="BW598" s="102"/>
      <c r="BX598" s="102"/>
      <c r="BY598" s="102"/>
      <c r="BZ598" s="102"/>
      <c r="CA598" s="102"/>
      <c r="CB598" s="102"/>
      <c r="CC598" s="102"/>
      <c r="CD598" s="102"/>
      <c r="CE598" s="102"/>
      <c r="CF598" s="102"/>
      <c r="CG598" s="102"/>
      <c r="CH598" s="102"/>
      <c r="CI598" s="102"/>
      <c r="CJ598" s="102"/>
      <c r="CK598" s="102"/>
      <c r="CL598" s="102"/>
      <c r="CM598" s="102"/>
      <c r="CN598" s="102"/>
      <c r="CO598" s="102"/>
      <c r="CP598" s="102"/>
      <c r="CQ598" s="102"/>
      <c r="CR598" s="102"/>
      <c r="CS598" s="102"/>
      <c r="CT598" s="102"/>
      <c r="CU598" s="102"/>
      <c r="CV598" s="102"/>
      <c r="CW598" s="102"/>
      <c r="CX598" s="102"/>
      <c r="CY598" s="102"/>
      <c r="CZ598" s="102"/>
      <c r="DA598" s="102"/>
      <c r="DB598" s="102"/>
      <c r="DC598" s="102"/>
      <c r="DD598" s="102"/>
      <c r="DE598" s="102"/>
      <c r="DF598" s="102"/>
      <c r="DG598" s="102"/>
      <c r="DH598" s="102"/>
      <c r="DI598" s="102"/>
      <c r="DJ598" s="102"/>
      <c r="DK598" s="102"/>
      <c r="DL598" s="102"/>
      <c r="DM598" s="102"/>
      <c r="DN598" s="102"/>
      <c r="DO598" s="102"/>
      <c r="DP598" s="102"/>
      <c r="DQ598" s="102"/>
      <c r="DR598" s="102"/>
      <c r="DS598" s="102"/>
      <c r="DT598" s="102"/>
      <c r="DU598" s="102"/>
      <c r="DV598" s="102"/>
      <c r="DW598" s="102"/>
      <c r="DX598" s="102"/>
      <c r="DY598" s="102"/>
      <c r="DZ598" s="102"/>
    </row>
    <row r="599" spans="1:130">
      <c r="A599" s="102"/>
      <c r="B599" s="102"/>
      <c r="C599" s="102"/>
      <c r="D599" s="102"/>
      <c r="E599" s="102"/>
      <c r="F599" s="102"/>
      <c r="G599" s="102"/>
      <c r="H599" s="102"/>
      <c r="I599" s="102"/>
      <c r="J599" s="102"/>
      <c r="K599" s="102"/>
      <c r="L599" s="102"/>
      <c r="M599" s="102"/>
      <c r="N599" s="102"/>
      <c r="O599" s="102"/>
      <c r="P599" s="102"/>
      <c r="Q599" s="102"/>
      <c r="R599" s="102"/>
      <c r="S599" s="102"/>
      <c r="T599" s="102"/>
      <c r="U599" s="102"/>
      <c r="V599" s="102"/>
      <c r="W599" s="102"/>
      <c r="X599" s="102"/>
      <c r="Y599" s="102"/>
      <c r="Z599" s="102"/>
      <c r="AA599" s="102"/>
      <c r="AB599" s="102"/>
      <c r="AC599" s="102"/>
      <c r="AD599" s="102"/>
      <c r="AE599" s="102"/>
      <c r="AF599" s="102"/>
      <c r="AG599" s="102"/>
      <c r="AH599" s="102"/>
      <c r="AI599" s="102"/>
      <c r="AJ599" s="102"/>
      <c r="AK599" s="102"/>
      <c r="AL599" s="102"/>
      <c r="AM599" s="102"/>
      <c r="AN599" s="102"/>
      <c r="AO599" s="102"/>
      <c r="AP599" s="102"/>
      <c r="AQ599" s="102"/>
      <c r="AR599" s="102"/>
      <c r="AS599" s="102"/>
      <c r="AT599" s="102"/>
      <c r="AU599" s="102"/>
      <c r="AV599" s="102"/>
      <c r="AW599" s="102"/>
      <c r="AX599" s="102"/>
      <c r="AY599" s="102"/>
      <c r="AZ599" s="102"/>
      <c r="BA599" s="102"/>
      <c r="BB599" s="102"/>
      <c r="BC599" s="102"/>
      <c r="BD599" s="102"/>
      <c r="BE599" s="102"/>
      <c r="BF599" s="102"/>
      <c r="BG599" s="102"/>
      <c r="BH599" s="102"/>
      <c r="BI599" s="102"/>
      <c r="BJ599" s="102"/>
      <c r="BK599" s="102"/>
      <c r="BL599" s="102"/>
      <c r="BM599" s="102"/>
      <c r="BN599" s="102"/>
      <c r="BO599" s="102"/>
      <c r="BP599" s="102"/>
      <c r="BQ599" s="102"/>
      <c r="BR599" s="102"/>
      <c r="BS599" s="102"/>
      <c r="BT599" s="102"/>
      <c r="BU599" s="102"/>
      <c r="BV599" s="102"/>
      <c r="BW599" s="102"/>
      <c r="BX599" s="102"/>
      <c r="BY599" s="102"/>
      <c r="BZ599" s="102"/>
      <c r="CA599" s="102"/>
      <c r="CB599" s="102"/>
      <c r="CC599" s="102"/>
      <c r="CD599" s="102"/>
      <c r="CE599" s="102"/>
      <c r="CF599" s="102"/>
      <c r="CG599" s="102"/>
      <c r="CH599" s="102"/>
      <c r="CI599" s="102"/>
      <c r="CJ599" s="102"/>
      <c r="CK599" s="102"/>
      <c r="CL599" s="102"/>
      <c r="CM599" s="102"/>
      <c r="CN599" s="102"/>
      <c r="CO599" s="102"/>
      <c r="CP599" s="102"/>
      <c r="CQ599" s="102"/>
      <c r="CR599" s="102"/>
      <c r="CS599" s="102"/>
      <c r="CT599" s="102"/>
      <c r="CU599" s="102"/>
      <c r="CV599" s="102"/>
      <c r="CW599" s="102"/>
      <c r="CX599" s="102"/>
      <c r="CY599" s="102"/>
      <c r="CZ599" s="102"/>
      <c r="DA599" s="102"/>
      <c r="DB599" s="102"/>
      <c r="DC599" s="102"/>
      <c r="DD599" s="102"/>
      <c r="DE599" s="102"/>
      <c r="DF599" s="102"/>
      <c r="DG599" s="102"/>
      <c r="DH599" s="102"/>
      <c r="DI599" s="102"/>
      <c r="DJ599" s="102"/>
      <c r="DK599" s="102"/>
      <c r="DL599" s="102"/>
      <c r="DM599" s="102"/>
      <c r="DN599" s="102"/>
      <c r="DO599" s="102"/>
      <c r="DP599" s="102"/>
      <c r="DQ599" s="102"/>
      <c r="DR599" s="102"/>
      <c r="DS599" s="102"/>
      <c r="DT599" s="102"/>
      <c r="DU599" s="102"/>
      <c r="DV599" s="102"/>
      <c r="DW599" s="102"/>
      <c r="DX599" s="102"/>
      <c r="DY599" s="102"/>
      <c r="DZ599" s="102"/>
    </row>
    <row r="600" spans="1:130">
      <c r="A600" s="102"/>
      <c r="B600" s="102"/>
      <c r="C600" s="102"/>
      <c r="D600" s="102"/>
      <c r="E600" s="102"/>
      <c r="F600" s="102"/>
      <c r="G600" s="102"/>
      <c r="H600" s="102"/>
      <c r="I600" s="102"/>
      <c r="J600" s="102"/>
      <c r="K600" s="102"/>
      <c r="L600" s="102"/>
      <c r="M600" s="102"/>
      <c r="N600" s="102"/>
      <c r="O600" s="102"/>
      <c r="P600" s="102"/>
      <c r="Q600" s="102"/>
      <c r="R600" s="102"/>
      <c r="S600" s="102"/>
      <c r="T600" s="102"/>
      <c r="U600" s="102"/>
      <c r="V600" s="102"/>
      <c r="W600" s="102"/>
      <c r="X600" s="102"/>
      <c r="Y600" s="102"/>
      <c r="Z600" s="102"/>
      <c r="AA600" s="102"/>
      <c r="AB600" s="102"/>
      <c r="AC600" s="102"/>
      <c r="AD600" s="102"/>
      <c r="AE600" s="102"/>
      <c r="AF600" s="102"/>
      <c r="AG600" s="102"/>
      <c r="AH600" s="102"/>
      <c r="AI600" s="102"/>
      <c r="AJ600" s="102"/>
      <c r="AK600" s="102"/>
      <c r="AL600" s="102"/>
      <c r="AM600" s="102"/>
      <c r="AN600" s="102"/>
      <c r="AO600" s="102"/>
      <c r="AP600" s="102"/>
      <c r="AQ600" s="102"/>
      <c r="AR600" s="102"/>
      <c r="AS600" s="102"/>
      <c r="AT600" s="102"/>
      <c r="AU600" s="102"/>
      <c r="AV600" s="102"/>
      <c r="AW600" s="102"/>
      <c r="AX600" s="102"/>
      <c r="AY600" s="102"/>
      <c r="AZ600" s="102"/>
      <c r="BA600" s="102"/>
      <c r="BB600" s="102"/>
      <c r="BC600" s="102"/>
      <c r="BD600" s="102"/>
      <c r="BE600" s="102"/>
      <c r="BF600" s="102"/>
      <c r="BG600" s="102"/>
      <c r="BH600" s="102"/>
      <c r="BI600" s="102"/>
      <c r="BJ600" s="102"/>
      <c r="BK600" s="102"/>
      <c r="BL600" s="102"/>
      <c r="BM600" s="102"/>
      <c r="BN600" s="102"/>
      <c r="BO600" s="102"/>
      <c r="BP600" s="102"/>
      <c r="BQ600" s="102"/>
      <c r="BR600" s="102"/>
      <c r="BS600" s="102"/>
      <c r="BT600" s="102"/>
      <c r="BU600" s="102"/>
      <c r="BV600" s="102"/>
      <c r="BW600" s="102"/>
      <c r="BX600" s="102"/>
      <c r="BY600" s="102"/>
      <c r="BZ600" s="102"/>
      <c r="CA600" s="102"/>
      <c r="CB600" s="102"/>
      <c r="CC600" s="102"/>
      <c r="CD600" s="102"/>
      <c r="CE600" s="102"/>
      <c r="CF600" s="102"/>
      <c r="CG600" s="102"/>
      <c r="CH600" s="102"/>
      <c r="CI600" s="102"/>
      <c r="CJ600" s="102"/>
      <c r="CK600" s="102"/>
      <c r="CL600" s="102"/>
      <c r="CM600" s="102"/>
      <c r="CN600" s="102"/>
      <c r="CO600" s="102"/>
      <c r="CP600" s="102"/>
      <c r="CQ600" s="102"/>
      <c r="CR600" s="102"/>
      <c r="CS600" s="102"/>
      <c r="CT600" s="102"/>
      <c r="CU600" s="102"/>
      <c r="CV600" s="102"/>
      <c r="CW600" s="102"/>
      <c r="CX600" s="102"/>
      <c r="CY600" s="102"/>
      <c r="CZ600" s="102"/>
      <c r="DA600" s="102"/>
      <c r="DB600" s="102"/>
      <c r="DC600" s="102"/>
      <c r="DD600" s="102"/>
      <c r="DE600" s="102"/>
      <c r="DF600" s="102"/>
      <c r="DG600" s="102"/>
      <c r="DH600" s="102"/>
      <c r="DI600" s="102"/>
      <c r="DJ600" s="102"/>
      <c r="DK600" s="102"/>
      <c r="DL600" s="102"/>
      <c r="DM600" s="102"/>
      <c r="DN600" s="102"/>
      <c r="DO600" s="102"/>
      <c r="DP600" s="102"/>
      <c r="DQ600" s="102"/>
      <c r="DR600" s="102"/>
      <c r="DS600" s="102"/>
      <c r="DT600" s="102"/>
      <c r="DU600" s="102"/>
      <c r="DV600" s="102"/>
      <c r="DW600" s="102"/>
      <c r="DX600" s="102"/>
      <c r="DY600" s="102"/>
      <c r="DZ600" s="102"/>
    </row>
    <row r="601" spans="1:130">
      <c r="A601" s="102"/>
      <c r="B601" s="102"/>
      <c r="C601" s="102"/>
      <c r="D601" s="102"/>
      <c r="E601" s="102"/>
      <c r="F601" s="102"/>
      <c r="G601" s="102"/>
      <c r="H601" s="102"/>
      <c r="I601" s="102"/>
      <c r="J601" s="102"/>
      <c r="K601" s="102"/>
      <c r="L601" s="102"/>
      <c r="M601" s="102"/>
      <c r="N601" s="102"/>
      <c r="O601" s="102"/>
      <c r="P601" s="102"/>
      <c r="Q601" s="102"/>
      <c r="R601" s="102"/>
      <c r="S601" s="102"/>
      <c r="T601" s="102"/>
      <c r="U601" s="102"/>
      <c r="V601" s="102"/>
      <c r="W601" s="102"/>
      <c r="X601" s="102"/>
      <c r="Y601" s="102"/>
      <c r="Z601" s="102"/>
      <c r="AA601" s="102"/>
      <c r="AB601" s="102"/>
      <c r="AC601" s="102"/>
      <c r="AD601" s="102"/>
      <c r="AE601" s="102"/>
      <c r="AF601" s="102"/>
      <c r="AG601" s="102"/>
      <c r="AH601" s="102"/>
      <c r="AI601" s="102"/>
      <c r="AJ601" s="102"/>
      <c r="AK601" s="102"/>
      <c r="AL601" s="102"/>
      <c r="AM601" s="102"/>
      <c r="AN601" s="102"/>
      <c r="AO601" s="102"/>
      <c r="AP601" s="102"/>
      <c r="AQ601" s="102"/>
      <c r="AR601" s="102"/>
      <c r="AS601" s="102"/>
      <c r="AT601" s="102"/>
      <c r="AU601" s="102"/>
      <c r="AV601" s="102"/>
      <c r="AW601" s="102"/>
      <c r="AX601" s="102"/>
      <c r="AY601" s="102"/>
      <c r="AZ601" s="102"/>
      <c r="BA601" s="102"/>
      <c r="BB601" s="102"/>
      <c r="BC601" s="102"/>
      <c r="BD601" s="102"/>
      <c r="BE601" s="102"/>
      <c r="BF601" s="102"/>
      <c r="BG601" s="102"/>
      <c r="BH601" s="102"/>
      <c r="BI601" s="102"/>
      <c r="BJ601" s="102"/>
      <c r="BK601" s="102"/>
      <c r="BL601" s="102"/>
      <c r="BM601" s="102"/>
      <c r="BN601" s="102"/>
      <c r="BO601" s="102"/>
      <c r="BP601" s="102"/>
      <c r="BQ601" s="102"/>
      <c r="BR601" s="102"/>
      <c r="BS601" s="102"/>
      <c r="BT601" s="102"/>
      <c r="BU601" s="102"/>
      <c r="BV601" s="102"/>
      <c r="BW601" s="102"/>
      <c r="BX601" s="102"/>
      <c r="BY601" s="102"/>
      <c r="BZ601" s="102"/>
      <c r="CA601" s="102"/>
      <c r="CB601" s="102"/>
      <c r="CC601" s="102"/>
      <c r="CD601" s="102"/>
      <c r="CE601" s="102"/>
      <c r="CF601" s="102"/>
      <c r="CG601" s="102"/>
      <c r="CH601" s="102"/>
      <c r="CI601" s="102"/>
      <c r="CJ601" s="102"/>
      <c r="CK601" s="102"/>
      <c r="CL601" s="102"/>
      <c r="CM601" s="102"/>
      <c r="CN601" s="102"/>
      <c r="CO601" s="102"/>
      <c r="CP601" s="102"/>
      <c r="CQ601" s="102"/>
      <c r="CR601" s="102"/>
      <c r="CS601" s="102"/>
      <c r="CT601" s="102"/>
      <c r="CU601" s="102"/>
      <c r="CV601" s="102"/>
      <c r="CW601" s="102"/>
      <c r="CX601" s="102"/>
      <c r="CY601" s="102"/>
      <c r="CZ601" s="102"/>
      <c r="DA601" s="102"/>
      <c r="DB601" s="102"/>
      <c r="DC601" s="102"/>
      <c r="DD601" s="102"/>
      <c r="DE601" s="102"/>
      <c r="DF601" s="102"/>
      <c r="DG601" s="102"/>
      <c r="DH601" s="102"/>
      <c r="DI601" s="102"/>
      <c r="DJ601" s="102"/>
      <c r="DK601" s="102"/>
      <c r="DL601" s="102"/>
      <c r="DM601" s="102"/>
      <c r="DN601" s="102"/>
      <c r="DO601" s="102"/>
      <c r="DP601" s="102"/>
      <c r="DQ601" s="102"/>
      <c r="DR601" s="102"/>
      <c r="DS601" s="102"/>
      <c r="DT601" s="102"/>
      <c r="DU601" s="102"/>
      <c r="DV601" s="102"/>
      <c r="DW601" s="102"/>
      <c r="DX601" s="102"/>
      <c r="DY601" s="102"/>
      <c r="DZ601" s="102"/>
    </row>
    <row r="602" spans="1:130">
      <c r="A602" s="102"/>
      <c r="B602" s="102"/>
      <c r="C602" s="102"/>
      <c r="D602" s="102"/>
      <c r="E602" s="102"/>
      <c r="F602" s="102"/>
      <c r="G602" s="102"/>
      <c r="H602" s="102"/>
      <c r="I602" s="102"/>
      <c r="J602" s="102"/>
      <c r="K602" s="102"/>
      <c r="L602" s="102"/>
      <c r="M602" s="102"/>
      <c r="N602" s="102"/>
      <c r="O602" s="102"/>
      <c r="P602" s="102"/>
      <c r="Q602" s="102"/>
      <c r="R602" s="102"/>
      <c r="S602" s="102"/>
      <c r="T602" s="102"/>
      <c r="U602" s="102"/>
      <c r="V602" s="102"/>
      <c r="W602" s="102"/>
      <c r="X602" s="102"/>
      <c r="Y602" s="102"/>
      <c r="Z602" s="102"/>
      <c r="AA602" s="102"/>
      <c r="AB602" s="102"/>
      <c r="AC602" s="102"/>
      <c r="AD602" s="102"/>
      <c r="AE602" s="102"/>
      <c r="AF602" s="102"/>
      <c r="AG602" s="102"/>
      <c r="AH602" s="102"/>
      <c r="AI602" s="102"/>
      <c r="AJ602" s="102"/>
      <c r="AK602" s="102"/>
      <c r="AL602" s="102"/>
      <c r="AM602" s="102"/>
      <c r="AN602" s="102"/>
      <c r="AO602" s="102"/>
      <c r="AP602" s="102"/>
      <c r="AQ602" s="102"/>
      <c r="AR602" s="102"/>
      <c r="AS602" s="102"/>
      <c r="AT602" s="102"/>
      <c r="AU602" s="102"/>
      <c r="AV602" s="102"/>
      <c r="AW602" s="102"/>
      <c r="AX602" s="102"/>
      <c r="AY602" s="102"/>
      <c r="AZ602" s="102"/>
      <c r="BA602" s="102"/>
      <c r="BB602" s="102"/>
      <c r="BC602" s="102"/>
      <c r="BD602" s="102"/>
      <c r="BE602" s="102"/>
      <c r="BF602" s="102"/>
      <c r="BG602" s="102"/>
      <c r="BH602" s="102"/>
      <c r="BI602" s="102"/>
      <c r="BJ602" s="102"/>
      <c r="BK602" s="102"/>
      <c r="BL602" s="102"/>
      <c r="BM602" s="102"/>
      <c r="BN602" s="102"/>
      <c r="BO602" s="102"/>
      <c r="BP602" s="102"/>
      <c r="BQ602" s="102"/>
      <c r="BR602" s="102"/>
      <c r="BS602" s="102"/>
      <c r="BT602" s="102"/>
      <c r="BU602" s="102"/>
      <c r="BV602" s="102"/>
      <c r="BW602" s="102"/>
      <c r="BX602" s="102"/>
      <c r="BY602" s="102"/>
      <c r="BZ602" s="102"/>
      <c r="CA602" s="102"/>
      <c r="CB602" s="102"/>
      <c r="CC602" s="102"/>
      <c r="CD602" s="102"/>
      <c r="CE602" s="102"/>
      <c r="CF602" s="102"/>
      <c r="CG602" s="102"/>
      <c r="CH602" s="102"/>
      <c r="CI602" s="102"/>
      <c r="CJ602" s="102"/>
      <c r="CK602" s="102"/>
      <c r="CL602" s="102"/>
      <c r="CM602" s="102"/>
      <c r="CN602" s="102"/>
      <c r="CO602" s="102"/>
      <c r="CP602" s="102"/>
      <c r="CQ602" s="102"/>
      <c r="CR602" s="102"/>
      <c r="CS602" s="102"/>
      <c r="CT602" s="102"/>
      <c r="CU602" s="102"/>
      <c r="CV602" s="102"/>
      <c r="CW602" s="102"/>
      <c r="CX602" s="102"/>
      <c r="CY602" s="102"/>
      <c r="CZ602" s="102"/>
      <c r="DA602" s="102"/>
      <c r="DB602" s="102"/>
      <c r="DC602" s="102"/>
      <c r="DD602" s="102"/>
      <c r="DE602" s="102"/>
      <c r="DF602" s="102"/>
      <c r="DG602" s="102"/>
      <c r="DH602" s="102"/>
      <c r="DI602" s="102"/>
      <c r="DJ602" s="102"/>
      <c r="DK602" s="102"/>
      <c r="DL602" s="102"/>
      <c r="DM602" s="102"/>
      <c r="DN602" s="102"/>
      <c r="DO602" s="102"/>
      <c r="DP602" s="102"/>
      <c r="DQ602" s="102"/>
      <c r="DR602" s="102"/>
      <c r="DS602" s="102"/>
      <c r="DT602" s="102"/>
      <c r="DU602" s="102"/>
      <c r="DV602" s="102"/>
      <c r="DW602" s="102"/>
      <c r="DX602" s="102"/>
      <c r="DY602" s="102"/>
      <c r="DZ602" s="102"/>
    </row>
    <row r="603" spans="1:130">
      <c r="A603" s="102"/>
      <c r="B603" s="102"/>
      <c r="C603" s="102"/>
      <c r="D603" s="102"/>
      <c r="E603" s="102"/>
      <c r="F603" s="102"/>
      <c r="G603" s="102"/>
      <c r="H603" s="102"/>
      <c r="I603" s="102"/>
      <c r="J603" s="102"/>
      <c r="K603" s="102"/>
      <c r="L603" s="102"/>
      <c r="M603" s="102"/>
      <c r="N603" s="102"/>
      <c r="O603" s="102"/>
      <c r="P603" s="102"/>
      <c r="Q603" s="102"/>
      <c r="R603" s="102"/>
      <c r="S603" s="102"/>
      <c r="T603" s="102"/>
      <c r="U603" s="102"/>
      <c r="V603" s="102"/>
      <c r="W603" s="102"/>
      <c r="X603" s="102"/>
      <c r="Y603" s="102"/>
      <c r="Z603" s="102"/>
      <c r="AA603" s="102"/>
      <c r="AB603" s="102"/>
      <c r="AC603" s="102"/>
      <c r="AD603" s="102"/>
      <c r="AE603" s="102"/>
      <c r="AF603" s="102"/>
      <c r="AG603" s="102"/>
      <c r="AH603" s="102"/>
      <c r="AI603" s="102"/>
      <c r="AJ603" s="102"/>
      <c r="AK603" s="102"/>
      <c r="AL603" s="102"/>
      <c r="AM603" s="102"/>
      <c r="AN603" s="102"/>
      <c r="AO603" s="102"/>
      <c r="AP603" s="102"/>
      <c r="AQ603" s="102"/>
      <c r="AR603" s="102"/>
      <c r="AS603" s="102"/>
      <c r="AT603" s="102"/>
      <c r="AU603" s="102"/>
      <c r="AV603" s="102"/>
      <c r="AW603" s="102"/>
      <c r="AX603" s="102"/>
      <c r="AY603" s="102"/>
      <c r="AZ603" s="102"/>
      <c r="BA603" s="102"/>
      <c r="BB603" s="102"/>
      <c r="BC603" s="102"/>
      <c r="BD603" s="102"/>
      <c r="BE603" s="102"/>
      <c r="BF603" s="102"/>
      <c r="BG603" s="102"/>
      <c r="BH603" s="102"/>
      <c r="BI603" s="102"/>
      <c r="BJ603" s="102"/>
      <c r="BK603" s="102"/>
      <c r="BL603" s="102"/>
      <c r="BM603" s="102"/>
      <c r="BN603" s="102"/>
      <c r="BO603" s="102"/>
      <c r="BP603" s="102"/>
      <c r="BQ603" s="102"/>
      <c r="BR603" s="102"/>
      <c r="BS603" s="102"/>
      <c r="BT603" s="102"/>
      <c r="BU603" s="102"/>
      <c r="BV603" s="102"/>
      <c r="BW603" s="102"/>
      <c r="BX603" s="102"/>
      <c r="BY603" s="102"/>
      <c r="BZ603" s="102"/>
      <c r="CA603" s="102"/>
      <c r="CB603" s="102"/>
      <c r="CC603" s="102"/>
      <c r="CD603" s="102"/>
      <c r="CE603" s="102"/>
      <c r="CF603" s="102"/>
      <c r="CG603" s="102"/>
      <c r="CH603" s="102"/>
      <c r="CI603" s="102"/>
      <c r="CJ603" s="102"/>
      <c r="CK603" s="102"/>
      <c r="CL603" s="102"/>
      <c r="CM603" s="102"/>
      <c r="CN603" s="102"/>
      <c r="CO603" s="102"/>
      <c r="CP603" s="102"/>
      <c r="CQ603" s="102"/>
      <c r="CR603" s="102"/>
      <c r="CS603" s="102"/>
      <c r="CT603" s="102"/>
      <c r="CU603" s="102"/>
      <c r="CV603" s="102"/>
      <c r="CW603" s="102"/>
      <c r="CX603" s="102"/>
      <c r="CY603" s="102"/>
      <c r="CZ603" s="102"/>
      <c r="DA603" s="102"/>
      <c r="DB603" s="102"/>
      <c r="DC603" s="102"/>
      <c r="DD603" s="102"/>
      <c r="DE603" s="102"/>
      <c r="DF603" s="102"/>
      <c r="DG603" s="102"/>
      <c r="DH603" s="102"/>
      <c r="DI603" s="102"/>
      <c r="DJ603" s="102"/>
      <c r="DK603" s="102"/>
      <c r="DL603" s="102"/>
      <c r="DM603" s="102"/>
      <c r="DN603" s="102"/>
      <c r="DO603" s="102"/>
      <c r="DP603" s="102"/>
      <c r="DQ603" s="102"/>
      <c r="DR603" s="102"/>
      <c r="DS603" s="102"/>
      <c r="DT603" s="102"/>
      <c r="DU603" s="102"/>
      <c r="DV603" s="102"/>
      <c r="DW603" s="102"/>
      <c r="DX603" s="102"/>
      <c r="DY603" s="102"/>
      <c r="DZ603" s="102"/>
    </row>
    <row r="604" spans="1:130">
      <c r="A604" s="102"/>
      <c r="B604" s="102"/>
      <c r="C604" s="102"/>
      <c r="D604" s="102"/>
      <c r="E604" s="102"/>
      <c r="F604" s="102"/>
      <c r="G604" s="102"/>
      <c r="H604" s="102"/>
      <c r="I604" s="102"/>
      <c r="J604" s="102"/>
      <c r="K604" s="102"/>
      <c r="L604" s="102"/>
      <c r="M604" s="102"/>
      <c r="N604" s="102"/>
      <c r="O604" s="102"/>
      <c r="P604" s="102"/>
      <c r="Q604" s="102"/>
      <c r="R604" s="102"/>
      <c r="S604" s="102"/>
      <c r="T604" s="102"/>
      <c r="U604" s="102"/>
      <c r="V604" s="102"/>
      <c r="W604" s="102"/>
      <c r="X604" s="102"/>
      <c r="Y604" s="102"/>
      <c r="Z604" s="102"/>
      <c r="AA604" s="102"/>
      <c r="AB604" s="102"/>
      <c r="AC604" s="102"/>
      <c r="AD604" s="102"/>
      <c r="AE604" s="102"/>
      <c r="AF604" s="102"/>
      <c r="AG604" s="102"/>
      <c r="AH604" s="102"/>
      <c r="AI604" s="102"/>
      <c r="AJ604" s="102"/>
      <c r="AK604" s="102"/>
      <c r="AL604" s="102"/>
      <c r="AM604" s="102"/>
      <c r="AN604" s="102"/>
      <c r="AO604" s="102"/>
      <c r="AP604" s="102"/>
      <c r="AQ604" s="102"/>
      <c r="AR604" s="102"/>
      <c r="AS604" s="102"/>
      <c r="AT604" s="102"/>
      <c r="AU604" s="102"/>
      <c r="AV604" s="102"/>
      <c r="AW604" s="102"/>
      <c r="AX604" s="102"/>
      <c r="AY604" s="102"/>
      <c r="AZ604" s="102"/>
      <c r="BA604" s="102"/>
      <c r="BB604" s="102"/>
      <c r="BC604" s="102"/>
      <c r="BD604" s="102"/>
      <c r="BE604" s="102"/>
      <c r="BF604" s="102"/>
      <c r="BG604" s="102"/>
      <c r="BH604" s="102"/>
      <c r="BI604" s="102"/>
      <c r="BJ604" s="102"/>
      <c r="BK604" s="102"/>
      <c r="BL604" s="102"/>
      <c r="BM604" s="102"/>
      <c r="BN604" s="102"/>
      <c r="BO604" s="102"/>
      <c r="BP604" s="102"/>
      <c r="BQ604" s="102"/>
      <c r="BR604" s="102"/>
      <c r="BS604" s="102"/>
      <c r="BT604" s="102"/>
      <c r="BU604" s="102"/>
      <c r="BV604" s="102"/>
      <c r="BW604" s="102"/>
      <c r="BX604" s="102"/>
      <c r="BY604" s="102"/>
      <c r="BZ604" s="102"/>
      <c r="CA604" s="102"/>
      <c r="CB604" s="102"/>
      <c r="CC604" s="102"/>
      <c r="CD604" s="102"/>
      <c r="CE604" s="102"/>
      <c r="CF604" s="102"/>
      <c r="CG604" s="102"/>
      <c r="CH604" s="102"/>
      <c r="CI604" s="102"/>
      <c r="CJ604" s="102"/>
      <c r="CK604" s="102"/>
      <c r="CL604" s="102"/>
      <c r="CM604" s="102"/>
      <c r="CN604" s="102"/>
      <c r="CO604" s="102"/>
      <c r="CP604" s="102"/>
      <c r="CQ604" s="102"/>
      <c r="CR604" s="102"/>
      <c r="CS604" s="102"/>
      <c r="CT604" s="102"/>
      <c r="CU604" s="102"/>
      <c r="CV604" s="102"/>
      <c r="CW604" s="102"/>
      <c r="CX604" s="102"/>
      <c r="CY604" s="102"/>
      <c r="CZ604" s="102"/>
      <c r="DA604" s="102"/>
      <c r="DB604" s="102"/>
      <c r="DC604" s="102"/>
      <c r="DD604" s="102"/>
      <c r="DE604" s="102"/>
      <c r="DF604" s="102"/>
      <c r="DG604" s="102"/>
      <c r="DH604" s="102"/>
      <c r="DI604" s="102"/>
      <c r="DJ604" s="102"/>
      <c r="DK604" s="102"/>
      <c r="DL604" s="102"/>
      <c r="DM604" s="102"/>
      <c r="DN604" s="102"/>
      <c r="DO604" s="102"/>
      <c r="DP604" s="102"/>
      <c r="DQ604" s="102"/>
      <c r="DR604" s="102"/>
      <c r="DS604" s="102"/>
      <c r="DT604" s="102"/>
      <c r="DU604" s="102"/>
      <c r="DV604" s="102"/>
      <c r="DW604" s="102"/>
      <c r="DX604" s="102"/>
      <c r="DY604" s="102"/>
      <c r="DZ604" s="102"/>
    </row>
    <row r="605" spans="1:130">
      <c r="A605" s="102"/>
      <c r="B605" s="102"/>
      <c r="C605" s="102"/>
      <c r="D605" s="102"/>
      <c r="E605" s="102"/>
      <c r="F605" s="102"/>
      <c r="G605" s="102"/>
      <c r="H605" s="102"/>
      <c r="I605" s="102"/>
      <c r="J605" s="102"/>
      <c r="K605" s="102"/>
      <c r="L605" s="102"/>
      <c r="M605" s="102"/>
      <c r="N605" s="102"/>
      <c r="O605" s="102"/>
      <c r="P605" s="102"/>
      <c r="Q605" s="102"/>
      <c r="R605" s="102"/>
      <c r="S605" s="102"/>
      <c r="T605" s="102"/>
      <c r="U605" s="102"/>
      <c r="V605" s="102"/>
      <c r="W605" s="102"/>
      <c r="X605" s="102"/>
      <c r="Y605" s="102"/>
      <c r="Z605" s="102"/>
      <c r="AA605" s="102"/>
      <c r="AB605" s="102"/>
      <c r="AC605" s="102"/>
      <c r="AD605" s="102"/>
      <c r="AE605" s="102"/>
      <c r="AF605" s="102"/>
      <c r="AG605" s="102"/>
      <c r="AH605" s="102"/>
      <c r="AI605" s="102"/>
      <c r="AJ605" s="102"/>
      <c r="AK605" s="102"/>
      <c r="AL605" s="102"/>
      <c r="AM605" s="102"/>
      <c r="AN605" s="102"/>
      <c r="AO605" s="102"/>
      <c r="AP605" s="102"/>
      <c r="AQ605" s="102"/>
      <c r="AR605" s="102"/>
      <c r="AS605" s="102"/>
      <c r="AT605" s="102"/>
      <c r="AU605" s="102"/>
      <c r="AV605" s="102"/>
      <c r="AW605" s="102"/>
      <c r="AX605" s="102"/>
      <c r="AY605" s="102"/>
      <c r="AZ605" s="102"/>
      <c r="BA605" s="102"/>
      <c r="BB605" s="102"/>
      <c r="BC605" s="102"/>
      <c r="BD605" s="102"/>
      <c r="BE605" s="102"/>
      <c r="BF605" s="102"/>
      <c r="BG605" s="102"/>
      <c r="BH605" s="102"/>
      <c r="BI605" s="102"/>
      <c r="BJ605" s="102"/>
      <c r="BK605" s="102"/>
      <c r="BL605" s="102"/>
      <c r="BM605" s="102"/>
      <c r="BN605" s="102"/>
      <c r="BO605" s="102"/>
      <c r="BP605" s="102"/>
      <c r="BQ605" s="102"/>
      <c r="BR605" s="102"/>
      <c r="BS605" s="102"/>
      <c r="BT605" s="102"/>
      <c r="BU605" s="102"/>
      <c r="BV605" s="102"/>
      <c r="BW605" s="102"/>
      <c r="BX605" s="102"/>
      <c r="BY605" s="102"/>
      <c r="BZ605" s="102"/>
      <c r="CA605" s="102"/>
      <c r="CB605" s="102"/>
      <c r="CC605" s="102"/>
      <c r="CD605" s="102"/>
      <c r="CE605" s="102"/>
      <c r="CF605" s="102"/>
      <c r="CG605" s="102"/>
      <c r="CH605" s="102"/>
      <c r="CI605" s="102"/>
      <c r="CJ605" s="102"/>
      <c r="CK605" s="102"/>
      <c r="CL605" s="102"/>
      <c r="CM605" s="102"/>
      <c r="CN605" s="102"/>
      <c r="CO605" s="102"/>
      <c r="CP605" s="102"/>
      <c r="CQ605" s="102"/>
      <c r="CR605" s="102"/>
      <c r="CS605" s="102"/>
      <c r="CT605" s="102"/>
      <c r="CU605" s="102"/>
      <c r="CV605" s="102"/>
      <c r="CW605" s="102"/>
      <c r="CX605" s="102"/>
      <c r="CY605" s="102"/>
      <c r="CZ605" s="102"/>
      <c r="DA605" s="102"/>
      <c r="DB605" s="102"/>
      <c r="DC605" s="102"/>
      <c r="DD605" s="102"/>
      <c r="DE605" s="102"/>
      <c r="DF605" s="102"/>
      <c r="DG605" s="102"/>
      <c r="DH605" s="102"/>
      <c r="DI605" s="102"/>
      <c r="DJ605" s="102"/>
      <c r="DK605" s="102"/>
      <c r="DL605" s="102"/>
      <c r="DM605" s="102"/>
      <c r="DN605" s="102"/>
      <c r="DO605" s="102"/>
      <c r="DP605" s="102"/>
      <c r="DQ605" s="102"/>
      <c r="DR605" s="102"/>
      <c r="DS605" s="102"/>
      <c r="DT605" s="102"/>
      <c r="DU605" s="102"/>
      <c r="DV605" s="102"/>
      <c r="DW605" s="102"/>
      <c r="DX605" s="102"/>
      <c r="DY605" s="102"/>
      <c r="DZ605" s="102"/>
    </row>
    <row r="606" spans="1:130">
      <c r="A606" s="102"/>
      <c r="B606" s="102"/>
      <c r="C606" s="102"/>
      <c r="D606" s="102"/>
      <c r="E606" s="102"/>
      <c r="F606" s="102"/>
      <c r="G606" s="102"/>
      <c r="H606" s="102"/>
      <c r="I606" s="102"/>
      <c r="J606" s="102"/>
      <c r="K606" s="102"/>
      <c r="L606" s="102"/>
      <c r="M606" s="102"/>
      <c r="N606" s="102"/>
      <c r="O606" s="102"/>
      <c r="P606" s="102"/>
      <c r="Q606" s="102"/>
      <c r="R606" s="102"/>
      <c r="S606" s="102"/>
      <c r="T606" s="102"/>
      <c r="U606" s="102"/>
      <c r="V606" s="102"/>
      <c r="W606" s="102"/>
      <c r="X606" s="102"/>
      <c r="Y606" s="102"/>
      <c r="Z606" s="102"/>
      <c r="AA606" s="102"/>
      <c r="AB606" s="102"/>
      <c r="AC606" s="102"/>
      <c r="AD606" s="102"/>
      <c r="AE606" s="102"/>
      <c r="AF606" s="102"/>
      <c r="AG606" s="102"/>
      <c r="AH606" s="102"/>
      <c r="AI606" s="102"/>
      <c r="AJ606" s="102"/>
      <c r="AK606" s="102"/>
      <c r="AL606" s="102"/>
      <c r="AM606" s="102"/>
      <c r="AN606" s="102"/>
      <c r="AO606" s="102"/>
      <c r="AP606" s="102"/>
      <c r="AQ606" s="102"/>
      <c r="AR606" s="102"/>
      <c r="AS606" s="102"/>
      <c r="AT606" s="102"/>
      <c r="AU606" s="102"/>
      <c r="AV606" s="102"/>
      <c r="AW606" s="102"/>
      <c r="AX606" s="102"/>
      <c r="AY606" s="102"/>
      <c r="AZ606" s="102"/>
      <c r="BA606" s="102"/>
      <c r="BB606" s="102"/>
      <c r="BC606" s="102"/>
      <c r="BD606" s="102"/>
      <c r="BE606" s="102"/>
      <c r="BF606" s="102"/>
      <c r="BG606" s="102"/>
      <c r="BH606" s="102"/>
      <c r="BI606" s="102"/>
      <c r="BJ606" s="102"/>
      <c r="BK606" s="102"/>
      <c r="BL606" s="102"/>
      <c r="BM606" s="102"/>
      <c r="BN606" s="102"/>
      <c r="BO606" s="102"/>
      <c r="BP606" s="102"/>
      <c r="BQ606" s="102"/>
      <c r="BR606" s="102"/>
      <c r="BS606" s="102"/>
      <c r="BT606" s="102"/>
      <c r="BU606" s="102"/>
      <c r="BV606" s="102"/>
      <c r="BW606" s="102"/>
      <c r="BX606" s="102"/>
      <c r="BY606" s="102"/>
      <c r="BZ606" s="102"/>
      <c r="CA606" s="102"/>
      <c r="CB606" s="102"/>
      <c r="CC606" s="102"/>
      <c r="CD606" s="102"/>
      <c r="CE606" s="102"/>
      <c r="CF606" s="102"/>
      <c r="CG606" s="102"/>
      <c r="CH606" s="102"/>
      <c r="CI606" s="102"/>
      <c r="CJ606" s="102"/>
      <c r="CK606" s="102"/>
      <c r="CL606" s="102"/>
      <c r="CM606" s="102"/>
      <c r="CN606" s="102"/>
      <c r="CO606" s="102"/>
      <c r="CP606" s="102"/>
      <c r="CQ606" s="102"/>
      <c r="CR606" s="102"/>
      <c r="CS606" s="102"/>
      <c r="CT606" s="102"/>
      <c r="CU606" s="102"/>
      <c r="CV606" s="102"/>
      <c r="CW606" s="102"/>
      <c r="CX606" s="102"/>
      <c r="CY606" s="102"/>
      <c r="CZ606" s="102"/>
      <c r="DA606" s="102"/>
      <c r="DB606" s="102"/>
      <c r="DC606" s="102"/>
      <c r="DD606" s="102"/>
      <c r="DE606" s="102"/>
      <c r="DF606" s="102"/>
      <c r="DG606" s="102"/>
      <c r="DH606" s="102"/>
      <c r="DI606" s="102"/>
      <c r="DJ606" s="102"/>
      <c r="DK606" s="102"/>
      <c r="DL606" s="102"/>
      <c r="DM606" s="102"/>
      <c r="DN606" s="102"/>
      <c r="DO606" s="102"/>
      <c r="DP606" s="102"/>
      <c r="DQ606" s="102"/>
      <c r="DR606" s="102"/>
      <c r="DS606" s="102"/>
      <c r="DT606" s="102"/>
      <c r="DU606" s="102"/>
      <c r="DV606" s="102"/>
      <c r="DW606" s="102"/>
      <c r="DX606" s="102"/>
      <c r="DY606" s="102"/>
      <c r="DZ606" s="102"/>
    </row>
    <row r="607" spans="1:130">
      <c r="A607" s="102"/>
      <c r="B607" s="102"/>
      <c r="C607" s="102"/>
      <c r="D607" s="102"/>
      <c r="E607" s="102"/>
      <c r="F607" s="102"/>
      <c r="G607" s="102"/>
      <c r="H607" s="102"/>
      <c r="I607" s="102"/>
      <c r="J607" s="102"/>
      <c r="K607" s="102"/>
      <c r="L607" s="102"/>
      <c r="M607" s="102"/>
      <c r="N607" s="102"/>
      <c r="O607" s="102"/>
      <c r="P607" s="102"/>
      <c r="Q607" s="102"/>
      <c r="R607" s="102"/>
      <c r="S607" s="102"/>
      <c r="T607" s="102"/>
      <c r="U607" s="102"/>
      <c r="V607" s="102"/>
      <c r="W607" s="102"/>
      <c r="X607" s="102"/>
      <c r="Y607" s="102"/>
      <c r="Z607" s="102"/>
      <c r="AA607" s="102"/>
      <c r="AB607" s="102"/>
      <c r="AC607" s="102"/>
      <c r="AD607" s="102"/>
      <c r="AE607" s="102"/>
      <c r="AF607" s="102"/>
      <c r="AG607" s="102"/>
      <c r="AH607" s="102"/>
      <c r="AI607" s="102"/>
      <c r="AJ607" s="102"/>
      <c r="AK607" s="102"/>
      <c r="AL607" s="102"/>
      <c r="AM607" s="102"/>
      <c r="AN607" s="102"/>
      <c r="AO607" s="102"/>
      <c r="AP607" s="102"/>
      <c r="AQ607" s="102"/>
      <c r="AR607" s="102"/>
      <c r="AS607" s="102"/>
      <c r="AT607" s="102"/>
      <c r="AU607" s="102"/>
      <c r="AV607" s="102"/>
      <c r="AW607" s="102"/>
      <c r="AX607" s="102"/>
      <c r="AY607" s="102"/>
      <c r="AZ607" s="102"/>
      <c r="BA607" s="102"/>
      <c r="BB607" s="102"/>
      <c r="BC607" s="102"/>
      <c r="BD607" s="102"/>
      <c r="BE607" s="102"/>
      <c r="BF607" s="102"/>
      <c r="BG607" s="102"/>
      <c r="BH607" s="102"/>
      <c r="BI607" s="102"/>
      <c r="BJ607" s="102"/>
      <c r="BK607" s="102"/>
      <c r="BL607" s="102"/>
      <c r="BM607" s="102"/>
      <c r="BN607" s="102"/>
      <c r="BO607" s="102"/>
      <c r="BP607" s="102"/>
      <c r="BQ607" s="102"/>
      <c r="BR607" s="102"/>
      <c r="BS607" s="102"/>
      <c r="BT607" s="102"/>
      <c r="BU607" s="102"/>
      <c r="BV607" s="102"/>
      <c r="BW607" s="102"/>
      <c r="BX607" s="102"/>
      <c r="BY607" s="102"/>
      <c r="BZ607" s="102"/>
      <c r="CA607" s="102"/>
      <c r="CB607" s="102"/>
      <c r="CC607" s="102"/>
      <c r="CD607" s="102"/>
      <c r="CE607" s="102"/>
      <c r="CF607" s="102"/>
      <c r="CG607" s="102"/>
      <c r="CH607" s="102"/>
      <c r="CI607" s="102"/>
      <c r="CJ607" s="102"/>
      <c r="CK607" s="102"/>
      <c r="CL607" s="102"/>
      <c r="CM607" s="102"/>
      <c r="CN607" s="102"/>
      <c r="CO607" s="102"/>
      <c r="CP607" s="102"/>
      <c r="CQ607" s="102"/>
      <c r="CR607" s="102"/>
      <c r="CS607" s="102"/>
      <c r="CT607" s="102"/>
      <c r="CU607" s="102"/>
      <c r="CV607" s="102"/>
      <c r="CW607" s="102"/>
      <c r="CX607" s="102"/>
      <c r="CY607" s="102"/>
      <c r="CZ607" s="102"/>
      <c r="DA607" s="102"/>
      <c r="DB607" s="102"/>
      <c r="DC607" s="102"/>
      <c r="DD607" s="102"/>
      <c r="DE607" s="102"/>
      <c r="DF607" s="102"/>
      <c r="DG607" s="102"/>
      <c r="DH607" s="102"/>
      <c r="DI607" s="102"/>
      <c r="DJ607" s="102"/>
      <c r="DK607" s="102"/>
      <c r="DL607" s="102"/>
      <c r="DM607" s="102"/>
      <c r="DN607" s="102"/>
      <c r="DO607" s="102"/>
      <c r="DP607" s="102"/>
      <c r="DQ607" s="102"/>
      <c r="DR607" s="102"/>
      <c r="DS607" s="102"/>
      <c r="DT607" s="102"/>
      <c r="DU607" s="102"/>
      <c r="DV607" s="102"/>
      <c r="DW607" s="102"/>
      <c r="DX607" s="102"/>
      <c r="DY607" s="102"/>
      <c r="DZ607" s="102"/>
    </row>
    <row r="608" spans="1:130">
      <c r="A608" s="102"/>
      <c r="B608" s="102"/>
      <c r="C608" s="102"/>
      <c r="D608" s="102"/>
      <c r="E608" s="102"/>
      <c r="F608" s="102"/>
      <c r="G608" s="102"/>
      <c r="H608" s="102"/>
      <c r="I608" s="102"/>
      <c r="J608" s="102"/>
      <c r="K608" s="102"/>
      <c r="L608" s="102"/>
      <c r="M608" s="102"/>
      <c r="N608" s="102"/>
      <c r="O608" s="102"/>
      <c r="P608" s="102"/>
      <c r="Q608" s="102"/>
      <c r="R608" s="102"/>
      <c r="S608" s="102"/>
      <c r="T608" s="102"/>
      <c r="U608" s="102"/>
      <c r="V608" s="102"/>
      <c r="W608" s="102"/>
      <c r="X608" s="102"/>
      <c r="Y608" s="102"/>
      <c r="Z608" s="102"/>
      <c r="AA608" s="102"/>
      <c r="AB608" s="102"/>
      <c r="AC608" s="102"/>
      <c r="AD608" s="102"/>
      <c r="AE608" s="102"/>
      <c r="AF608" s="102"/>
      <c r="AG608" s="102"/>
      <c r="AH608" s="102"/>
      <c r="AI608" s="102"/>
      <c r="AJ608" s="102"/>
      <c r="AK608" s="102"/>
      <c r="AL608" s="102"/>
      <c r="AM608" s="102"/>
      <c r="AN608" s="102"/>
      <c r="AO608" s="102"/>
      <c r="AP608" s="102"/>
      <c r="AQ608" s="102"/>
      <c r="AR608" s="102"/>
      <c r="AS608" s="102"/>
      <c r="AT608" s="102"/>
      <c r="AU608" s="102"/>
      <c r="AV608" s="102"/>
      <c r="AW608" s="102"/>
      <c r="AX608" s="102"/>
      <c r="AY608" s="102"/>
      <c r="AZ608" s="102"/>
      <c r="BA608" s="102"/>
      <c r="BB608" s="102"/>
      <c r="BC608" s="102"/>
      <c r="BD608" s="102"/>
      <c r="BE608" s="102"/>
      <c r="BF608" s="102"/>
      <c r="BG608" s="102"/>
      <c r="BH608" s="102"/>
      <c r="BI608" s="102"/>
      <c r="BJ608" s="102"/>
      <c r="BK608" s="102"/>
      <c r="BL608" s="102"/>
      <c r="BM608" s="102"/>
      <c r="BN608" s="102"/>
      <c r="BO608" s="102"/>
      <c r="BP608" s="102"/>
      <c r="BQ608" s="102"/>
      <c r="BR608" s="102"/>
      <c r="BS608" s="102"/>
      <c r="BT608" s="102"/>
      <c r="BU608" s="102"/>
      <c r="BV608" s="102"/>
      <c r="BW608" s="102"/>
      <c r="BX608" s="102"/>
      <c r="BY608" s="102"/>
      <c r="BZ608" s="102"/>
      <c r="CA608" s="102"/>
      <c r="CB608" s="102"/>
      <c r="CC608" s="102"/>
      <c r="CD608" s="102"/>
      <c r="CE608" s="102"/>
      <c r="CF608" s="102"/>
      <c r="CG608" s="102"/>
      <c r="CH608" s="102"/>
      <c r="CI608" s="102"/>
      <c r="CJ608" s="102"/>
      <c r="CK608" s="102"/>
      <c r="CL608" s="102"/>
      <c r="CM608" s="102"/>
      <c r="CN608" s="102"/>
      <c r="CO608" s="102"/>
      <c r="CP608" s="102"/>
      <c r="CQ608" s="102"/>
      <c r="CR608" s="102"/>
      <c r="CS608" s="102"/>
      <c r="CT608" s="102"/>
      <c r="CU608" s="102"/>
      <c r="CV608" s="102"/>
      <c r="CW608" s="102"/>
      <c r="CX608" s="102"/>
      <c r="CY608" s="102"/>
      <c r="CZ608" s="102"/>
      <c r="DA608" s="102"/>
      <c r="DB608" s="102"/>
      <c r="DC608" s="102"/>
      <c r="DD608" s="102"/>
      <c r="DE608" s="102"/>
      <c r="DF608" s="102"/>
      <c r="DG608" s="102"/>
      <c r="DH608" s="102"/>
      <c r="DI608" s="102"/>
      <c r="DJ608" s="102"/>
      <c r="DK608" s="102"/>
      <c r="DL608" s="102"/>
      <c r="DM608" s="102"/>
      <c r="DN608" s="102"/>
      <c r="DO608" s="102"/>
      <c r="DP608" s="102"/>
      <c r="DQ608" s="102"/>
      <c r="DR608" s="102"/>
      <c r="DS608" s="102"/>
      <c r="DT608" s="102"/>
      <c r="DU608" s="102"/>
      <c r="DV608" s="102"/>
      <c r="DW608" s="102"/>
      <c r="DX608" s="102"/>
      <c r="DY608" s="102"/>
      <c r="DZ608" s="102"/>
    </row>
    <row r="609" spans="1:130">
      <c r="A609" s="102"/>
      <c r="B609" s="102"/>
      <c r="C609" s="102"/>
      <c r="D609" s="102"/>
      <c r="E609" s="102"/>
      <c r="F609" s="102"/>
      <c r="G609" s="102"/>
      <c r="H609" s="102"/>
      <c r="I609" s="102"/>
      <c r="J609" s="102"/>
      <c r="K609" s="102"/>
      <c r="L609" s="102"/>
      <c r="M609" s="102"/>
      <c r="N609" s="102"/>
      <c r="O609" s="102"/>
      <c r="P609" s="102"/>
      <c r="Q609" s="102"/>
      <c r="R609" s="102"/>
      <c r="S609" s="102"/>
      <c r="T609" s="102"/>
      <c r="U609" s="102"/>
      <c r="V609" s="102"/>
      <c r="W609" s="102"/>
      <c r="X609" s="102"/>
      <c r="Y609" s="102"/>
      <c r="Z609" s="102"/>
      <c r="AA609" s="102"/>
      <c r="AB609" s="102"/>
      <c r="AC609" s="102"/>
      <c r="AD609" s="102"/>
      <c r="AE609" s="102"/>
      <c r="AF609" s="102"/>
      <c r="AG609" s="102"/>
      <c r="AH609" s="102"/>
      <c r="AI609" s="102"/>
      <c r="AJ609" s="102"/>
      <c r="AK609" s="102"/>
      <c r="AL609" s="102"/>
      <c r="AM609" s="102"/>
      <c r="AN609" s="102"/>
      <c r="AO609" s="102"/>
      <c r="AP609" s="102"/>
      <c r="AQ609" s="102"/>
      <c r="AR609" s="102"/>
      <c r="AS609" s="102"/>
      <c r="AT609" s="102"/>
      <c r="AU609" s="102"/>
      <c r="AV609" s="102"/>
      <c r="AW609" s="102"/>
      <c r="AX609" s="102"/>
      <c r="AY609" s="102"/>
      <c r="AZ609" s="102"/>
      <c r="BA609" s="102"/>
      <c r="BB609" s="102"/>
      <c r="BC609" s="102"/>
      <c r="BD609" s="102"/>
      <c r="BE609" s="102"/>
      <c r="BF609" s="102"/>
      <c r="BG609" s="102"/>
      <c r="BH609" s="102"/>
      <c r="BI609" s="102"/>
      <c r="BJ609" s="102"/>
      <c r="BK609" s="102"/>
      <c r="BL609" s="102"/>
      <c r="BM609" s="102"/>
      <c r="BN609" s="102"/>
      <c r="BO609" s="102"/>
      <c r="BP609" s="102"/>
      <c r="BQ609" s="102"/>
      <c r="BR609" s="102"/>
      <c r="BS609" s="102"/>
      <c r="BT609" s="102"/>
      <c r="BU609" s="102"/>
      <c r="BV609" s="102"/>
      <c r="BW609" s="102"/>
      <c r="BX609" s="102"/>
      <c r="BY609" s="102"/>
      <c r="BZ609" s="102"/>
      <c r="CA609" s="102"/>
      <c r="CB609" s="102"/>
      <c r="CC609" s="102"/>
      <c r="CD609" s="102"/>
      <c r="CE609" s="102"/>
      <c r="CF609" s="102"/>
      <c r="CG609" s="102"/>
      <c r="CH609" s="102"/>
      <c r="CI609" s="102"/>
      <c r="CJ609" s="102"/>
      <c r="CK609" s="102"/>
      <c r="CL609" s="102"/>
      <c r="CM609" s="102"/>
      <c r="CN609" s="102"/>
      <c r="CO609" s="102"/>
      <c r="CP609" s="102"/>
      <c r="CQ609" s="102"/>
      <c r="CR609" s="102"/>
      <c r="CS609" s="102"/>
      <c r="CT609" s="102"/>
      <c r="CU609" s="102"/>
      <c r="CV609" s="102"/>
      <c r="CW609" s="102"/>
      <c r="CX609" s="102"/>
      <c r="CY609" s="102"/>
      <c r="CZ609" s="102"/>
      <c r="DA609" s="102"/>
      <c r="DB609" s="102"/>
      <c r="DC609" s="102"/>
      <c r="DD609" s="102"/>
      <c r="DE609" s="102"/>
      <c r="DF609" s="102"/>
      <c r="DG609" s="102"/>
      <c r="DH609" s="102"/>
      <c r="DI609" s="102"/>
      <c r="DJ609" s="102"/>
      <c r="DK609" s="102"/>
      <c r="DL609" s="102"/>
      <c r="DM609" s="102"/>
      <c r="DN609" s="102"/>
      <c r="DO609" s="102"/>
      <c r="DP609" s="102"/>
      <c r="DQ609" s="102"/>
      <c r="DR609" s="102"/>
      <c r="DS609" s="102"/>
      <c r="DT609" s="102"/>
      <c r="DU609" s="102"/>
      <c r="DV609" s="102"/>
      <c r="DW609" s="102"/>
      <c r="DX609" s="102"/>
      <c r="DY609" s="102"/>
      <c r="DZ609" s="102"/>
    </row>
    <row r="610" spans="1:130">
      <c r="A610" s="102"/>
      <c r="B610" s="102"/>
      <c r="C610" s="102"/>
      <c r="D610" s="102"/>
      <c r="E610" s="102"/>
      <c r="F610" s="102"/>
      <c r="G610" s="102"/>
      <c r="H610" s="102"/>
      <c r="I610" s="102"/>
      <c r="J610" s="102"/>
      <c r="K610" s="102"/>
      <c r="L610" s="102"/>
      <c r="M610" s="102"/>
      <c r="N610" s="102"/>
      <c r="O610" s="102"/>
      <c r="P610" s="102"/>
      <c r="Q610" s="102"/>
      <c r="R610" s="102"/>
      <c r="S610" s="102"/>
      <c r="T610" s="102"/>
      <c r="U610" s="102"/>
      <c r="V610" s="102"/>
      <c r="W610" s="102"/>
      <c r="X610" s="102"/>
      <c r="Y610" s="102"/>
      <c r="Z610" s="102"/>
      <c r="AA610" s="102"/>
      <c r="AB610" s="102"/>
      <c r="AC610" s="102"/>
      <c r="AD610" s="102"/>
      <c r="AE610" s="102"/>
      <c r="AF610" s="102"/>
      <c r="AG610" s="102"/>
      <c r="AH610" s="102"/>
      <c r="AI610" s="102"/>
      <c r="AJ610" s="102"/>
      <c r="AK610" s="102"/>
      <c r="AL610" s="102"/>
      <c r="AM610" s="102"/>
      <c r="AN610" s="102"/>
      <c r="AO610" s="102"/>
      <c r="AP610" s="102"/>
      <c r="AQ610" s="102"/>
      <c r="AR610" s="102"/>
      <c r="AS610" s="102"/>
      <c r="AT610" s="102"/>
      <c r="AU610" s="102"/>
      <c r="AV610" s="102"/>
      <c r="AW610" s="102"/>
      <c r="AX610" s="102"/>
      <c r="AY610" s="102"/>
      <c r="AZ610" s="102"/>
      <c r="BA610" s="102"/>
      <c r="BB610" s="102"/>
      <c r="BC610" s="102"/>
      <c r="BD610" s="102"/>
      <c r="BE610" s="102"/>
      <c r="BF610" s="102"/>
      <c r="BG610" s="102"/>
      <c r="BH610" s="102"/>
      <c r="BI610" s="102"/>
      <c r="BJ610" s="102"/>
      <c r="BK610" s="102"/>
      <c r="BL610" s="102"/>
      <c r="BM610" s="102"/>
      <c r="BN610" s="102"/>
      <c r="BO610" s="102"/>
      <c r="BP610" s="102"/>
      <c r="BQ610" s="102"/>
      <c r="BR610" s="102"/>
      <c r="BS610" s="102"/>
      <c r="BT610" s="102"/>
      <c r="BU610" s="102"/>
      <c r="BV610" s="102"/>
      <c r="BW610" s="102"/>
      <c r="BX610" s="102"/>
      <c r="BY610" s="102"/>
      <c r="BZ610" s="102"/>
      <c r="CA610" s="102"/>
      <c r="CB610" s="102"/>
      <c r="CC610" s="102"/>
      <c r="CD610" s="102"/>
      <c r="CE610" s="102"/>
      <c r="CF610" s="102"/>
      <c r="CG610" s="102"/>
      <c r="CH610" s="102"/>
      <c r="CI610" s="102"/>
      <c r="CJ610" s="102"/>
      <c r="CK610" s="102"/>
      <c r="CL610" s="102"/>
      <c r="CM610" s="102"/>
      <c r="CN610" s="102"/>
      <c r="CO610" s="102"/>
      <c r="CP610" s="102"/>
      <c r="CQ610" s="102"/>
      <c r="CR610" s="102"/>
      <c r="CS610" s="102"/>
      <c r="CT610" s="102"/>
      <c r="CU610" s="102"/>
      <c r="CV610" s="102"/>
      <c r="CW610" s="102"/>
      <c r="CX610" s="102"/>
      <c r="CY610" s="102"/>
      <c r="CZ610" s="102"/>
      <c r="DA610" s="102"/>
      <c r="DB610" s="102"/>
      <c r="DC610" s="102"/>
      <c r="DD610" s="102"/>
      <c r="DE610" s="102"/>
      <c r="DF610" s="102"/>
      <c r="DG610" s="102"/>
      <c r="DH610" s="102"/>
      <c r="DI610" s="102"/>
      <c r="DJ610" s="102"/>
      <c r="DK610" s="102"/>
      <c r="DL610" s="102"/>
      <c r="DM610" s="102"/>
      <c r="DN610" s="102"/>
      <c r="DO610" s="102"/>
      <c r="DP610" s="102"/>
      <c r="DQ610" s="102"/>
      <c r="DR610" s="102"/>
      <c r="DS610" s="102"/>
      <c r="DT610" s="102"/>
      <c r="DU610" s="102"/>
      <c r="DV610" s="102"/>
      <c r="DW610" s="102"/>
      <c r="DX610" s="102"/>
      <c r="DY610" s="102"/>
      <c r="DZ610" s="102"/>
    </row>
    <row r="611" spans="1:130">
      <c r="A611" s="102"/>
      <c r="B611" s="102"/>
      <c r="C611" s="102"/>
      <c r="D611" s="102"/>
      <c r="E611" s="102"/>
      <c r="F611" s="102"/>
      <c r="G611" s="102"/>
      <c r="H611" s="102"/>
      <c r="I611" s="102"/>
      <c r="J611" s="102"/>
      <c r="K611" s="102"/>
      <c r="L611" s="102"/>
      <c r="M611" s="102"/>
      <c r="N611" s="102"/>
      <c r="O611" s="102"/>
      <c r="P611" s="102"/>
      <c r="Q611" s="102"/>
      <c r="R611" s="102"/>
      <c r="S611" s="102"/>
      <c r="T611" s="102"/>
      <c r="U611" s="102"/>
      <c r="V611" s="102"/>
      <c r="W611" s="102"/>
      <c r="X611" s="102"/>
      <c r="Y611" s="102"/>
      <c r="Z611" s="102"/>
      <c r="AA611" s="102"/>
      <c r="AB611" s="102"/>
      <c r="AC611" s="102"/>
      <c r="AD611" s="102"/>
      <c r="AE611" s="102"/>
      <c r="AF611" s="102"/>
      <c r="AG611" s="102"/>
      <c r="AH611" s="102"/>
      <c r="AI611" s="102"/>
      <c r="AJ611" s="102"/>
      <c r="AK611" s="102"/>
      <c r="AL611" s="102"/>
      <c r="AM611" s="102"/>
      <c r="AN611" s="102"/>
      <c r="AO611" s="102"/>
      <c r="AP611" s="102"/>
      <c r="AQ611" s="102"/>
      <c r="AR611" s="102"/>
      <c r="AS611" s="102"/>
      <c r="AT611" s="102"/>
      <c r="AU611" s="102"/>
      <c r="AV611" s="102"/>
      <c r="AW611" s="102"/>
      <c r="AX611" s="102"/>
      <c r="AY611" s="102"/>
      <c r="AZ611" s="102"/>
      <c r="BA611" s="102"/>
      <c r="BB611" s="102"/>
      <c r="BC611" s="102"/>
      <c r="BD611" s="102"/>
      <c r="BE611" s="102"/>
      <c r="BF611" s="102"/>
      <c r="BG611" s="102"/>
      <c r="BH611" s="102"/>
      <c r="BI611" s="102"/>
      <c r="BJ611" s="102"/>
      <c r="BK611" s="102"/>
      <c r="BL611" s="102"/>
      <c r="BM611" s="102"/>
      <c r="BN611" s="102"/>
      <c r="BO611" s="102"/>
      <c r="BP611" s="102"/>
      <c r="BQ611" s="102"/>
      <c r="BR611" s="102"/>
      <c r="BS611" s="102"/>
      <c r="BT611" s="102"/>
      <c r="BU611" s="102"/>
      <c r="BV611" s="102"/>
      <c r="BW611" s="102"/>
      <c r="BX611" s="102"/>
      <c r="BY611" s="102"/>
      <c r="BZ611" s="102"/>
      <c r="CA611" s="102"/>
      <c r="CB611" s="102"/>
      <c r="CC611" s="102"/>
      <c r="CD611" s="102"/>
      <c r="CE611" s="102"/>
      <c r="CF611" s="102"/>
      <c r="CG611" s="102"/>
      <c r="CH611" s="102"/>
      <c r="CI611" s="102"/>
      <c r="CJ611" s="102"/>
      <c r="CK611" s="102"/>
      <c r="CL611" s="102"/>
      <c r="CM611" s="102"/>
      <c r="CN611" s="102"/>
      <c r="CO611" s="102"/>
      <c r="CP611" s="102"/>
      <c r="CQ611" s="102"/>
      <c r="CR611" s="102"/>
      <c r="CS611" s="102"/>
      <c r="CT611" s="102"/>
      <c r="CU611" s="102"/>
      <c r="CV611" s="102"/>
      <c r="CW611" s="102"/>
      <c r="CX611" s="102"/>
      <c r="CY611" s="102"/>
      <c r="CZ611" s="102"/>
      <c r="DA611" s="102"/>
      <c r="DB611" s="102"/>
      <c r="DC611" s="102"/>
      <c r="DD611" s="102"/>
      <c r="DE611" s="102"/>
      <c r="DF611" s="102"/>
      <c r="DG611" s="102"/>
      <c r="DH611" s="102"/>
      <c r="DI611" s="102"/>
      <c r="DJ611" s="102"/>
      <c r="DK611" s="102"/>
      <c r="DL611" s="102"/>
      <c r="DM611" s="102"/>
      <c r="DN611" s="102"/>
      <c r="DO611" s="102"/>
      <c r="DP611" s="102"/>
      <c r="DQ611" s="102"/>
      <c r="DR611" s="102"/>
      <c r="DS611" s="102"/>
      <c r="DT611" s="102"/>
      <c r="DU611" s="102"/>
      <c r="DV611" s="102"/>
      <c r="DW611" s="102"/>
      <c r="DX611" s="102"/>
      <c r="DY611" s="102"/>
      <c r="DZ611" s="102"/>
    </row>
    <row r="612" spans="1:130">
      <c r="A612" s="102"/>
      <c r="B612" s="102"/>
      <c r="C612" s="102"/>
      <c r="D612" s="102"/>
      <c r="E612" s="102"/>
      <c r="F612" s="102"/>
      <c r="G612" s="102"/>
      <c r="H612" s="102"/>
      <c r="I612" s="102"/>
      <c r="J612" s="102"/>
      <c r="K612" s="102"/>
      <c r="L612" s="102"/>
      <c r="M612" s="102"/>
      <c r="N612" s="102"/>
      <c r="O612" s="102"/>
      <c r="P612" s="102"/>
      <c r="Q612" s="102"/>
      <c r="R612" s="102"/>
      <c r="S612" s="102"/>
      <c r="T612" s="102"/>
      <c r="U612" s="102"/>
      <c r="V612" s="102"/>
      <c r="W612" s="102"/>
      <c r="X612" s="102"/>
      <c r="Y612" s="102"/>
      <c r="Z612" s="102"/>
      <c r="AA612" s="102"/>
      <c r="AB612" s="102"/>
      <c r="AC612" s="102"/>
      <c r="AD612" s="102"/>
      <c r="AE612" s="102"/>
      <c r="AF612" s="102"/>
      <c r="AG612" s="102"/>
      <c r="AH612" s="102"/>
      <c r="AI612" s="102"/>
      <c r="AJ612" s="102"/>
      <c r="AK612" s="102"/>
      <c r="AL612" s="102"/>
      <c r="AM612" s="102"/>
      <c r="AN612" s="102"/>
      <c r="AO612" s="102"/>
      <c r="AP612" s="102"/>
      <c r="AQ612" s="102"/>
      <c r="AR612" s="102"/>
      <c r="AS612" s="102"/>
      <c r="AT612" s="102"/>
      <c r="AU612" s="102"/>
      <c r="AV612" s="102"/>
      <c r="AW612" s="102"/>
      <c r="AX612" s="102"/>
      <c r="AY612" s="102"/>
      <c r="AZ612" s="102"/>
      <c r="BA612" s="102"/>
      <c r="BB612" s="102"/>
      <c r="BC612" s="102"/>
      <c r="BD612" s="102"/>
      <c r="BE612" s="102"/>
      <c r="BF612" s="102"/>
      <c r="BG612" s="102"/>
      <c r="BH612" s="102"/>
      <c r="BI612" s="102"/>
      <c r="BJ612" s="102"/>
      <c r="BK612" s="102"/>
      <c r="BL612" s="102"/>
      <c r="BM612" s="102"/>
      <c r="BN612" s="102"/>
      <c r="BO612" s="102"/>
      <c r="BP612" s="102"/>
      <c r="BQ612" s="102"/>
      <c r="BR612" s="102"/>
      <c r="BS612" s="102"/>
      <c r="BT612" s="102"/>
      <c r="BU612" s="102"/>
      <c r="BV612" s="102"/>
      <c r="BW612" s="102"/>
      <c r="BX612" s="102"/>
      <c r="BY612" s="102"/>
      <c r="BZ612" s="102"/>
      <c r="CA612" s="102"/>
      <c r="CB612" s="102"/>
      <c r="CC612" s="102"/>
      <c r="CD612" s="102"/>
      <c r="CE612" s="102"/>
      <c r="CF612" s="102"/>
      <c r="CG612" s="102"/>
      <c r="CH612" s="102"/>
      <c r="CI612" s="102"/>
      <c r="CJ612" s="102"/>
      <c r="CK612" s="102"/>
      <c r="CL612" s="102"/>
      <c r="CM612" s="102"/>
      <c r="CN612" s="102"/>
      <c r="CO612" s="102"/>
      <c r="CP612" s="102"/>
      <c r="CQ612" s="102"/>
      <c r="CR612" s="102"/>
      <c r="CS612" s="102"/>
      <c r="CT612" s="102"/>
      <c r="CU612" s="102"/>
      <c r="CV612" s="102"/>
      <c r="CW612" s="102"/>
      <c r="CX612" s="102"/>
      <c r="CY612" s="102"/>
      <c r="CZ612" s="102"/>
      <c r="DA612" s="102"/>
      <c r="DB612" s="102"/>
      <c r="DC612" s="102"/>
      <c r="DD612" s="102"/>
      <c r="DE612" s="102"/>
      <c r="DF612" s="102"/>
      <c r="DG612" s="102"/>
      <c r="DH612" s="102"/>
      <c r="DI612" s="102"/>
      <c r="DJ612" s="102"/>
      <c r="DK612" s="102"/>
      <c r="DL612" s="102"/>
      <c r="DM612" s="102"/>
      <c r="DN612" s="102"/>
      <c r="DO612" s="102"/>
      <c r="DP612" s="102"/>
      <c r="DQ612" s="102"/>
      <c r="DR612" s="102"/>
      <c r="DS612" s="102"/>
      <c r="DT612" s="102"/>
      <c r="DU612" s="102"/>
      <c r="DV612" s="102"/>
      <c r="DW612" s="102"/>
      <c r="DX612" s="102"/>
      <c r="DY612" s="102"/>
      <c r="DZ612" s="102"/>
    </row>
    <row r="613" spans="1:130">
      <c r="A613" s="102"/>
      <c r="B613" s="102"/>
      <c r="C613" s="102"/>
      <c r="D613" s="102"/>
      <c r="E613" s="102"/>
      <c r="F613" s="102"/>
      <c r="G613" s="102"/>
      <c r="H613" s="102"/>
      <c r="I613" s="102"/>
      <c r="J613" s="102"/>
      <c r="K613" s="102"/>
      <c r="L613" s="102"/>
      <c r="M613" s="102"/>
      <c r="N613" s="102"/>
      <c r="O613" s="102"/>
      <c r="P613" s="102"/>
      <c r="Q613" s="102"/>
      <c r="R613" s="102"/>
      <c r="S613" s="102"/>
      <c r="T613" s="102"/>
      <c r="U613" s="102"/>
      <c r="V613" s="102"/>
      <c r="W613" s="102"/>
      <c r="X613" s="102"/>
      <c r="Y613" s="102"/>
      <c r="Z613" s="102"/>
      <c r="AA613" s="102"/>
      <c r="AB613" s="102"/>
      <c r="AC613" s="102"/>
      <c r="AD613" s="102"/>
      <c r="AE613" s="102"/>
      <c r="AF613" s="102"/>
      <c r="AG613" s="102"/>
      <c r="AH613" s="102"/>
      <c r="AI613" s="102"/>
      <c r="AJ613" s="102"/>
      <c r="AK613" s="102"/>
      <c r="AL613" s="102"/>
      <c r="AM613" s="102"/>
      <c r="AN613" s="102"/>
      <c r="AO613" s="102"/>
      <c r="AP613" s="102"/>
      <c r="AQ613" s="102"/>
      <c r="AR613" s="102"/>
      <c r="AS613" s="102"/>
      <c r="AT613" s="102"/>
      <c r="AU613" s="102"/>
      <c r="AV613" s="102"/>
      <c r="AW613" s="102"/>
      <c r="AX613" s="102"/>
      <c r="AY613" s="102"/>
      <c r="AZ613" s="102"/>
      <c r="BA613" s="102"/>
      <c r="BB613" s="102"/>
      <c r="BC613" s="102"/>
      <c r="BD613" s="102"/>
      <c r="BE613" s="102"/>
      <c r="BF613" s="102"/>
      <c r="BG613" s="102"/>
      <c r="BH613" s="102"/>
      <c r="BI613" s="102"/>
      <c r="BJ613" s="102"/>
      <c r="BK613" s="102"/>
      <c r="BL613" s="102"/>
      <c r="BM613" s="102"/>
      <c r="BN613" s="102"/>
      <c r="BO613" s="102"/>
      <c r="BP613" s="102"/>
      <c r="BQ613" s="102"/>
      <c r="BR613" s="102"/>
      <c r="BS613" s="102"/>
      <c r="BT613" s="102"/>
      <c r="BU613" s="102"/>
      <c r="BV613" s="102"/>
      <c r="BW613" s="102"/>
      <c r="BX613" s="102"/>
      <c r="BY613" s="102"/>
      <c r="BZ613" s="102"/>
      <c r="CA613" s="102"/>
      <c r="CB613" s="102"/>
      <c r="CC613" s="102"/>
      <c r="CD613" s="102"/>
      <c r="CE613" s="102"/>
      <c r="CF613" s="102"/>
      <c r="CG613" s="102"/>
      <c r="CH613" s="102"/>
      <c r="CI613" s="102"/>
      <c r="CJ613" s="102"/>
      <c r="CK613" s="102"/>
      <c r="CL613" s="102"/>
      <c r="CM613" s="102"/>
      <c r="CN613" s="102"/>
      <c r="CO613" s="102"/>
      <c r="CP613" s="102"/>
      <c r="CQ613" s="102"/>
      <c r="CR613" s="102"/>
      <c r="CS613" s="102"/>
      <c r="CT613" s="102"/>
      <c r="CU613" s="102"/>
      <c r="CV613" s="102"/>
      <c r="CW613" s="102"/>
      <c r="CX613" s="102"/>
      <c r="CY613" s="102"/>
      <c r="CZ613" s="102"/>
      <c r="DA613" s="102"/>
      <c r="DB613" s="102"/>
      <c r="DC613" s="102"/>
      <c r="DD613" s="102"/>
      <c r="DE613" s="102"/>
      <c r="DF613" s="102"/>
      <c r="DG613" s="102"/>
      <c r="DH613" s="102"/>
      <c r="DI613" s="102"/>
      <c r="DJ613" s="102"/>
      <c r="DK613" s="102"/>
      <c r="DL613" s="102"/>
      <c r="DM613" s="102"/>
      <c r="DN613" s="102"/>
      <c r="DO613" s="102"/>
      <c r="DP613" s="102"/>
      <c r="DQ613" s="102"/>
      <c r="DR613" s="102"/>
      <c r="DS613" s="102"/>
      <c r="DT613" s="102"/>
      <c r="DU613" s="102"/>
      <c r="DV613" s="102"/>
      <c r="DW613" s="102"/>
      <c r="DX613" s="102"/>
      <c r="DY613" s="102"/>
      <c r="DZ613" s="102"/>
    </row>
    <row r="614" spans="1:130">
      <c r="A614" s="102"/>
      <c r="B614" s="102"/>
      <c r="C614" s="102"/>
      <c r="D614" s="102"/>
      <c r="E614" s="102"/>
      <c r="F614" s="102"/>
      <c r="G614" s="102"/>
      <c r="H614" s="102"/>
      <c r="I614" s="102"/>
      <c r="J614" s="102"/>
      <c r="K614" s="102"/>
      <c r="L614" s="102"/>
      <c r="M614" s="102"/>
      <c r="N614" s="102"/>
      <c r="O614" s="102"/>
      <c r="P614" s="102"/>
      <c r="Q614" s="102"/>
      <c r="R614" s="102"/>
      <c r="S614" s="102"/>
      <c r="T614" s="102"/>
      <c r="U614" s="102"/>
      <c r="V614" s="102"/>
      <c r="W614" s="102"/>
      <c r="X614" s="102"/>
      <c r="Y614" s="102"/>
      <c r="Z614" s="102"/>
      <c r="AA614" s="102"/>
      <c r="AB614" s="102"/>
      <c r="AC614" s="102"/>
      <c r="AD614" s="102"/>
      <c r="AE614" s="102"/>
      <c r="AF614" s="102"/>
      <c r="AG614" s="102"/>
      <c r="AH614" s="102"/>
      <c r="AI614" s="102"/>
      <c r="AJ614" s="102"/>
      <c r="AK614" s="102"/>
      <c r="AL614" s="102"/>
      <c r="AM614" s="102"/>
      <c r="AN614" s="102"/>
      <c r="AO614" s="102"/>
      <c r="AP614" s="102"/>
      <c r="AQ614" s="102"/>
      <c r="AR614" s="102"/>
      <c r="AS614" s="102"/>
      <c r="AT614" s="102"/>
      <c r="AU614" s="102"/>
      <c r="AV614" s="102"/>
      <c r="AW614" s="102"/>
      <c r="AX614" s="102"/>
      <c r="AY614" s="102"/>
      <c r="AZ614" s="102"/>
      <c r="BA614" s="102"/>
      <c r="BB614" s="102"/>
      <c r="BC614" s="102"/>
      <c r="BD614" s="102"/>
      <c r="BE614" s="102"/>
      <c r="BF614" s="102"/>
      <c r="BG614" s="102"/>
      <c r="BH614" s="102"/>
      <c r="BI614" s="102"/>
      <c r="BJ614" s="102"/>
      <c r="BK614" s="102"/>
      <c r="BL614" s="102"/>
      <c r="BM614" s="102"/>
      <c r="BN614" s="102"/>
      <c r="BO614" s="102"/>
      <c r="BP614" s="102"/>
      <c r="BQ614" s="102"/>
      <c r="BR614" s="102"/>
      <c r="BS614" s="102"/>
      <c r="BT614" s="102"/>
      <c r="BU614" s="102"/>
      <c r="BV614" s="102"/>
      <c r="BW614" s="102"/>
      <c r="BX614" s="102"/>
      <c r="BY614" s="102"/>
      <c r="BZ614" s="102"/>
      <c r="CA614" s="102"/>
      <c r="CB614" s="102"/>
      <c r="CC614" s="102"/>
      <c r="CD614" s="102"/>
      <c r="CE614" s="102"/>
      <c r="CF614" s="102"/>
      <c r="CG614" s="102"/>
      <c r="CH614" s="102"/>
      <c r="CI614" s="102"/>
      <c r="CJ614" s="102"/>
      <c r="CK614" s="102"/>
      <c r="CL614" s="102"/>
      <c r="CM614" s="102"/>
      <c r="CN614" s="102"/>
      <c r="CO614" s="102"/>
      <c r="CP614" s="102"/>
      <c r="CQ614" s="102"/>
      <c r="CR614" s="102"/>
      <c r="CS614" s="102"/>
      <c r="CT614" s="102"/>
      <c r="CU614" s="102"/>
      <c r="CV614" s="102"/>
      <c r="CW614" s="102"/>
      <c r="CX614" s="102"/>
      <c r="CY614" s="102"/>
      <c r="CZ614" s="102"/>
      <c r="DA614" s="102"/>
      <c r="DB614" s="102"/>
      <c r="DC614" s="102"/>
      <c r="DD614" s="102"/>
      <c r="DE614" s="102"/>
      <c r="DF614" s="102"/>
      <c r="DG614" s="102"/>
      <c r="DH614" s="102"/>
      <c r="DI614" s="102"/>
      <c r="DJ614" s="102"/>
      <c r="DK614" s="102"/>
      <c r="DL614" s="102"/>
      <c r="DM614" s="102"/>
      <c r="DN614" s="102"/>
      <c r="DO614" s="102"/>
      <c r="DP614" s="102"/>
      <c r="DQ614" s="102"/>
      <c r="DR614" s="102"/>
      <c r="DS614" s="102"/>
      <c r="DT614" s="102"/>
      <c r="DU614" s="102"/>
      <c r="DV614" s="102"/>
      <c r="DW614" s="102"/>
      <c r="DX614" s="102"/>
      <c r="DY614" s="102"/>
      <c r="DZ614" s="102"/>
    </row>
    <row r="615" spans="1:130">
      <c r="A615" s="102"/>
      <c r="B615" s="102"/>
      <c r="C615" s="102"/>
      <c r="D615" s="102"/>
      <c r="E615" s="102"/>
      <c r="F615" s="102"/>
      <c r="G615" s="102"/>
      <c r="H615" s="102"/>
      <c r="I615" s="102"/>
      <c r="J615" s="102"/>
      <c r="K615" s="102"/>
      <c r="L615" s="102"/>
      <c r="M615" s="102"/>
      <c r="N615" s="102"/>
      <c r="O615" s="102"/>
      <c r="P615" s="102"/>
      <c r="Q615" s="102"/>
      <c r="R615" s="102"/>
      <c r="S615" s="102"/>
      <c r="T615" s="102"/>
      <c r="U615" s="102"/>
      <c r="V615" s="102"/>
      <c r="W615" s="102"/>
      <c r="X615" s="102"/>
      <c r="Y615" s="102"/>
      <c r="Z615" s="102"/>
      <c r="AA615" s="102"/>
      <c r="AB615" s="102"/>
      <c r="AC615" s="102"/>
      <c r="AD615" s="102"/>
      <c r="AE615" s="102"/>
      <c r="AF615" s="102"/>
      <c r="AG615" s="102"/>
      <c r="AH615" s="102"/>
      <c r="AI615" s="102"/>
      <c r="AJ615" s="102"/>
      <c r="AK615" s="102"/>
      <c r="AL615" s="102"/>
      <c r="AM615" s="102"/>
      <c r="AN615" s="102"/>
      <c r="AO615" s="102"/>
      <c r="AP615" s="102"/>
      <c r="AQ615" s="102"/>
      <c r="AR615" s="102"/>
      <c r="AS615" s="102"/>
      <c r="AT615" s="102"/>
      <c r="AU615" s="102"/>
      <c r="AV615" s="102"/>
      <c r="AW615" s="102"/>
      <c r="AX615" s="102"/>
      <c r="AY615" s="102"/>
      <c r="AZ615" s="102"/>
      <c r="BA615" s="102"/>
      <c r="BB615" s="102"/>
      <c r="BC615" s="102"/>
      <c r="BD615" s="102"/>
      <c r="BE615" s="102"/>
      <c r="BF615" s="102"/>
      <c r="BG615" s="102"/>
      <c r="BH615" s="102"/>
      <c r="BI615" s="102"/>
      <c r="BJ615" s="102"/>
      <c r="BK615" s="102"/>
      <c r="BL615" s="102"/>
      <c r="BM615" s="102"/>
      <c r="BN615" s="102"/>
      <c r="BO615" s="102"/>
      <c r="BP615" s="102"/>
      <c r="BQ615" s="102"/>
      <c r="BR615" s="102"/>
      <c r="BS615" s="102"/>
      <c r="BT615" s="102"/>
      <c r="BU615" s="102"/>
      <c r="BV615" s="102"/>
      <c r="BW615" s="102"/>
      <c r="BX615" s="102"/>
      <c r="BY615" s="102"/>
      <c r="BZ615" s="102"/>
      <c r="CA615" s="102"/>
      <c r="CB615" s="102"/>
      <c r="CC615" s="102"/>
      <c r="CD615" s="102"/>
      <c r="CE615" s="102"/>
      <c r="CF615" s="102"/>
      <c r="CG615" s="102"/>
      <c r="CH615" s="102"/>
      <c r="CI615" s="102"/>
      <c r="CJ615" s="102"/>
      <c r="CK615" s="102"/>
      <c r="CL615" s="102"/>
      <c r="CM615" s="102"/>
      <c r="CN615" s="102"/>
      <c r="CO615" s="102"/>
      <c r="CP615" s="102"/>
      <c r="CQ615" s="102"/>
      <c r="CR615" s="102"/>
      <c r="CS615" s="102"/>
      <c r="CT615" s="102"/>
      <c r="CU615" s="102"/>
      <c r="CV615" s="102"/>
      <c r="CW615" s="102"/>
      <c r="CX615" s="102"/>
      <c r="CY615" s="102"/>
      <c r="CZ615" s="102"/>
      <c r="DA615" s="102"/>
      <c r="DB615" s="102"/>
      <c r="DC615" s="102"/>
      <c r="DD615" s="102"/>
      <c r="DE615" s="102"/>
      <c r="DF615" s="102"/>
      <c r="DG615" s="102"/>
      <c r="DH615" s="102"/>
      <c r="DI615" s="102"/>
      <c r="DJ615" s="102"/>
      <c r="DK615" s="102"/>
      <c r="DL615" s="102"/>
      <c r="DM615" s="102"/>
      <c r="DN615" s="102"/>
      <c r="DO615" s="102"/>
      <c r="DP615" s="102"/>
      <c r="DQ615" s="102"/>
      <c r="DR615" s="102"/>
      <c r="DS615" s="102"/>
      <c r="DT615" s="102"/>
      <c r="DU615" s="102"/>
      <c r="DV615" s="102"/>
      <c r="DW615" s="102"/>
      <c r="DX615" s="102"/>
      <c r="DY615" s="102"/>
      <c r="DZ615" s="102"/>
    </row>
    <row r="616" spans="1:130">
      <c r="A616" s="102"/>
      <c r="B616" s="102"/>
      <c r="C616" s="102"/>
      <c r="D616" s="102"/>
      <c r="E616" s="102"/>
      <c r="F616" s="102"/>
      <c r="G616" s="102"/>
      <c r="H616" s="102"/>
      <c r="I616" s="102"/>
      <c r="J616" s="102"/>
      <c r="K616" s="102"/>
      <c r="L616" s="102"/>
      <c r="M616" s="102"/>
      <c r="N616" s="102"/>
      <c r="O616" s="102"/>
      <c r="P616" s="102"/>
      <c r="Q616" s="102"/>
      <c r="R616" s="102"/>
      <c r="S616" s="102"/>
      <c r="T616" s="102"/>
      <c r="U616" s="102"/>
      <c r="V616" s="102"/>
      <c r="W616" s="102"/>
      <c r="X616" s="102"/>
      <c r="Y616" s="102"/>
      <c r="Z616" s="102"/>
      <c r="AA616" s="102"/>
      <c r="AB616" s="102"/>
      <c r="AC616" s="102"/>
      <c r="AD616" s="102"/>
      <c r="AE616" s="102"/>
      <c r="AF616" s="102"/>
      <c r="AG616" s="102"/>
      <c r="AH616" s="102"/>
      <c r="AI616" s="102"/>
      <c r="AJ616" s="102"/>
      <c r="AK616" s="102"/>
      <c r="AL616" s="102"/>
      <c r="AM616" s="102"/>
      <c r="AN616" s="102"/>
      <c r="AO616" s="102"/>
      <c r="AP616" s="102"/>
      <c r="AQ616" s="102"/>
      <c r="AR616" s="102"/>
      <c r="AS616" s="102"/>
      <c r="AT616" s="102"/>
      <c r="AU616" s="102"/>
      <c r="AV616" s="102"/>
      <c r="AW616" s="102"/>
      <c r="AX616" s="102"/>
      <c r="AY616" s="102"/>
      <c r="AZ616" s="102"/>
      <c r="BA616" s="102"/>
      <c r="BB616" s="102"/>
      <c r="BC616" s="102"/>
      <c r="BD616" s="102"/>
      <c r="BE616" s="102"/>
      <c r="BF616" s="102"/>
      <c r="BG616" s="102"/>
      <c r="BH616" s="102"/>
      <c r="BI616" s="102"/>
      <c r="BJ616" s="102"/>
      <c r="BK616" s="102"/>
      <c r="BL616" s="102"/>
      <c r="BM616" s="102"/>
      <c r="BN616" s="102"/>
      <c r="BO616" s="102"/>
      <c r="BP616" s="102"/>
      <c r="BQ616" s="102"/>
      <c r="BR616" s="102"/>
      <c r="BS616" s="102"/>
      <c r="BT616" s="102"/>
      <c r="BU616" s="102"/>
      <c r="BV616" s="102"/>
      <c r="BW616" s="102"/>
      <c r="BX616" s="102"/>
      <c r="BY616" s="102"/>
      <c r="BZ616" s="102"/>
      <c r="CA616" s="102"/>
      <c r="CB616" s="102"/>
      <c r="CC616" s="102"/>
      <c r="CD616" s="102"/>
      <c r="CE616" s="102"/>
      <c r="CF616" s="102"/>
      <c r="CG616" s="102"/>
      <c r="CH616" s="102"/>
      <c r="CI616" s="102"/>
      <c r="CJ616" s="102"/>
      <c r="CK616" s="102"/>
      <c r="CL616" s="102"/>
      <c r="CM616" s="102"/>
      <c r="CN616" s="102"/>
      <c r="CO616" s="102"/>
      <c r="CP616" s="102"/>
      <c r="CQ616" s="102"/>
      <c r="CR616" s="102"/>
      <c r="CS616" s="102"/>
      <c r="CT616" s="102"/>
      <c r="CU616" s="102"/>
      <c r="CV616" s="102"/>
      <c r="CW616" s="102"/>
      <c r="CX616" s="102"/>
      <c r="CY616" s="102"/>
      <c r="CZ616" s="102"/>
      <c r="DA616" s="102"/>
      <c r="DB616" s="102"/>
      <c r="DC616" s="102"/>
      <c r="DD616" s="102"/>
      <c r="DE616" s="102"/>
      <c r="DF616" s="102"/>
      <c r="DG616" s="102"/>
      <c r="DH616" s="102"/>
      <c r="DI616" s="102"/>
      <c r="DJ616" s="102"/>
      <c r="DK616" s="102"/>
      <c r="DL616" s="102"/>
      <c r="DM616" s="102"/>
      <c r="DN616" s="102"/>
      <c r="DO616" s="102"/>
      <c r="DP616" s="102"/>
      <c r="DQ616" s="102"/>
      <c r="DR616" s="102"/>
      <c r="DS616" s="102"/>
      <c r="DT616" s="102"/>
      <c r="DU616" s="102"/>
      <c r="DV616" s="102"/>
      <c r="DW616" s="102"/>
      <c r="DX616" s="102"/>
      <c r="DY616" s="102"/>
      <c r="DZ616" s="102"/>
    </row>
    <row r="617" spans="1:130">
      <c r="A617" s="102"/>
      <c r="B617" s="102"/>
      <c r="C617" s="102"/>
      <c r="D617" s="102"/>
      <c r="E617" s="102"/>
      <c r="F617" s="102"/>
      <c r="G617" s="102"/>
      <c r="H617" s="102"/>
      <c r="I617" s="102"/>
      <c r="J617" s="102"/>
      <c r="K617" s="102"/>
      <c r="L617" s="102"/>
      <c r="M617" s="102"/>
      <c r="N617" s="102"/>
      <c r="O617" s="102"/>
      <c r="P617" s="102"/>
      <c r="Q617" s="102"/>
      <c r="R617" s="102"/>
      <c r="S617" s="102"/>
      <c r="T617" s="102"/>
      <c r="U617" s="102"/>
      <c r="V617" s="102"/>
      <c r="W617" s="102"/>
      <c r="X617" s="102"/>
      <c r="Y617" s="102"/>
      <c r="Z617" s="102"/>
      <c r="AA617" s="102"/>
      <c r="AB617" s="102"/>
      <c r="AC617" s="102"/>
      <c r="AD617" s="102"/>
      <c r="AE617" s="102"/>
      <c r="AF617" s="102"/>
      <c r="AG617" s="102"/>
      <c r="AH617" s="102"/>
      <c r="AI617" s="102"/>
      <c r="AJ617" s="102"/>
      <c r="AK617" s="102"/>
      <c r="AL617" s="102"/>
      <c r="AM617" s="102"/>
      <c r="AN617" s="102"/>
      <c r="AO617" s="102"/>
      <c r="AP617" s="102"/>
      <c r="AQ617" s="102"/>
      <c r="AR617" s="102"/>
      <c r="AS617" s="102"/>
      <c r="AT617" s="102"/>
      <c r="AU617" s="102"/>
      <c r="AV617" s="102"/>
      <c r="AW617" s="102"/>
      <c r="AX617" s="102"/>
      <c r="AY617" s="102"/>
      <c r="AZ617" s="102"/>
      <c r="BA617" s="102"/>
      <c r="BB617" s="102"/>
      <c r="BC617" s="102"/>
      <c r="BD617" s="102"/>
      <c r="BE617" s="102"/>
      <c r="BF617" s="102"/>
      <c r="BG617" s="102"/>
      <c r="BH617" s="102"/>
      <c r="BI617" s="102"/>
      <c r="BJ617" s="102"/>
      <c r="BK617" s="102"/>
      <c r="BL617" s="102"/>
      <c r="BM617" s="102"/>
      <c r="BN617" s="102"/>
      <c r="BO617" s="102"/>
      <c r="BP617" s="102"/>
      <c r="BQ617" s="102"/>
      <c r="BR617" s="102"/>
      <c r="BS617" s="102"/>
      <c r="BT617" s="102"/>
      <c r="BU617" s="102"/>
      <c r="BV617" s="102"/>
      <c r="BW617" s="102"/>
      <c r="BX617" s="102"/>
      <c r="BY617" s="102"/>
      <c r="BZ617" s="102"/>
      <c r="CA617" s="102"/>
      <c r="CB617" s="102"/>
      <c r="CC617" s="102"/>
      <c r="CD617" s="102"/>
      <c r="CE617" s="102"/>
      <c r="CF617" s="102"/>
      <c r="CG617" s="102"/>
      <c r="CH617" s="102"/>
      <c r="CI617" s="102"/>
      <c r="CJ617" s="102"/>
      <c r="CK617" s="102"/>
      <c r="CL617" s="102"/>
      <c r="CM617" s="102"/>
      <c r="CN617" s="102"/>
      <c r="CO617" s="102"/>
      <c r="CP617" s="102"/>
      <c r="CQ617" s="102"/>
      <c r="CR617" s="102"/>
      <c r="CS617" s="102"/>
      <c r="CT617" s="102"/>
      <c r="CU617" s="102"/>
      <c r="CV617" s="102"/>
      <c r="CW617" s="102"/>
      <c r="CX617" s="102"/>
      <c r="CY617" s="102"/>
      <c r="CZ617" s="102"/>
      <c r="DA617" s="102"/>
      <c r="DB617" s="102"/>
      <c r="DC617" s="102"/>
      <c r="DD617" s="102"/>
      <c r="DE617" s="102"/>
      <c r="DF617" s="102"/>
      <c r="DG617" s="102"/>
      <c r="DH617" s="102"/>
      <c r="DI617" s="102"/>
      <c r="DJ617" s="102"/>
      <c r="DK617" s="102"/>
      <c r="DL617" s="102"/>
      <c r="DM617" s="102"/>
      <c r="DN617" s="102"/>
      <c r="DO617" s="102"/>
      <c r="DP617" s="102"/>
      <c r="DQ617" s="102"/>
      <c r="DR617" s="102"/>
      <c r="DS617" s="102"/>
      <c r="DT617" s="102"/>
      <c r="DU617" s="102"/>
      <c r="DV617" s="102"/>
      <c r="DW617" s="102"/>
      <c r="DX617" s="102"/>
      <c r="DY617" s="102"/>
      <c r="DZ617" s="102"/>
    </row>
    <row r="618" spans="1:130">
      <c r="A618" s="102"/>
      <c r="B618" s="102"/>
      <c r="C618" s="102"/>
      <c r="D618" s="102"/>
      <c r="E618" s="102"/>
      <c r="F618" s="102"/>
      <c r="G618" s="102"/>
      <c r="H618" s="102"/>
      <c r="I618" s="102"/>
      <c r="J618" s="102"/>
      <c r="K618" s="102"/>
      <c r="L618" s="102"/>
      <c r="M618" s="102"/>
      <c r="N618" s="102"/>
      <c r="O618" s="102"/>
      <c r="P618" s="102"/>
      <c r="Q618" s="102"/>
      <c r="R618" s="102"/>
      <c r="S618" s="102"/>
      <c r="T618" s="102"/>
      <c r="U618" s="102"/>
      <c r="V618" s="102"/>
      <c r="W618" s="102"/>
      <c r="X618" s="102"/>
      <c r="Y618" s="102"/>
      <c r="Z618" s="102"/>
      <c r="AA618" s="102"/>
      <c r="AB618" s="102"/>
      <c r="AC618" s="102"/>
      <c r="AD618" s="102"/>
      <c r="AE618" s="102"/>
      <c r="AF618" s="102"/>
      <c r="AG618" s="102"/>
      <c r="AH618" s="102"/>
      <c r="AI618" s="102"/>
      <c r="AJ618" s="102"/>
      <c r="AK618" s="102"/>
      <c r="AL618" s="102"/>
      <c r="AM618" s="102"/>
      <c r="AN618" s="102"/>
      <c r="AO618" s="102"/>
      <c r="AP618" s="102"/>
      <c r="AQ618" s="102"/>
      <c r="AR618" s="102"/>
      <c r="AS618" s="102"/>
      <c r="AT618" s="102"/>
      <c r="AU618" s="102"/>
      <c r="AV618" s="102"/>
      <c r="AW618" s="102"/>
      <c r="AX618" s="102"/>
      <c r="AY618" s="102"/>
      <c r="AZ618" s="102"/>
      <c r="BA618" s="102"/>
      <c r="BB618" s="102"/>
      <c r="BC618" s="102"/>
      <c r="BD618" s="102"/>
      <c r="BE618" s="102"/>
      <c r="BF618" s="102"/>
      <c r="BG618" s="102"/>
      <c r="BH618" s="102"/>
      <c r="BI618" s="102"/>
      <c r="BJ618" s="102"/>
      <c r="BK618" s="102"/>
      <c r="BL618" s="102"/>
      <c r="BM618" s="102"/>
      <c r="BN618" s="102"/>
      <c r="BO618" s="102"/>
      <c r="BP618" s="102"/>
      <c r="BQ618" s="102"/>
      <c r="BR618" s="102"/>
      <c r="BS618" s="102"/>
      <c r="BT618" s="102"/>
      <c r="BU618" s="102"/>
      <c r="BV618" s="102"/>
      <c r="BW618" s="102"/>
      <c r="BX618" s="102"/>
      <c r="BY618" s="102"/>
      <c r="BZ618" s="102"/>
      <c r="CA618" s="102"/>
      <c r="CB618" s="102"/>
      <c r="CC618" s="102"/>
      <c r="CD618" s="102"/>
      <c r="CE618" s="102"/>
      <c r="CF618" s="102"/>
      <c r="CG618" s="102"/>
      <c r="CH618" s="102"/>
      <c r="CI618" s="102"/>
      <c r="CJ618" s="102"/>
      <c r="CK618" s="102"/>
      <c r="CL618" s="102"/>
      <c r="CM618" s="102"/>
      <c r="CN618" s="102"/>
      <c r="CO618" s="102"/>
      <c r="CP618" s="102"/>
      <c r="CQ618" s="102"/>
      <c r="CR618" s="102"/>
      <c r="CS618" s="102"/>
      <c r="CT618" s="102"/>
      <c r="CU618" s="102"/>
      <c r="CV618" s="102"/>
      <c r="CW618" s="102"/>
      <c r="CX618" s="102"/>
      <c r="CY618" s="102"/>
      <c r="CZ618" s="102"/>
      <c r="DA618" s="102"/>
      <c r="DB618" s="102"/>
      <c r="DC618" s="102"/>
      <c r="DD618" s="102"/>
      <c r="DE618" s="102"/>
      <c r="DF618" s="102"/>
      <c r="DG618" s="102"/>
      <c r="DH618" s="102"/>
      <c r="DI618" s="102"/>
      <c r="DJ618" s="102"/>
      <c r="DK618" s="102"/>
      <c r="DL618" s="102"/>
      <c r="DM618" s="102"/>
      <c r="DN618" s="102"/>
      <c r="DO618" s="102"/>
      <c r="DP618" s="102"/>
      <c r="DQ618" s="102"/>
      <c r="DR618" s="102"/>
      <c r="DS618" s="102"/>
      <c r="DT618" s="102"/>
      <c r="DU618" s="102"/>
      <c r="DV618" s="102"/>
      <c r="DW618" s="102"/>
      <c r="DX618" s="102"/>
      <c r="DY618" s="102"/>
      <c r="DZ618" s="102"/>
    </row>
    <row r="619" spans="1:130">
      <c r="A619" s="102"/>
      <c r="B619" s="102"/>
      <c r="C619" s="102"/>
      <c r="D619" s="102"/>
      <c r="E619" s="102"/>
      <c r="F619" s="102"/>
      <c r="G619" s="102"/>
      <c r="H619" s="102"/>
      <c r="I619" s="102"/>
      <c r="J619" s="102"/>
      <c r="K619" s="102"/>
      <c r="L619" s="102"/>
      <c r="M619" s="102"/>
      <c r="N619" s="102"/>
      <c r="O619" s="102"/>
      <c r="P619" s="102"/>
      <c r="Q619" s="102"/>
      <c r="R619" s="102"/>
      <c r="S619" s="102"/>
      <c r="T619" s="102"/>
      <c r="U619" s="102"/>
      <c r="V619" s="102"/>
      <c r="W619" s="102"/>
      <c r="X619" s="102"/>
      <c r="Y619" s="102"/>
      <c r="Z619" s="102"/>
      <c r="AA619" s="102"/>
      <c r="AB619" s="102"/>
      <c r="AC619" s="102"/>
      <c r="AD619" s="102"/>
      <c r="AE619" s="102"/>
      <c r="AF619" s="102"/>
      <c r="AG619" s="102"/>
      <c r="AH619" s="102"/>
      <c r="AI619" s="102"/>
      <c r="AJ619" s="102"/>
      <c r="AK619" s="102"/>
      <c r="AL619" s="102"/>
      <c r="AM619" s="102"/>
      <c r="AN619" s="102"/>
      <c r="AO619" s="102"/>
      <c r="AP619" s="102"/>
      <c r="AQ619" s="102"/>
      <c r="AR619" s="102"/>
      <c r="AS619" s="102"/>
      <c r="AT619" s="102"/>
      <c r="AU619" s="102"/>
      <c r="AV619" s="102"/>
      <c r="AW619" s="102"/>
      <c r="AX619" s="102"/>
      <c r="AY619" s="102"/>
      <c r="AZ619" s="102"/>
      <c r="BA619" s="102"/>
      <c r="BB619" s="102"/>
      <c r="BC619" s="102"/>
      <c r="BD619" s="102"/>
      <c r="BE619" s="102"/>
      <c r="BF619" s="102"/>
      <c r="BG619" s="102"/>
      <c r="BH619" s="102"/>
      <c r="BI619" s="102"/>
      <c r="BJ619" s="102"/>
      <c r="BK619" s="102"/>
      <c r="BL619" s="102"/>
      <c r="BM619" s="102"/>
      <c r="BN619" s="102"/>
      <c r="BO619" s="102"/>
      <c r="BP619" s="102"/>
      <c r="BQ619" s="102"/>
      <c r="BR619" s="102"/>
      <c r="BS619" s="102"/>
      <c r="BT619" s="102"/>
      <c r="BU619" s="102"/>
      <c r="BV619" s="102"/>
      <c r="BW619" s="102"/>
      <c r="BX619" s="102"/>
      <c r="BY619" s="102"/>
      <c r="BZ619" s="102"/>
      <c r="CA619" s="102"/>
      <c r="CB619" s="102"/>
      <c r="CC619" s="102"/>
      <c r="CD619" s="102"/>
      <c r="CE619" s="102"/>
      <c r="CF619" s="102"/>
      <c r="CG619" s="102"/>
      <c r="CH619" s="102"/>
      <c r="CI619" s="102"/>
      <c r="CJ619" s="102"/>
      <c r="CK619" s="102"/>
      <c r="CL619" s="102"/>
      <c r="CM619" s="102"/>
      <c r="CN619" s="102"/>
      <c r="CO619" s="102"/>
      <c r="CP619" s="102"/>
      <c r="CQ619" s="102"/>
      <c r="CR619" s="102"/>
      <c r="CS619" s="102"/>
      <c r="CT619" s="102"/>
      <c r="CU619" s="102"/>
      <c r="CV619" s="102"/>
      <c r="CW619" s="102"/>
      <c r="CX619" s="102"/>
      <c r="CY619" s="102"/>
      <c r="CZ619" s="102"/>
      <c r="DA619" s="102"/>
      <c r="DB619" s="102"/>
      <c r="DC619" s="102"/>
      <c r="DD619" s="102"/>
      <c r="DE619" s="102"/>
      <c r="DF619" s="102"/>
      <c r="DG619" s="102"/>
      <c r="DH619" s="102"/>
      <c r="DI619" s="102"/>
      <c r="DJ619" s="102"/>
      <c r="DK619" s="102"/>
      <c r="DL619" s="102"/>
      <c r="DM619" s="102"/>
      <c r="DN619" s="102"/>
      <c r="DO619" s="102"/>
      <c r="DP619" s="102"/>
      <c r="DQ619" s="102"/>
      <c r="DR619" s="102"/>
      <c r="DS619" s="102"/>
      <c r="DT619" s="102"/>
      <c r="DU619" s="102"/>
      <c r="DV619" s="102"/>
      <c r="DW619" s="102"/>
      <c r="DX619" s="102"/>
      <c r="DY619" s="102"/>
      <c r="DZ619" s="102"/>
    </row>
    <row r="620" spans="1:130">
      <c r="A620" s="102"/>
      <c r="B620" s="102"/>
      <c r="C620" s="102"/>
      <c r="D620" s="102"/>
      <c r="E620" s="102"/>
      <c r="F620" s="102"/>
      <c r="G620" s="102"/>
      <c r="H620" s="102"/>
      <c r="I620" s="102"/>
      <c r="J620" s="102"/>
      <c r="K620" s="102"/>
      <c r="L620" s="102"/>
      <c r="M620" s="102"/>
      <c r="N620" s="102"/>
      <c r="O620" s="102"/>
      <c r="P620" s="102"/>
      <c r="Q620" s="102"/>
      <c r="R620" s="102"/>
      <c r="S620" s="102"/>
      <c r="T620" s="102"/>
      <c r="U620" s="102"/>
      <c r="V620" s="102"/>
      <c r="W620" s="102"/>
      <c r="X620" s="102"/>
      <c r="Y620" s="102"/>
      <c r="Z620" s="102"/>
      <c r="AA620" s="102"/>
      <c r="AB620" s="102"/>
      <c r="AC620" s="102"/>
      <c r="AD620" s="102"/>
      <c r="AE620" s="102"/>
      <c r="AF620" s="102"/>
      <c r="AG620" s="102"/>
      <c r="AH620" s="102"/>
      <c r="AI620" s="102"/>
      <c r="AJ620" s="102"/>
      <c r="AK620" s="102"/>
      <c r="AL620" s="102"/>
      <c r="AM620" s="102"/>
      <c r="AN620" s="102"/>
      <c r="AO620" s="102"/>
      <c r="AP620" s="102"/>
      <c r="AQ620" s="102"/>
      <c r="AR620" s="102"/>
      <c r="AS620" s="102"/>
      <c r="AT620" s="102"/>
      <c r="AU620" s="102"/>
      <c r="AV620" s="102"/>
      <c r="AW620" s="102"/>
      <c r="AX620" s="102"/>
      <c r="AY620" s="102"/>
      <c r="AZ620" s="102"/>
      <c r="BA620" s="102"/>
      <c r="BB620" s="102"/>
      <c r="BC620" s="102"/>
      <c r="BD620" s="102"/>
      <c r="BE620" s="102"/>
      <c r="BF620" s="102"/>
      <c r="BG620" s="102"/>
      <c r="BH620" s="102"/>
      <c r="BI620" s="102"/>
      <c r="BJ620" s="102"/>
      <c r="BK620" s="102"/>
      <c r="BL620" s="102"/>
      <c r="BM620" s="102"/>
      <c r="BN620" s="102"/>
      <c r="BO620" s="102"/>
      <c r="BP620" s="102"/>
      <c r="BQ620" s="102"/>
      <c r="BR620" s="102"/>
      <c r="BS620" s="102"/>
      <c r="BT620" s="102"/>
      <c r="BU620" s="102"/>
      <c r="BV620" s="102"/>
      <c r="BW620" s="102"/>
      <c r="BX620" s="102"/>
      <c r="BY620" s="102"/>
      <c r="BZ620" s="102"/>
      <c r="CA620" s="102"/>
      <c r="CB620" s="102"/>
      <c r="CC620" s="102"/>
      <c r="CD620" s="102"/>
      <c r="CE620" s="102"/>
      <c r="CF620" s="102"/>
      <c r="CG620" s="102"/>
      <c r="CH620" s="102"/>
      <c r="CI620" s="102"/>
      <c r="CJ620" s="102"/>
      <c r="CK620" s="102"/>
      <c r="CL620" s="102"/>
      <c r="CM620" s="102"/>
      <c r="CN620" s="102"/>
      <c r="CO620" s="102"/>
      <c r="CP620" s="102"/>
      <c r="CQ620" s="102"/>
      <c r="CR620" s="102"/>
      <c r="CS620" s="102"/>
      <c r="CT620" s="102"/>
      <c r="CU620" s="102"/>
      <c r="CV620" s="102"/>
      <c r="CW620" s="102"/>
      <c r="CX620" s="102"/>
      <c r="CY620" s="102"/>
      <c r="CZ620" s="102"/>
      <c r="DA620" s="102"/>
      <c r="DB620" s="102"/>
      <c r="DC620" s="102"/>
      <c r="DD620" s="102"/>
      <c r="DE620" s="102"/>
      <c r="DF620" s="102"/>
      <c r="DG620" s="102"/>
      <c r="DH620" s="102"/>
      <c r="DI620" s="102"/>
      <c r="DJ620" s="102"/>
      <c r="DK620" s="102"/>
      <c r="DL620" s="102"/>
      <c r="DM620" s="102"/>
      <c r="DN620" s="102"/>
      <c r="DO620" s="102"/>
      <c r="DP620" s="102"/>
      <c r="DQ620" s="102"/>
      <c r="DR620" s="102"/>
      <c r="DS620" s="102"/>
      <c r="DT620" s="102"/>
      <c r="DU620" s="102"/>
      <c r="DV620" s="102"/>
      <c r="DW620" s="102"/>
      <c r="DX620" s="102"/>
      <c r="DY620" s="102"/>
      <c r="DZ620" s="102"/>
    </row>
    <row r="621" spans="1:130">
      <c r="A621" s="102"/>
      <c r="B621" s="102"/>
      <c r="C621" s="102"/>
      <c r="D621" s="102"/>
      <c r="E621" s="102"/>
      <c r="F621" s="102"/>
      <c r="G621" s="102"/>
      <c r="H621" s="102"/>
      <c r="I621" s="102"/>
      <c r="J621" s="102"/>
      <c r="K621" s="102"/>
      <c r="L621" s="102"/>
      <c r="M621" s="102"/>
      <c r="N621" s="102"/>
      <c r="O621" s="102"/>
      <c r="P621" s="102"/>
      <c r="Q621" s="102"/>
      <c r="R621" s="102"/>
      <c r="S621" s="102"/>
      <c r="T621" s="102"/>
      <c r="U621" s="102"/>
      <c r="V621" s="102"/>
      <c r="W621" s="102"/>
      <c r="X621" s="102"/>
      <c r="Y621" s="102"/>
      <c r="Z621" s="102"/>
      <c r="AA621" s="102"/>
      <c r="AB621" s="102"/>
      <c r="AC621" s="102"/>
      <c r="AD621" s="102"/>
      <c r="AE621" s="102"/>
      <c r="AF621" s="102"/>
      <c r="AG621" s="102"/>
      <c r="AH621" s="102"/>
      <c r="AI621" s="102"/>
      <c r="AJ621" s="102"/>
      <c r="AK621" s="102"/>
      <c r="AL621" s="102"/>
      <c r="AM621" s="102"/>
      <c r="AN621" s="102"/>
      <c r="AO621" s="102"/>
      <c r="AP621" s="102"/>
      <c r="AQ621" s="102"/>
      <c r="AR621" s="102"/>
      <c r="AS621" s="102"/>
      <c r="AT621" s="102"/>
      <c r="AU621" s="102"/>
      <c r="AV621" s="102"/>
      <c r="AW621" s="102"/>
      <c r="AX621" s="102"/>
      <c r="AY621" s="102"/>
      <c r="AZ621" s="102"/>
      <c r="BA621" s="102"/>
      <c r="BB621" s="102"/>
      <c r="BC621" s="102"/>
      <c r="BD621" s="102"/>
      <c r="BE621" s="102"/>
      <c r="BF621" s="102"/>
      <c r="BG621" s="102"/>
      <c r="BH621" s="102"/>
      <c r="BI621" s="102"/>
      <c r="BJ621" s="102"/>
      <c r="BK621" s="102"/>
      <c r="BL621" s="102"/>
      <c r="BM621" s="102"/>
      <c r="BN621" s="102"/>
      <c r="BO621" s="102"/>
      <c r="BP621" s="102"/>
      <c r="BQ621" s="102"/>
      <c r="BR621" s="102"/>
      <c r="BS621" s="102"/>
      <c r="BT621" s="102"/>
      <c r="BU621" s="102"/>
      <c r="BV621" s="102"/>
      <c r="BW621" s="102"/>
      <c r="BX621" s="102"/>
      <c r="BY621" s="102"/>
      <c r="BZ621" s="102"/>
      <c r="CA621" s="102"/>
      <c r="CB621" s="102"/>
      <c r="CC621" s="102"/>
      <c r="CD621" s="102"/>
      <c r="CE621" s="102"/>
      <c r="CF621" s="102"/>
      <c r="CG621" s="102"/>
      <c r="CH621" s="102"/>
      <c r="CI621" s="102"/>
      <c r="CJ621" s="102"/>
      <c r="CK621" s="102"/>
      <c r="CL621" s="102"/>
      <c r="CM621" s="102"/>
      <c r="CN621" s="102"/>
      <c r="CO621" s="102"/>
      <c r="CP621" s="102"/>
      <c r="CQ621" s="102"/>
      <c r="CR621" s="102"/>
      <c r="CS621" s="102"/>
      <c r="CT621" s="102"/>
      <c r="CU621" s="102"/>
      <c r="CV621" s="102"/>
      <c r="CW621" s="102"/>
      <c r="CX621" s="102"/>
      <c r="CY621" s="102"/>
      <c r="CZ621" s="102"/>
      <c r="DA621" s="102"/>
      <c r="DB621" s="102"/>
      <c r="DC621" s="102"/>
      <c r="DD621" s="102"/>
      <c r="DE621" s="102"/>
      <c r="DF621" s="102"/>
      <c r="DG621" s="102"/>
      <c r="DH621" s="102"/>
      <c r="DI621" s="102"/>
      <c r="DJ621" s="102"/>
      <c r="DK621" s="102"/>
      <c r="DL621" s="102"/>
      <c r="DM621" s="102"/>
      <c r="DN621" s="102"/>
      <c r="DO621" s="102"/>
      <c r="DP621" s="102"/>
      <c r="DQ621" s="102"/>
      <c r="DR621" s="102"/>
      <c r="DS621" s="102"/>
      <c r="DT621" s="102"/>
      <c r="DU621" s="102"/>
      <c r="DV621" s="102"/>
      <c r="DW621" s="102"/>
      <c r="DX621" s="102"/>
      <c r="DY621" s="102"/>
      <c r="DZ621" s="102"/>
    </row>
    <row r="622" spans="1:130">
      <c r="A622" s="102"/>
      <c r="B622" s="102"/>
      <c r="C622" s="102"/>
      <c r="D622" s="102"/>
      <c r="E622" s="102"/>
      <c r="F622" s="102"/>
      <c r="G622" s="102"/>
      <c r="H622" s="102"/>
      <c r="I622" s="102"/>
      <c r="J622" s="102"/>
      <c r="K622" s="102"/>
      <c r="L622" s="102"/>
      <c r="M622" s="102"/>
      <c r="N622" s="102"/>
      <c r="O622" s="102"/>
      <c r="P622" s="102"/>
      <c r="Q622" s="102"/>
      <c r="R622" s="102"/>
      <c r="S622" s="102"/>
      <c r="T622" s="102"/>
      <c r="U622" s="102"/>
      <c r="V622" s="102"/>
      <c r="W622" s="102"/>
      <c r="X622" s="102"/>
      <c r="Y622" s="102"/>
      <c r="Z622" s="102"/>
      <c r="AA622" s="102"/>
      <c r="AB622" s="102"/>
      <c r="AC622" s="102"/>
      <c r="AD622" s="102"/>
      <c r="AE622" s="102"/>
      <c r="AF622" s="102"/>
      <c r="AG622" s="102"/>
      <c r="AH622" s="102"/>
      <c r="AI622" s="102"/>
      <c r="AJ622" s="102"/>
      <c r="AK622" s="102"/>
      <c r="AL622" s="102"/>
      <c r="AM622" s="102"/>
      <c r="AN622" s="102"/>
      <c r="AO622" s="102"/>
      <c r="AP622" s="102"/>
      <c r="AQ622" s="102"/>
      <c r="AR622" s="102"/>
      <c r="AS622" s="102"/>
      <c r="AT622" s="102"/>
      <c r="AU622" s="102"/>
      <c r="AV622" s="102"/>
      <c r="AW622" s="102"/>
      <c r="AX622" s="102"/>
      <c r="AY622" s="102"/>
      <c r="AZ622" s="102"/>
      <c r="BA622" s="102"/>
      <c r="BB622" s="102"/>
      <c r="BC622" s="102"/>
      <c r="BD622" s="102"/>
      <c r="BE622" s="102"/>
      <c r="BF622" s="102"/>
      <c r="BG622" s="102"/>
      <c r="BH622" s="102"/>
      <c r="BI622" s="102"/>
      <c r="BJ622" s="102"/>
      <c r="BK622" s="102"/>
      <c r="BL622" s="102"/>
      <c r="BM622" s="102"/>
      <c r="BN622" s="102"/>
      <c r="BO622" s="102"/>
      <c r="BP622" s="102"/>
      <c r="BQ622" s="102"/>
      <c r="BR622" s="102"/>
      <c r="BS622" s="102"/>
      <c r="BT622" s="102"/>
      <c r="BU622" s="102"/>
      <c r="BV622" s="102"/>
      <c r="BW622" s="102"/>
      <c r="BX622" s="102"/>
      <c r="BY622" s="102"/>
      <c r="BZ622" s="102"/>
      <c r="CA622" s="102"/>
      <c r="CB622" s="102"/>
      <c r="CC622" s="102"/>
      <c r="CD622" s="102"/>
      <c r="CE622" s="102"/>
      <c r="CF622" s="102"/>
      <c r="CG622" s="102"/>
      <c r="CH622" s="102"/>
      <c r="CI622" s="102"/>
      <c r="CJ622" s="102"/>
      <c r="CK622" s="102"/>
      <c r="CL622" s="102"/>
      <c r="CM622" s="102"/>
      <c r="CN622" s="102"/>
      <c r="CO622" s="102"/>
      <c r="CP622" s="102"/>
      <c r="CQ622" s="102"/>
      <c r="CR622" s="102"/>
      <c r="CS622" s="102"/>
      <c r="CT622" s="102"/>
      <c r="CU622" s="102"/>
      <c r="CV622" s="102"/>
      <c r="CW622" s="102"/>
      <c r="CX622" s="102"/>
      <c r="CY622" s="102"/>
      <c r="CZ622" s="102"/>
      <c r="DA622" s="102"/>
      <c r="DB622" s="102"/>
      <c r="DC622" s="102"/>
      <c r="DD622" s="102"/>
      <c r="DE622" s="102"/>
      <c r="DF622" s="102"/>
      <c r="DG622" s="102"/>
      <c r="DH622" s="102"/>
      <c r="DI622" s="102"/>
      <c r="DJ622" s="102"/>
      <c r="DK622" s="102"/>
      <c r="DL622" s="102"/>
      <c r="DM622" s="102"/>
      <c r="DN622" s="102"/>
      <c r="DO622" s="102"/>
      <c r="DP622" s="102"/>
      <c r="DQ622" s="102"/>
      <c r="DR622" s="102"/>
      <c r="DS622" s="102"/>
      <c r="DT622" s="102"/>
      <c r="DU622" s="102"/>
      <c r="DV622" s="102"/>
      <c r="DW622" s="102"/>
      <c r="DX622" s="102"/>
      <c r="DY622" s="102"/>
      <c r="DZ622" s="102"/>
    </row>
    <row r="623" spans="1:130">
      <c r="A623" s="102"/>
      <c r="B623" s="102"/>
      <c r="C623" s="102"/>
      <c r="D623" s="102"/>
      <c r="E623" s="102"/>
      <c r="F623" s="102"/>
      <c r="G623" s="102"/>
      <c r="H623" s="102"/>
      <c r="I623" s="102"/>
      <c r="J623" s="102"/>
      <c r="K623" s="102"/>
      <c r="L623" s="102"/>
      <c r="M623" s="102"/>
      <c r="N623" s="102"/>
      <c r="O623" s="102"/>
      <c r="P623" s="102"/>
      <c r="Q623" s="102"/>
      <c r="R623" s="102"/>
      <c r="S623" s="102"/>
      <c r="T623" s="102"/>
      <c r="U623" s="102"/>
      <c r="V623" s="102"/>
      <c r="W623" s="102"/>
      <c r="X623" s="102"/>
      <c r="Y623" s="102"/>
      <c r="Z623" s="102"/>
      <c r="AA623" s="102"/>
      <c r="AB623" s="102"/>
      <c r="AC623" s="102"/>
      <c r="AD623" s="102"/>
      <c r="AE623" s="102"/>
      <c r="AF623" s="102"/>
      <c r="AG623" s="102"/>
      <c r="AH623" s="102"/>
      <c r="AI623" s="102"/>
      <c r="AJ623" s="102"/>
      <c r="AK623" s="102"/>
      <c r="AL623" s="102"/>
      <c r="AM623" s="102"/>
      <c r="AN623" s="102"/>
      <c r="AO623" s="102"/>
      <c r="AP623" s="102"/>
      <c r="AQ623" s="102"/>
      <c r="AR623" s="102"/>
      <c r="AS623" s="102"/>
      <c r="AT623" s="102"/>
      <c r="AU623" s="102"/>
      <c r="AV623" s="102"/>
      <c r="AW623" s="102"/>
      <c r="AX623" s="102"/>
      <c r="AY623" s="102"/>
      <c r="AZ623" s="102"/>
      <c r="BA623" s="102"/>
      <c r="BB623" s="102"/>
      <c r="BC623" s="102"/>
      <c r="BD623" s="102"/>
      <c r="BE623" s="102"/>
      <c r="BF623" s="102"/>
      <c r="BG623" s="102"/>
      <c r="BH623" s="102"/>
      <c r="BI623" s="102"/>
      <c r="BJ623" s="102"/>
      <c r="BK623" s="102"/>
      <c r="BL623" s="102"/>
      <c r="BM623" s="102"/>
      <c r="BN623" s="102"/>
      <c r="BO623" s="102"/>
      <c r="BP623" s="102"/>
      <c r="BQ623" s="102"/>
      <c r="BR623" s="102"/>
      <c r="BS623" s="102"/>
      <c r="BT623" s="102"/>
      <c r="BU623" s="102"/>
      <c r="BV623" s="102"/>
      <c r="BW623" s="102"/>
      <c r="BX623" s="102"/>
      <c r="BY623" s="102"/>
      <c r="BZ623" s="102"/>
      <c r="CA623" s="102"/>
      <c r="CB623" s="102"/>
      <c r="CC623" s="102"/>
      <c r="CD623" s="102"/>
      <c r="CE623" s="102"/>
      <c r="CF623" s="102"/>
      <c r="CG623" s="102"/>
      <c r="CH623" s="102"/>
      <c r="CI623" s="102"/>
      <c r="CJ623" s="102"/>
      <c r="CK623" s="102"/>
      <c r="CL623" s="102"/>
      <c r="CM623" s="102"/>
      <c r="CN623" s="102"/>
      <c r="CO623" s="102"/>
      <c r="CP623" s="102"/>
      <c r="CQ623" s="102"/>
      <c r="CR623" s="102"/>
      <c r="CS623" s="102"/>
      <c r="CT623" s="102"/>
      <c r="CU623" s="102"/>
      <c r="CV623" s="102"/>
      <c r="CW623" s="102"/>
      <c r="CX623" s="102"/>
      <c r="CY623" s="102"/>
      <c r="CZ623" s="102"/>
      <c r="DA623" s="102"/>
      <c r="DB623" s="102"/>
      <c r="DC623" s="102"/>
      <c r="DD623" s="102"/>
      <c r="DE623" s="102"/>
      <c r="DF623" s="102"/>
      <c r="DG623" s="102"/>
      <c r="DH623" s="102"/>
      <c r="DI623" s="102"/>
      <c r="DJ623" s="102"/>
      <c r="DK623" s="102"/>
      <c r="DL623" s="102"/>
      <c r="DM623" s="102"/>
      <c r="DN623" s="102"/>
      <c r="DO623" s="102"/>
      <c r="DP623" s="102"/>
      <c r="DQ623" s="102"/>
      <c r="DR623" s="102"/>
      <c r="DS623" s="102"/>
      <c r="DT623" s="102"/>
      <c r="DU623" s="102"/>
      <c r="DV623" s="102"/>
      <c r="DW623" s="102"/>
      <c r="DX623" s="102"/>
      <c r="DY623" s="102"/>
      <c r="DZ623" s="102"/>
    </row>
    <row r="624" spans="1:130">
      <c r="A624" s="102"/>
      <c r="B624" s="102"/>
      <c r="C624" s="102"/>
      <c r="D624" s="102"/>
      <c r="E624" s="102"/>
      <c r="F624" s="102"/>
      <c r="G624" s="102"/>
      <c r="H624" s="102"/>
      <c r="I624" s="102"/>
      <c r="J624" s="102"/>
      <c r="K624" s="102"/>
      <c r="L624" s="102"/>
      <c r="M624" s="102"/>
      <c r="N624" s="102"/>
      <c r="O624" s="102"/>
      <c r="P624" s="102"/>
      <c r="Q624" s="102"/>
      <c r="R624" s="102"/>
      <c r="S624" s="102"/>
      <c r="T624" s="102"/>
      <c r="U624" s="102"/>
      <c r="V624" s="102"/>
      <c r="W624" s="102"/>
      <c r="X624" s="102"/>
      <c r="Y624" s="102"/>
      <c r="Z624" s="102"/>
      <c r="AA624" s="102"/>
      <c r="AB624" s="102"/>
      <c r="AC624" s="102"/>
      <c r="AD624" s="102"/>
      <c r="AE624" s="102"/>
      <c r="AF624" s="102"/>
      <c r="AG624" s="102"/>
      <c r="AH624" s="102"/>
      <c r="AI624" s="102"/>
      <c r="AJ624" s="102"/>
      <c r="AK624" s="102"/>
      <c r="AL624" s="102"/>
      <c r="AM624" s="102"/>
      <c r="AN624" s="102"/>
      <c r="AO624" s="102"/>
      <c r="AP624" s="102"/>
      <c r="AQ624" s="102"/>
      <c r="AR624" s="102"/>
      <c r="AS624" s="102"/>
      <c r="AT624" s="102"/>
      <c r="AU624" s="102"/>
      <c r="AV624" s="102"/>
      <c r="AW624" s="102"/>
      <c r="AX624" s="102"/>
      <c r="AY624" s="102"/>
      <c r="AZ624" s="102"/>
      <c r="BA624" s="102"/>
      <c r="BB624" s="102"/>
      <c r="BC624" s="102"/>
      <c r="BD624" s="102"/>
      <c r="BE624" s="102"/>
      <c r="BF624" s="102"/>
      <c r="BG624" s="102"/>
      <c r="BH624" s="102"/>
      <c r="BI624" s="102"/>
      <c r="BJ624" s="102"/>
      <c r="BK624" s="102"/>
      <c r="BL624" s="102"/>
      <c r="BM624" s="102"/>
      <c r="BN624" s="102"/>
      <c r="BO624" s="102"/>
      <c r="BP624" s="102"/>
      <c r="BQ624" s="102"/>
      <c r="BR624" s="102"/>
      <c r="BS624" s="102"/>
      <c r="BT624" s="102"/>
      <c r="BU624" s="102"/>
      <c r="BV624" s="102"/>
      <c r="BW624" s="102"/>
      <c r="BX624" s="102"/>
      <c r="BY624" s="102"/>
      <c r="BZ624" s="102"/>
      <c r="CA624" s="102"/>
      <c r="CB624" s="102"/>
      <c r="CC624" s="102"/>
      <c r="CD624" s="102"/>
      <c r="CE624" s="102"/>
      <c r="CF624" s="102"/>
      <c r="CG624" s="102"/>
      <c r="CH624" s="102"/>
      <c r="CI624" s="102"/>
      <c r="CJ624" s="102"/>
      <c r="CK624" s="102"/>
      <c r="CL624" s="102"/>
      <c r="CM624" s="102"/>
      <c r="CN624" s="102"/>
      <c r="CO624" s="102"/>
      <c r="CP624" s="102"/>
      <c r="CQ624" s="102"/>
      <c r="CR624" s="102"/>
      <c r="CS624" s="102"/>
      <c r="CT624" s="102"/>
      <c r="CU624" s="102"/>
      <c r="CV624" s="102"/>
      <c r="CW624" s="102"/>
      <c r="CX624" s="102"/>
      <c r="CY624" s="102"/>
      <c r="CZ624" s="102"/>
      <c r="DA624" s="102"/>
      <c r="DB624" s="102"/>
      <c r="DC624" s="102"/>
      <c r="DD624" s="102"/>
      <c r="DE624" s="102"/>
      <c r="DF624" s="102"/>
      <c r="DG624" s="102"/>
      <c r="DH624" s="102"/>
      <c r="DI624" s="102"/>
      <c r="DJ624" s="102"/>
      <c r="DK624" s="102"/>
      <c r="DL624" s="102"/>
      <c r="DM624" s="102"/>
      <c r="DN624" s="102"/>
      <c r="DO624" s="102"/>
      <c r="DP624" s="102"/>
      <c r="DQ624" s="102"/>
      <c r="DR624" s="102"/>
      <c r="DS624" s="102"/>
      <c r="DT624" s="102"/>
      <c r="DU624" s="102"/>
      <c r="DV624" s="102"/>
      <c r="DW624" s="102"/>
      <c r="DX624" s="102"/>
      <c r="DY624" s="102"/>
      <c r="DZ624" s="102"/>
    </row>
    <row r="625" spans="1:130">
      <c r="A625" s="102"/>
      <c r="B625" s="102"/>
      <c r="C625" s="102"/>
      <c r="D625" s="102"/>
      <c r="E625" s="102"/>
      <c r="F625" s="102"/>
      <c r="G625" s="102"/>
      <c r="H625" s="102"/>
      <c r="I625" s="102"/>
      <c r="J625" s="102"/>
      <c r="K625" s="102"/>
      <c r="L625" s="102"/>
      <c r="M625" s="102"/>
      <c r="N625" s="102"/>
      <c r="O625" s="102"/>
      <c r="P625" s="102"/>
      <c r="Q625" s="102"/>
      <c r="R625" s="102"/>
      <c r="S625" s="102"/>
      <c r="T625" s="102"/>
      <c r="U625" s="102"/>
      <c r="V625" s="102"/>
      <c r="W625" s="102"/>
      <c r="X625" s="102"/>
      <c r="Y625" s="102"/>
      <c r="Z625" s="102"/>
      <c r="AA625" s="102"/>
      <c r="AB625" s="102"/>
      <c r="AC625" s="102"/>
      <c r="AD625" s="102"/>
      <c r="AE625" s="102"/>
      <c r="AF625" s="102"/>
      <c r="AG625" s="102"/>
      <c r="AH625" s="102"/>
      <c r="AI625" s="102"/>
      <c r="AJ625" s="102"/>
      <c r="AK625" s="102"/>
      <c r="AL625" s="102"/>
      <c r="AM625" s="102"/>
      <c r="AN625" s="102"/>
      <c r="AO625" s="102"/>
      <c r="AP625" s="102"/>
      <c r="AQ625" s="102"/>
      <c r="AR625" s="102"/>
      <c r="AS625" s="102"/>
      <c r="AT625" s="102"/>
      <c r="AU625" s="102"/>
      <c r="AV625" s="102"/>
      <c r="AW625" s="102"/>
      <c r="AX625" s="102"/>
      <c r="AY625" s="102"/>
      <c r="AZ625" s="102"/>
      <c r="BA625" s="102"/>
      <c r="BB625" s="102"/>
      <c r="BC625" s="102"/>
      <c r="BD625" s="102"/>
      <c r="BE625" s="102"/>
      <c r="BF625" s="102"/>
      <c r="BG625" s="102"/>
      <c r="BH625" s="102"/>
      <c r="BI625" s="102"/>
      <c r="BJ625" s="102"/>
      <c r="BK625" s="102"/>
      <c r="BL625" s="102"/>
      <c r="BM625" s="102"/>
      <c r="BN625" s="102"/>
      <c r="BO625" s="102"/>
      <c r="BP625" s="102"/>
      <c r="BQ625" s="102"/>
      <c r="BR625" s="102"/>
      <c r="BS625" s="102"/>
      <c r="BT625" s="102"/>
      <c r="BU625" s="102"/>
      <c r="BV625" s="102"/>
      <c r="BW625" s="102"/>
      <c r="BX625" s="102"/>
      <c r="BY625" s="102"/>
      <c r="BZ625" s="102"/>
      <c r="CA625" s="102"/>
      <c r="CB625" s="102"/>
      <c r="CC625" s="102"/>
      <c r="CD625" s="102"/>
      <c r="CE625" s="102"/>
      <c r="CF625" s="102"/>
      <c r="CG625" s="102"/>
      <c r="CH625" s="102"/>
      <c r="CI625" s="102"/>
      <c r="CJ625" s="102"/>
      <c r="CK625" s="102"/>
      <c r="CL625" s="102"/>
      <c r="CM625" s="102"/>
      <c r="CN625" s="102"/>
      <c r="CO625" s="102"/>
      <c r="CP625" s="102"/>
      <c r="CQ625" s="102"/>
      <c r="CR625" s="102"/>
      <c r="CS625" s="102"/>
      <c r="CT625" s="102"/>
      <c r="CU625" s="102"/>
      <c r="CV625" s="102"/>
      <c r="CW625" s="102"/>
      <c r="CX625" s="102"/>
      <c r="CY625" s="102"/>
      <c r="CZ625" s="102"/>
      <c r="DA625" s="102"/>
      <c r="DB625" s="102"/>
      <c r="DC625" s="102"/>
      <c r="DD625" s="102"/>
      <c r="DE625" s="102"/>
      <c r="DF625" s="102"/>
      <c r="DG625" s="102"/>
      <c r="DH625" s="102"/>
      <c r="DI625" s="102"/>
      <c r="DJ625" s="102"/>
      <c r="DK625" s="102"/>
      <c r="DL625" s="102"/>
      <c r="DM625" s="102"/>
      <c r="DN625" s="102"/>
      <c r="DO625" s="102"/>
      <c r="DP625" s="102"/>
      <c r="DQ625" s="102"/>
      <c r="DR625" s="102"/>
      <c r="DS625" s="102"/>
      <c r="DT625" s="102"/>
      <c r="DU625" s="102"/>
      <c r="DV625" s="102"/>
      <c r="DW625" s="102"/>
      <c r="DX625" s="102"/>
      <c r="DY625" s="102"/>
      <c r="DZ625" s="102"/>
    </row>
    <row r="626" spans="1:130">
      <c r="A626" s="102"/>
      <c r="B626" s="102"/>
      <c r="C626" s="102"/>
      <c r="D626" s="102"/>
      <c r="E626" s="102"/>
      <c r="F626" s="102"/>
      <c r="G626" s="102"/>
      <c r="H626" s="102"/>
      <c r="I626" s="102"/>
      <c r="J626" s="102"/>
      <c r="K626" s="102"/>
      <c r="L626" s="102"/>
      <c r="M626" s="102"/>
      <c r="N626" s="102"/>
      <c r="O626" s="102"/>
      <c r="P626" s="102"/>
      <c r="Q626" s="102"/>
      <c r="R626" s="102"/>
      <c r="S626" s="102"/>
      <c r="T626" s="102"/>
      <c r="U626" s="102"/>
      <c r="V626" s="102"/>
      <c r="W626" s="102"/>
      <c r="X626" s="102"/>
      <c r="Y626" s="102"/>
      <c r="Z626" s="102"/>
      <c r="AA626" s="102"/>
      <c r="AB626" s="102"/>
      <c r="AC626" s="102"/>
      <c r="AD626" s="102"/>
      <c r="AE626" s="102"/>
      <c r="AF626" s="102"/>
      <c r="AG626" s="102"/>
      <c r="AH626" s="102"/>
      <c r="AI626" s="102"/>
      <c r="AJ626" s="102"/>
      <c r="AK626" s="102"/>
      <c r="AL626" s="102"/>
      <c r="AM626" s="102"/>
      <c r="AN626" s="102"/>
      <c r="AO626" s="102"/>
      <c r="AP626" s="102"/>
      <c r="AQ626" s="102"/>
      <c r="AR626" s="102"/>
      <c r="AS626" s="102"/>
      <c r="AT626" s="102"/>
      <c r="AU626" s="102"/>
      <c r="AV626" s="102"/>
      <c r="AW626" s="102"/>
      <c r="AX626" s="102"/>
      <c r="AY626" s="102"/>
      <c r="AZ626" s="102"/>
      <c r="BA626" s="102"/>
      <c r="BB626" s="102"/>
      <c r="BC626" s="102"/>
      <c r="BD626" s="102"/>
      <c r="BE626" s="102"/>
      <c r="BF626" s="102"/>
      <c r="BG626" s="102"/>
      <c r="BH626" s="102"/>
      <c r="BI626" s="102"/>
      <c r="BJ626" s="102"/>
      <c r="BK626" s="102"/>
      <c r="BL626" s="102"/>
      <c r="BM626" s="102"/>
      <c r="BN626" s="102"/>
      <c r="BO626" s="102"/>
      <c r="BP626" s="102"/>
      <c r="BQ626" s="102"/>
      <c r="BR626" s="102"/>
      <c r="BS626" s="102"/>
      <c r="BT626" s="102"/>
      <c r="BU626" s="102"/>
      <c r="BV626" s="102"/>
      <c r="BW626" s="102"/>
      <c r="BX626" s="102"/>
      <c r="BY626" s="102"/>
      <c r="BZ626" s="102"/>
      <c r="CA626" s="102"/>
      <c r="CB626" s="102"/>
      <c r="CC626" s="102"/>
      <c r="CD626" s="102"/>
      <c r="CE626" s="102"/>
      <c r="CF626" s="102"/>
      <c r="CG626" s="102"/>
      <c r="CH626" s="102"/>
      <c r="CI626" s="102"/>
      <c r="CJ626" s="102"/>
      <c r="CK626" s="102"/>
      <c r="CL626" s="102"/>
      <c r="CM626" s="102"/>
      <c r="CN626" s="102"/>
      <c r="CO626" s="102"/>
      <c r="CP626" s="102"/>
      <c r="CQ626" s="102"/>
      <c r="CR626" s="102"/>
      <c r="CS626" s="102"/>
      <c r="CT626" s="102"/>
      <c r="CU626" s="102"/>
      <c r="CV626" s="102"/>
      <c r="CW626" s="102"/>
      <c r="CX626" s="102"/>
      <c r="CY626" s="102"/>
      <c r="CZ626" s="102"/>
      <c r="DA626" s="102"/>
      <c r="DB626" s="102"/>
      <c r="DC626" s="102"/>
      <c r="DD626" s="102"/>
      <c r="DE626" s="102"/>
      <c r="DF626" s="102"/>
      <c r="DG626" s="102"/>
      <c r="DH626" s="102"/>
      <c r="DI626" s="102"/>
      <c r="DJ626" s="102"/>
      <c r="DK626" s="102"/>
      <c r="DL626" s="102"/>
      <c r="DM626" s="102"/>
      <c r="DN626" s="102"/>
      <c r="DO626" s="102"/>
      <c r="DP626" s="102"/>
      <c r="DQ626" s="102"/>
      <c r="DR626" s="102"/>
      <c r="DS626" s="102"/>
      <c r="DT626" s="102"/>
      <c r="DU626" s="102"/>
      <c r="DV626" s="102"/>
      <c r="DW626" s="102"/>
      <c r="DX626" s="102"/>
      <c r="DY626" s="102"/>
      <c r="DZ626" s="102"/>
    </row>
    <row r="627" spans="1:130">
      <c r="A627" s="102"/>
      <c r="B627" s="102"/>
      <c r="C627" s="102"/>
      <c r="D627" s="102"/>
      <c r="E627" s="102"/>
      <c r="F627" s="102"/>
      <c r="G627" s="102"/>
      <c r="H627" s="102"/>
      <c r="I627" s="102"/>
      <c r="J627" s="102"/>
      <c r="K627" s="102"/>
      <c r="L627" s="102"/>
      <c r="M627" s="102"/>
      <c r="N627" s="102"/>
      <c r="O627" s="102"/>
      <c r="P627" s="102"/>
      <c r="Q627" s="102"/>
      <c r="R627" s="102"/>
      <c r="S627" s="102"/>
      <c r="T627" s="102"/>
      <c r="U627" s="102"/>
      <c r="V627" s="102"/>
      <c r="W627" s="102"/>
      <c r="X627" s="102"/>
      <c r="Y627" s="102"/>
      <c r="Z627" s="102"/>
      <c r="AA627" s="102"/>
      <c r="AB627" s="102"/>
      <c r="AC627" s="102"/>
      <c r="AD627" s="102"/>
      <c r="AE627" s="102"/>
      <c r="AF627" s="102"/>
      <c r="AG627" s="102"/>
      <c r="AH627" s="102"/>
      <c r="AI627" s="102"/>
      <c r="AJ627" s="102"/>
      <c r="AK627" s="102"/>
      <c r="AL627" s="102"/>
      <c r="AM627" s="102"/>
      <c r="AN627" s="102"/>
      <c r="AO627" s="102"/>
      <c r="AP627" s="102"/>
      <c r="AQ627" s="102"/>
      <c r="AR627" s="102"/>
      <c r="AS627" s="102"/>
      <c r="AT627" s="102"/>
      <c r="AU627" s="102"/>
      <c r="AV627" s="102"/>
      <c r="AW627" s="102"/>
      <c r="AX627" s="102"/>
      <c r="AY627" s="102"/>
      <c r="AZ627" s="102"/>
      <c r="BA627" s="102"/>
      <c r="BB627" s="102"/>
      <c r="BC627" s="102"/>
      <c r="BD627" s="102"/>
      <c r="BE627" s="102"/>
      <c r="BF627" s="102"/>
      <c r="BG627" s="102"/>
      <c r="BH627" s="102"/>
      <c r="BI627" s="102"/>
      <c r="BJ627" s="102"/>
      <c r="BK627" s="102"/>
      <c r="BL627" s="102"/>
      <c r="BM627" s="102"/>
      <c r="BN627" s="102"/>
      <c r="BO627" s="102"/>
      <c r="BP627" s="102"/>
      <c r="BQ627" s="102"/>
      <c r="BR627" s="102"/>
      <c r="BS627" s="102"/>
      <c r="BT627" s="102"/>
      <c r="BU627" s="102"/>
      <c r="BV627" s="102"/>
      <c r="BW627" s="102"/>
      <c r="BX627" s="102"/>
      <c r="BY627" s="102"/>
      <c r="BZ627" s="102"/>
      <c r="CA627" s="102"/>
      <c r="CB627" s="102"/>
      <c r="CC627" s="102"/>
      <c r="CD627" s="102"/>
      <c r="CE627" s="102"/>
      <c r="CF627" s="102"/>
      <c r="CG627" s="102"/>
      <c r="CH627" s="102"/>
      <c r="CI627" s="102"/>
      <c r="CJ627" s="102"/>
      <c r="CK627" s="102"/>
      <c r="CL627" s="102"/>
      <c r="CM627" s="102"/>
      <c r="CN627" s="102"/>
      <c r="CO627" s="102"/>
      <c r="CP627" s="102"/>
      <c r="CQ627" s="102"/>
      <c r="CR627" s="102"/>
      <c r="CS627" s="102"/>
      <c r="CT627" s="102"/>
      <c r="CU627" s="102"/>
      <c r="CV627" s="102"/>
      <c r="CW627" s="102"/>
      <c r="CX627" s="102"/>
      <c r="CY627" s="102"/>
      <c r="CZ627" s="102"/>
      <c r="DA627" s="102"/>
      <c r="DB627" s="102"/>
      <c r="DC627" s="102"/>
      <c r="DD627" s="102"/>
      <c r="DE627" s="102"/>
      <c r="DF627" s="102"/>
      <c r="DG627" s="102"/>
      <c r="DH627" s="102"/>
      <c r="DI627" s="102"/>
      <c r="DJ627" s="102"/>
      <c r="DK627" s="102"/>
      <c r="DL627" s="102"/>
      <c r="DM627" s="102"/>
      <c r="DN627" s="102"/>
      <c r="DO627" s="102"/>
      <c r="DP627" s="102"/>
      <c r="DQ627" s="102"/>
      <c r="DR627" s="102"/>
      <c r="DS627" s="102"/>
      <c r="DT627" s="102"/>
      <c r="DU627" s="102"/>
      <c r="DV627" s="102"/>
      <c r="DW627" s="102"/>
      <c r="DX627" s="102"/>
      <c r="DY627" s="102"/>
      <c r="DZ627" s="102"/>
    </row>
    <row r="628" spans="1:130">
      <c r="A628" s="102"/>
      <c r="B628" s="102"/>
      <c r="C628" s="102"/>
      <c r="D628" s="102"/>
      <c r="E628" s="102"/>
      <c r="F628" s="102"/>
      <c r="G628" s="102"/>
      <c r="H628" s="102"/>
      <c r="I628" s="102"/>
      <c r="J628" s="102"/>
      <c r="K628" s="102"/>
      <c r="L628" s="102"/>
      <c r="M628" s="102"/>
      <c r="N628" s="102"/>
      <c r="O628" s="102"/>
      <c r="P628" s="102"/>
      <c r="Q628" s="102"/>
      <c r="R628" s="102"/>
      <c r="S628" s="102"/>
      <c r="T628" s="102"/>
      <c r="U628" s="102"/>
      <c r="V628" s="102"/>
      <c r="W628" s="102"/>
      <c r="X628" s="102"/>
      <c r="Y628" s="102"/>
      <c r="Z628" s="102"/>
      <c r="AA628" s="102"/>
      <c r="AB628" s="102"/>
      <c r="AC628" s="102"/>
      <c r="AD628" s="102"/>
      <c r="AE628" s="102"/>
      <c r="AF628" s="102"/>
      <c r="AG628" s="102"/>
      <c r="AH628" s="102"/>
      <c r="AI628" s="102"/>
      <c r="AJ628" s="102"/>
      <c r="AK628" s="102"/>
      <c r="AL628" s="102"/>
      <c r="AM628" s="102"/>
      <c r="AN628" s="102"/>
      <c r="AO628" s="102"/>
      <c r="AP628" s="102"/>
      <c r="AQ628" s="102"/>
      <c r="AR628" s="102"/>
      <c r="AS628" s="102"/>
      <c r="AT628" s="102"/>
      <c r="AU628" s="102"/>
      <c r="AV628" s="102"/>
      <c r="AW628" s="102"/>
      <c r="AX628" s="102"/>
      <c r="AY628" s="102"/>
      <c r="AZ628" s="102"/>
      <c r="BA628" s="102"/>
      <c r="BB628" s="102"/>
      <c r="BC628" s="102"/>
      <c r="BD628" s="102"/>
      <c r="BE628" s="102"/>
      <c r="BF628" s="102"/>
      <c r="BG628" s="102"/>
      <c r="BH628" s="102"/>
      <c r="BI628" s="102"/>
      <c r="BJ628" s="102"/>
      <c r="BK628" s="102"/>
      <c r="BL628" s="102"/>
      <c r="BM628" s="102"/>
      <c r="BN628" s="102"/>
      <c r="BO628" s="102"/>
      <c r="BP628" s="102"/>
      <c r="BQ628" s="102"/>
      <c r="BR628" s="102"/>
      <c r="BS628" s="102"/>
      <c r="BT628" s="102"/>
      <c r="BU628" s="102"/>
      <c r="BV628" s="102"/>
      <c r="BW628" s="102"/>
      <c r="BX628" s="102"/>
      <c r="BY628" s="102"/>
      <c r="BZ628" s="102"/>
      <c r="CA628" s="102"/>
      <c r="CB628" s="102"/>
      <c r="CC628" s="102"/>
      <c r="CD628" s="102"/>
      <c r="CE628" s="102"/>
      <c r="CF628" s="102"/>
      <c r="CG628" s="102"/>
      <c r="CH628" s="102"/>
      <c r="CI628" s="102"/>
      <c r="CJ628" s="102"/>
      <c r="CK628" s="102"/>
      <c r="CL628" s="102"/>
      <c r="CM628" s="102"/>
      <c r="CN628" s="102"/>
      <c r="CO628" s="102"/>
      <c r="CP628" s="102"/>
      <c r="CQ628" s="102"/>
      <c r="CR628" s="102"/>
      <c r="CS628" s="102"/>
      <c r="CT628" s="102"/>
      <c r="CU628" s="102"/>
      <c r="CV628" s="102"/>
      <c r="CW628" s="102"/>
      <c r="CX628" s="102"/>
      <c r="CY628" s="102"/>
      <c r="CZ628" s="102"/>
      <c r="DA628" s="102"/>
      <c r="DB628" s="102"/>
      <c r="DC628" s="102"/>
      <c r="DD628" s="102"/>
      <c r="DE628" s="102"/>
      <c r="DF628" s="102"/>
      <c r="DG628" s="102"/>
      <c r="DH628" s="102"/>
      <c r="DI628" s="102"/>
      <c r="DJ628" s="102"/>
      <c r="DK628" s="102"/>
      <c r="DL628" s="102"/>
      <c r="DM628" s="102"/>
      <c r="DN628" s="102"/>
      <c r="DO628" s="102"/>
      <c r="DP628" s="102"/>
      <c r="DQ628" s="102"/>
      <c r="DR628" s="102"/>
      <c r="DS628" s="102"/>
      <c r="DT628" s="102"/>
      <c r="DU628" s="102"/>
      <c r="DV628" s="102"/>
      <c r="DW628" s="102"/>
      <c r="DX628" s="102"/>
      <c r="DY628" s="102"/>
      <c r="DZ628" s="102"/>
    </row>
    <row r="629" spans="1:130">
      <c r="A629" s="102"/>
      <c r="B629" s="102"/>
      <c r="C629" s="102"/>
      <c r="D629" s="102"/>
      <c r="E629" s="102"/>
      <c r="F629" s="102"/>
      <c r="G629" s="102"/>
      <c r="H629" s="102"/>
      <c r="I629" s="102"/>
      <c r="J629" s="102"/>
      <c r="K629" s="102"/>
      <c r="L629" s="102"/>
      <c r="M629" s="102"/>
      <c r="N629" s="102"/>
      <c r="O629" s="102"/>
      <c r="P629" s="102"/>
      <c r="Q629" s="102"/>
      <c r="R629" s="102"/>
      <c r="S629" s="102"/>
      <c r="T629" s="102"/>
      <c r="U629" s="102"/>
      <c r="V629" s="102"/>
      <c r="W629" s="102"/>
      <c r="X629" s="102"/>
      <c r="Y629" s="102"/>
      <c r="Z629" s="102"/>
      <c r="AA629" s="102"/>
      <c r="AB629" s="102"/>
      <c r="AC629" s="102"/>
      <c r="AD629" s="102"/>
      <c r="AE629" s="102"/>
      <c r="AF629" s="102"/>
      <c r="AG629" s="102"/>
      <c r="AH629" s="102"/>
      <c r="AI629" s="102"/>
      <c r="AJ629" s="102"/>
      <c r="AK629" s="102"/>
      <c r="AL629" s="102"/>
      <c r="AM629" s="102"/>
      <c r="AN629" s="102"/>
      <c r="AO629" s="102"/>
      <c r="AP629" s="102"/>
      <c r="AQ629" s="102"/>
      <c r="AR629" s="102"/>
      <c r="AS629" s="102"/>
      <c r="AT629" s="102"/>
      <c r="AU629" s="102"/>
      <c r="AV629" s="102"/>
      <c r="AW629" s="102"/>
      <c r="AX629" s="102"/>
      <c r="AY629" s="102"/>
      <c r="AZ629" s="102"/>
      <c r="BA629" s="102"/>
      <c r="BB629" s="102"/>
      <c r="BC629" s="102"/>
      <c r="BD629" s="102"/>
      <c r="BE629" s="102"/>
      <c r="BF629" s="102"/>
      <c r="BG629" s="102"/>
      <c r="BH629" s="102"/>
      <c r="BI629" s="102"/>
      <c r="BJ629" s="102"/>
      <c r="BK629" s="102"/>
      <c r="BL629" s="102"/>
      <c r="BM629" s="102"/>
      <c r="BN629" s="102"/>
      <c r="BO629" s="102"/>
      <c r="BP629" s="102"/>
      <c r="BQ629" s="102"/>
      <c r="BR629" s="102"/>
      <c r="BS629" s="102"/>
      <c r="BT629" s="102"/>
      <c r="BU629" s="102"/>
      <c r="BV629" s="102"/>
      <c r="BW629" s="102"/>
      <c r="BX629" s="102"/>
      <c r="BY629" s="102"/>
      <c r="BZ629" s="102"/>
      <c r="CA629" s="102"/>
      <c r="CB629" s="102"/>
      <c r="CC629" s="102"/>
      <c r="CD629" s="102"/>
      <c r="CE629" s="102"/>
      <c r="CF629" s="102"/>
      <c r="CG629" s="102"/>
      <c r="CH629" s="102"/>
      <c r="CI629" s="102"/>
      <c r="CJ629" s="102"/>
      <c r="CK629" s="102"/>
      <c r="CL629" s="102"/>
      <c r="CM629" s="102"/>
      <c r="CN629" s="102"/>
      <c r="CO629" s="102"/>
      <c r="CP629" s="102"/>
      <c r="CQ629" s="102"/>
      <c r="CR629" s="102"/>
      <c r="CS629" s="102"/>
      <c r="CT629" s="102"/>
      <c r="CU629" s="102"/>
      <c r="CV629" s="102"/>
      <c r="CW629" s="102"/>
      <c r="CX629" s="102"/>
      <c r="CY629" s="102"/>
      <c r="CZ629" s="102"/>
      <c r="DA629" s="102"/>
      <c r="DB629" s="102"/>
      <c r="DC629" s="102"/>
      <c r="DD629" s="102"/>
      <c r="DE629" s="102"/>
      <c r="DF629" s="102"/>
      <c r="DG629" s="102"/>
      <c r="DH629" s="102"/>
      <c r="DI629" s="102"/>
      <c r="DJ629" s="102"/>
      <c r="DK629" s="102"/>
      <c r="DL629" s="102"/>
      <c r="DM629" s="102"/>
      <c r="DN629" s="102"/>
      <c r="DO629" s="102"/>
      <c r="DP629" s="102"/>
      <c r="DQ629" s="102"/>
      <c r="DR629" s="102"/>
      <c r="DS629" s="102"/>
      <c r="DT629" s="102"/>
      <c r="DU629" s="102"/>
      <c r="DV629" s="102"/>
      <c r="DW629" s="102"/>
      <c r="DX629" s="102"/>
      <c r="DY629" s="102"/>
      <c r="DZ629" s="102"/>
    </row>
    <row r="630" spans="1:130">
      <c r="A630" s="102"/>
      <c r="B630" s="102"/>
      <c r="C630" s="102"/>
      <c r="D630" s="102"/>
      <c r="E630" s="102"/>
      <c r="F630" s="102"/>
      <c r="G630" s="102"/>
      <c r="H630" s="102"/>
      <c r="I630" s="102"/>
      <c r="J630" s="102"/>
      <c r="K630" s="102"/>
      <c r="L630" s="102"/>
      <c r="M630" s="102"/>
      <c r="N630" s="102"/>
      <c r="O630" s="102"/>
      <c r="P630" s="102"/>
      <c r="Q630" s="102"/>
      <c r="R630" s="102"/>
      <c r="S630" s="102"/>
      <c r="T630" s="102"/>
      <c r="U630" s="102"/>
      <c r="V630" s="102"/>
      <c r="W630" s="102"/>
      <c r="X630" s="102"/>
      <c r="Y630" s="102"/>
      <c r="Z630" s="102"/>
      <c r="AA630" s="102"/>
      <c r="AB630" s="102"/>
      <c r="AC630" s="102"/>
      <c r="AD630" s="102"/>
      <c r="AE630" s="102"/>
      <c r="AF630" s="102"/>
      <c r="AG630" s="102"/>
      <c r="AH630" s="102"/>
      <c r="AI630" s="102"/>
      <c r="AJ630" s="102"/>
      <c r="AK630" s="102"/>
      <c r="AL630" s="102"/>
      <c r="AM630" s="102"/>
      <c r="AN630" s="102"/>
      <c r="AO630" s="102"/>
      <c r="AP630" s="102"/>
      <c r="AQ630" s="102"/>
      <c r="AR630" s="102"/>
      <c r="AS630" s="102"/>
      <c r="AT630" s="102"/>
      <c r="AU630" s="102"/>
      <c r="AV630" s="102"/>
      <c r="AW630" s="102"/>
      <c r="AX630" s="102"/>
      <c r="AY630" s="102"/>
      <c r="AZ630" s="102"/>
      <c r="BA630" s="102"/>
      <c r="BB630" s="102"/>
      <c r="BC630" s="102"/>
      <c r="BD630" s="102"/>
      <c r="BE630" s="102"/>
      <c r="BF630" s="102"/>
      <c r="BG630" s="102"/>
      <c r="BH630" s="102"/>
      <c r="BI630" s="102"/>
      <c r="BJ630" s="102"/>
      <c r="BK630" s="102"/>
      <c r="BL630" s="102"/>
      <c r="BM630" s="102"/>
      <c r="BN630" s="102"/>
      <c r="BO630" s="102"/>
      <c r="BP630" s="102"/>
      <c r="BQ630" s="102"/>
      <c r="BR630" s="102"/>
      <c r="BS630" s="102"/>
      <c r="BT630" s="102"/>
      <c r="BU630" s="102"/>
      <c r="BV630" s="102"/>
      <c r="BW630" s="102"/>
      <c r="BX630" s="102"/>
      <c r="BY630" s="102"/>
      <c r="BZ630" s="102"/>
      <c r="CA630" s="102"/>
      <c r="CB630" s="102"/>
      <c r="CC630" s="102"/>
      <c r="CD630" s="102"/>
      <c r="CE630" s="102"/>
      <c r="CF630" s="102"/>
      <c r="CG630" s="102"/>
      <c r="CH630" s="102"/>
      <c r="CI630" s="102"/>
      <c r="CJ630" s="102"/>
      <c r="CK630" s="102"/>
      <c r="CL630" s="102"/>
      <c r="CM630" s="102"/>
      <c r="CN630" s="102"/>
      <c r="CO630" s="102"/>
      <c r="CP630" s="102"/>
      <c r="CQ630" s="102"/>
      <c r="CR630" s="102"/>
      <c r="CS630" s="102"/>
      <c r="CT630" s="102"/>
      <c r="CU630" s="102"/>
      <c r="CV630" s="102"/>
      <c r="CW630" s="102"/>
      <c r="CX630" s="102"/>
      <c r="CY630" s="102"/>
      <c r="CZ630" s="102"/>
      <c r="DA630" s="102"/>
      <c r="DB630" s="102"/>
      <c r="DC630" s="102"/>
      <c r="DD630" s="102"/>
      <c r="DE630" s="102"/>
      <c r="DF630" s="102"/>
      <c r="DG630" s="102"/>
      <c r="DH630" s="102"/>
      <c r="DI630" s="102"/>
      <c r="DJ630" s="102"/>
      <c r="DK630" s="102"/>
      <c r="DL630" s="102"/>
      <c r="DM630" s="102"/>
      <c r="DN630" s="102"/>
      <c r="DO630" s="102"/>
      <c r="DP630" s="102"/>
      <c r="DQ630" s="102"/>
      <c r="DR630" s="102"/>
      <c r="DS630" s="102"/>
      <c r="DT630" s="102"/>
      <c r="DU630" s="102"/>
      <c r="DV630" s="102"/>
      <c r="DW630" s="102"/>
      <c r="DX630" s="102"/>
      <c r="DY630" s="102"/>
      <c r="DZ630" s="102"/>
    </row>
    <row r="631" spans="1:130">
      <c r="A631" s="102"/>
      <c r="B631" s="102"/>
      <c r="C631" s="102"/>
      <c r="D631" s="102"/>
      <c r="E631" s="102"/>
      <c r="F631" s="102"/>
      <c r="G631" s="102"/>
      <c r="H631" s="102"/>
      <c r="I631" s="102"/>
      <c r="J631" s="102"/>
      <c r="K631" s="102"/>
      <c r="L631" s="102"/>
      <c r="M631" s="102"/>
      <c r="N631" s="102"/>
      <c r="O631" s="102"/>
      <c r="P631" s="102"/>
      <c r="Q631" s="102"/>
      <c r="R631" s="102"/>
      <c r="S631" s="102"/>
      <c r="T631" s="102"/>
      <c r="U631" s="102"/>
      <c r="V631" s="102"/>
      <c r="W631" s="102"/>
      <c r="X631" s="102"/>
      <c r="Y631" s="102"/>
      <c r="Z631" s="102"/>
      <c r="AA631" s="102"/>
      <c r="AB631" s="102"/>
      <c r="AC631" s="102"/>
      <c r="AD631" s="102"/>
      <c r="AE631" s="102"/>
      <c r="AF631" s="102"/>
      <c r="AG631" s="102"/>
      <c r="AH631" s="102"/>
      <c r="AI631" s="102"/>
      <c r="AJ631" s="102"/>
      <c r="AK631" s="102"/>
      <c r="AL631" s="102"/>
      <c r="AM631" s="102"/>
      <c r="AN631" s="102"/>
      <c r="AO631" s="102"/>
      <c r="AP631" s="102"/>
      <c r="AQ631" s="102"/>
      <c r="AR631" s="102"/>
      <c r="AS631" s="102"/>
      <c r="AT631" s="102"/>
      <c r="AU631" s="102"/>
      <c r="AV631" s="102"/>
      <c r="AW631" s="102"/>
      <c r="AX631" s="102"/>
      <c r="AY631" s="102"/>
      <c r="AZ631" s="102"/>
      <c r="BA631" s="102"/>
      <c r="BB631" s="102"/>
      <c r="BC631" s="102"/>
      <c r="BD631" s="102"/>
      <c r="BE631" s="102"/>
      <c r="BF631" s="102"/>
      <c r="BG631" s="102"/>
      <c r="BH631" s="102"/>
      <c r="BI631" s="102"/>
      <c r="BJ631" s="102"/>
      <c r="BK631" s="102"/>
      <c r="BL631" s="102"/>
      <c r="BM631" s="102"/>
      <c r="BN631" s="102"/>
      <c r="BO631" s="102"/>
      <c r="BP631" s="102"/>
      <c r="BQ631" s="102"/>
      <c r="BR631" s="102"/>
      <c r="BS631" s="102"/>
      <c r="BT631" s="102"/>
      <c r="BU631" s="102"/>
      <c r="BV631" s="102"/>
      <c r="BW631" s="102"/>
      <c r="BX631" s="102"/>
      <c r="BY631" s="102"/>
      <c r="BZ631" s="102"/>
      <c r="CA631" s="102"/>
      <c r="CB631" s="102"/>
      <c r="CC631" s="102"/>
      <c r="CD631" s="102"/>
      <c r="CE631" s="102"/>
      <c r="CF631" s="102"/>
      <c r="CG631" s="102"/>
      <c r="CH631" s="102"/>
      <c r="CI631" s="102"/>
      <c r="CJ631" s="102"/>
      <c r="CK631" s="102"/>
      <c r="CL631" s="102"/>
      <c r="CM631" s="102"/>
      <c r="CN631" s="102"/>
      <c r="CO631" s="102"/>
      <c r="CP631" s="102"/>
      <c r="CQ631" s="102"/>
      <c r="CR631" s="102"/>
      <c r="CS631" s="102"/>
      <c r="CT631" s="102"/>
      <c r="CU631" s="102"/>
      <c r="CV631" s="102"/>
      <c r="CW631" s="102"/>
      <c r="CX631" s="102"/>
      <c r="CY631" s="102"/>
      <c r="CZ631" s="102"/>
      <c r="DA631" s="102"/>
      <c r="DB631" s="102"/>
      <c r="DC631" s="102"/>
      <c r="DD631" s="102"/>
      <c r="DE631" s="102"/>
      <c r="DF631" s="102"/>
      <c r="DG631" s="102"/>
      <c r="DH631" s="102"/>
      <c r="DI631" s="102"/>
      <c r="DJ631" s="102"/>
      <c r="DK631" s="102"/>
      <c r="DL631" s="102"/>
      <c r="DM631" s="102"/>
      <c r="DN631" s="102"/>
      <c r="DO631" s="102"/>
      <c r="DP631" s="102"/>
      <c r="DQ631" s="102"/>
      <c r="DR631" s="102"/>
      <c r="DS631" s="102"/>
      <c r="DT631" s="102"/>
      <c r="DU631" s="102"/>
      <c r="DV631" s="102"/>
      <c r="DW631" s="102"/>
      <c r="DX631" s="102"/>
      <c r="DY631" s="102"/>
      <c r="DZ631" s="102"/>
    </row>
    <row r="632" spans="1:130">
      <c r="A632" s="102"/>
      <c r="B632" s="102"/>
      <c r="C632" s="102"/>
      <c r="D632" s="102"/>
      <c r="E632" s="102"/>
      <c r="F632" s="102"/>
      <c r="G632" s="102"/>
      <c r="H632" s="102"/>
      <c r="I632" s="102"/>
      <c r="J632" s="102"/>
      <c r="K632" s="102"/>
      <c r="L632" s="102"/>
      <c r="M632" s="102"/>
      <c r="N632" s="102"/>
      <c r="O632" s="102"/>
      <c r="P632" s="102"/>
      <c r="Q632" s="102"/>
      <c r="R632" s="102"/>
      <c r="S632" s="102"/>
      <c r="T632" s="102"/>
      <c r="U632" s="102"/>
      <c r="V632" s="102"/>
      <c r="W632" s="102"/>
      <c r="X632" s="102"/>
      <c r="Y632" s="102"/>
      <c r="Z632" s="102"/>
      <c r="AA632" s="102"/>
      <c r="AB632" s="102"/>
      <c r="AC632" s="102"/>
      <c r="AD632" s="102"/>
      <c r="AE632" s="102"/>
      <c r="AF632" s="102"/>
      <c r="AG632" s="102"/>
      <c r="AH632" s="102"/>
      <c r="AI632" s="102"/>
      <c r="AJ632" s="102"/>
      <c r="AK632" s="102"/>
      <c r="AL632" s="102"/>
      <c r="AM632" s="102"/>
      <c r="AN632" s="102"/>
      <c r="AO632" s="102"/>
      <c r="AP632" s="102"/>
      <c r="AQ632" s="102"/>
      <c r="AR632" s="102"/>
      <c r="AS632" s="102"/>
      <c r="AT632" s="102"/>
      <c r="AU632" s="102"/>
      <c r="AV632" s="102"/>
      <c r="AW632" s="102"/>
      <c r="AX632" s="102"/>
      <c r="AY632" s="102"/>
      <c r="AZ632" s="102"/>
      <c r="BA632" s="102"/>
      <c r="BB632" s="102"/>
      <c r="BC632" s="102"/>
      <c r="BD632" s="102"/>
      <c r="BE632" s="102"/>
      <c r="BF632" s="102"/>
      <c r="BG632" s="102"/>
      <c r="BH632" s="102"/>
      <c r="BI632" s="102"/>
      <c r="BJ632" s="102"/>
      <c r="BK632" s="102"/>
      <c r="BL632" s="102"/>
      <c r="BM632" s="102"/>
      <c r="BN632" s="102"/>
      <c r="BO632" s="102"/>
      <c r="BP632" s="102"/>
      <c r="BQ632" s="102"/>
      <c r="BR632" s="102"/>
      <c r="BS632" s="102"/>
      <c r="BT632" s="102"/>
      <c r="BU632" s="102"/>
      <c r="BV632" s="102"/>
      <c r="BW632" s="102"/>
      <c r="BX632" s="102"/>
      <c r="BY632" s="102"/>
      <c r="BZ632" s="102"/>
      <c r="CA632" s="102"/>
      <c r="CB632" s="102"/>
      <c r="CC632" s="102"/>
      <c r="CD632" s="102"/>
      <c r="CE632" s="102"/>
      <c r="CF632" s="102"/>
      <c r="CG632" s="102"/>
      <c r="CH632" s="102"/>
      <c r="CI632" s="102"/>
      <c r="CJ632" s="102"/>
      <c r="CK632" s="102"/>
      <c r="CL632" s="102"/>
      <c r="CM632" s="102"/>
      <c r="CN632" s="102"/>
      <c r="CO632" s="102"/>
      <c r="CP632" s="102"/>
      <c r="CQ632" s="102"/>
      <c r="CR632" s="102"/>
      <c r="CS632" s="102"/>
      <c r="CT632" s="102"/>
      <c r="CU632" s="102"/>
      <c r="CV632" s="102"/>
      <c r="CW632" s="102"/>
      <c r="CX632" s="102"/>
      <c r="CY632" s="102"/>
      <c r="CZ632" s="102"/>
      <c r="DA632" s="102"/>
      <c r="DB632" s="102"/>
      <c r="DC632" s="102"/>
      <c r="DD632" s="102"/>
      <c r="DE632" s="102"/>
      <c r="DF632" s="102"/>
      <c r="DG632" s="102"/>
      <c r="DH632" s="102"/>
      <c r="DI632" s="102"/>
      <c r="DJ632" s="102"/>
      <c r="DK632" s="102"/>
      <c r="DL632" s="102"/>
      <c r="DM632" s="102"/>
      <c r="DN632" s="102"/>
      <c r="DO632" s="102"/>
      <c r="DP632" s="102"/>
      <c r="DQ632" s="102"/>
      <c r="DR632" s="102"/>
      <c r="DS632" s="102"/>
      <c r="DT632" s="102"/>
      <c r="DU632" s="102"/>
      <c r="DV632" s="102"/>
      <c r="DW632" s="102"/>
      <c r="DX632" s="102"/>
      <c r="DY632" s="102"/>
      <c r="DZ632" s="102"/>
    </row>
    <row r="633" spans="1:130">
      <c r="A633" s="102"/>
      <c r="B633" s="102"/>
      <c r="C633" s="102"/>
      <c r="D633" s="102"/>
      <c r="E633" s="102"/>
      <c r="F633" s="102"/>
      <c r="G633" s="102"/>
      <c r="H633" s="102"/>
      <c r="I633" s="102"/>
      <c r="J633" s="102"/>
      <c r="K633" s="102"/>
      <c r="L633" s="102"/>
      <c r="M633" s="102"/>
      <c r="N633" s="102"/>
      <c r="O633" s="102"/>
      <c r="P633" s="102"/>
      <c r="Q633" s="102"/>
      <c r="R633" s="102"/>
      <c r="S633" s="102"/>
      <c r="T633" s="102"/>
      <c r="U633" s="102"/>
      <c r="V633" s="102"/>
      <c r="W633" s="102"/>
      <c r="X633" s="102"/>
      <c r="Y633" s="102"/>
      <c r="Z633" s="102"/>
      <c r="AA633" s="102"/>
      <c r="AB633" s="102"/>
      <c r="AC633" s="102"/>
      <c r="AD633" s="102"/>
      <c r="AE633" s="102"/>
      <c r="AF633" s="102"/>
      <c r="AG633" s="102"/>
      <c r="AH633" s="102"/>
      <c r="AI633" s="102"/>
      <c r="AJ633" s="102"/>
      <c r="AK633" s="102"/>
      <c r="AL633" s="102"/>
      <c r="AM633" s="102"/>
      <c r="AN633" s="102"/>
      <c r="AO633" s="102"/>
      <c r="AP633" s="102"/>
      <c r="AQ633" s="102"/>
      <c r="AR633" s="102"/>
      <c r="AS633" s="102"/>
      <c r="AT633" s="102"/>
      <c r="AU633" s="102"/>
      <c r="AV633" s="102"/>
      <c r="AW633" s="102"/>
      <c r="AX633" s="102"/>
      <c r="AY633" s="102"/>
      <c r="AZ633" s="102"/>
      <c r="BA633" s="102"/>
      <c r="BB633" s="102"/>
      <c r="BC633" s="102"/>
      <c r="BD633" s="102"/>
      <c r="BE633" s="102"/>
      <c r="BF633" s="102"/>
      <c r="BG633" s="102"/>
      <c r="BH633" s="102"/>
      <c r="BI633" s="102"/>
      <c r="BJ633" s="102"/>
      <c r="BK633" s="102"/>
      <c r="BL633" s="102"/>
      <c r="BM633" s="102"/>
      <c r="BN633" s="102"/>
      <c r="BO633" s="102"/>
      <c r="BP633" s="102"/>
      <c r="BQ633" s="102"/>
      <c r="BR633" s="102"/>
      <c r="BS633" s="102"/>
      <c r="BT633" s="102"/>
      <c r="BU633" s="102"/>
      <c r="BV633" s="102"/>
      <c r="BW633" s="102"/>
      <c r="BX633" s="102"/>
      <c r="BY633" s="102"/>
      <c r="BZ633" s="102"/>
      <c r="CA633" s="102"/>
      <c r="CB633" s="102"/>
      <c r="CC633" s="102"/>
      <c r="CD633" s="102"/>
      <c r="CE633" s="102"/>
      <c r="CF633" s="102"/>
      <c r="CG633" s="102"/>
      <c r="CH633" s="102"/>
      <c r="CI633" s="102"/>
      <c r="CJ633" s="102"/>
      <c r="CK633" s="102"/>
      <c r="CL633" s="102"/>
      <c r="CM633" s="102"/>
      <c r="CN633" s="102"/>
      <c r="CO633" s="102"/>
      <c r="CP633" s="102"/>
      <c r="CQ633" s="102"/>
      <c r="CR633" s="102"/>
      <c r="CS633" s="102"/>
      <c r="CT633" s="102"/>
      <c r="CU633" s="102"/>
      <c r="CV633" s="102"/>
      <c r="CW633" s="102"/>
      <c r="CX633" s="102"/>
      <c r="CY633" s="102"/>
      <c r="CZ633" s="102"/>
      <c r="DA633" s="102"/>
      <c r="DB633" s="102"/>
      <c r="DC633" s="102"/>
      <c r="DD633" s="102"/>
      <c r="DE633" s="102"/>
      <c r="DF633" s="102"/>
      <c r="DG633" s="102"/>
      <c r="DH633" s="102"/>
      <c r="DI633" s="102"/>
      <c r="DJ633" s="102"/>
      <c r="DK633" s="102"/>
      <c r="DL633" s="102"/>
      <c r="DM633" s="102"/>
      <c r="DN633" s="102"/>
      <c r="DO633" s="102"/>
      <c r="DP633" s="102"/>
      <c r="DQ633" s="102"/>
      <c r="DR633" s="102"/>
      <c r="DS633" s="102"/>
      <c r="DT633" s="102"/>
      <c r="DU633" s="102"/>
      <c r="DV633" s="102"/>
      <c r="DW633" s="102"/>
      <c r="DX633" s="102"/>
      <c r="DY633" s="102"/>
      <c r="DZ633" s="102"/>
    </row>
    <row r="634" spans="1:130">
      <c r="A634" s="102"/>
      <c r="B634" s="102"/>
      <c r="C634" s="102"/>
      <c r="D634" s="102"/>
      <c r="E634" s="102"/>
      <c r="F634" s="102"/>
      <c r="G634" s="102"/>
      <c r="H634" s="102"/>
      <c r="I634" s="102"/>
      <c r="J634" s="102"/>
      <c r="K634" s="102"/>
      <c r="L634" s="102"/>
      <c r="M634" s="102"/>
      <c r="N634" s="102"/>
      <c r="O634" s="102"/>
      <c r="P634" s="102"/>
      <c r="Q634" s="102"/>
      <c r="R634" s="102"/>
      <c r="S634" s="102"/>
      <c r="T634" s="102"/>
      <c r="U634" s="102"/>
      <c r="V634" s="102"/>
      <c r="W634" s="102"/>
      <c r="X634" s="102"/>
      <c r="Y634" s="102"/>
      <c r="Z634" s="102"/>
      <c r="AA634" s="102"/>
      <c r="AB634" s="102"/>
      <c r="AC634" s="102"/>
      <c r="AD634" s="102"/>
      <c r="AE634" s="102"/>
      <c r="AF634" s="102"/>
      <c r="AG634" s="102"/>
      <c r="AH634" s="102"/>
      <c r="AI634" s="102"/>
      <c r="AJ634" s="102"/>
      <c r="AK634" s="102"/>
      <c r="AL634" s="102"/>
      <c r="AM634" s="102"/>
      <c r="AN634" s="102"/>
      <c r="AO634" s="102"/>
      <c r="AP634" s="102"/>
      <c r="AQ634" s="102"/>
      <c r="AR634" s="102"/>
      <c r="AS634" s="102"/>
      <c r="AT634" s="102"/>
      <c r="AU634" s="102"/>
      <c r="AV634" s="102"/>
      <c r="AW634" s="102"/>
      <c r="AX634" s="102"/>
      <c r="AY634" s="102"/>
      <c r="AZ634" s="102"/>
      <c r="BA634" s="102"/>
      <c r="BB634" s="102"/>
      <c r="BC634" s="102"/>
      <c r="BD634" s="102"/>
      <c r="BE634" s="102"/>
      <c r="BF634" s="102"/>
      <c r="BG634" s="102"/>
      <c r="BH634" s="102"/>
      <c r="BI634" s="102"/>
      <c r="BJ634" s="102"/>
      <c r="BK634" s="102"/>
      <c r="BL634" s="102"/>
      <c r="BM634" s="102"/>
      <c r="BN634" s="102"/>
      <c r="BO634" s="102"/>
      <c r="BP634" s="102"/>
      <c r="BQ634" s="102"/>
      <c r="BR634" s="102"/>
      <c r="BS634" s="102"/>
      <c r="BT634" s="102"/>
      <c r="BU634" s="102"/>
      <c r="BV634" s="102"/>
      <c r="BW634" s="102"/>
      <c r="BX634" s="102"/>
      <c r="BY634" s="102"/>
      <c r="BZ634" s="102"/>
      <c r="CA634" s="102"/>
      <c r="CB634" s="102"/>
      <c r="CC634" s="102"/>
      <c r="CD634" s="102"/>
      <c r="CE634" s="102"/>
      <c r="CF634" s="102"/>
      <c r="CG634" s="102"/>
      <c r="CH634" s="102"/>
      <c r="CI634" s="102"/>
      <c r="CJ634" s="102"/>
      <c r="CK634" s="102"/>
      <c r="CL634" s="102"/>
      <c r="CM634" s="102"/>
      <c r="CN634" s="102"/>
      <c r="CO634" s="102"/>
      <c r="CP634" s="102"/>
      <c r="CQ634" s="102"/>
      <c r="CR634" s="102"/>
      <c r="CS634" s="102"/>
      <c r="CT634" s="102"/>
      <c r="CU634" s="102"/>
      <c r="CV634" s="102"/>
      <c r="CW634" s="102"/>
      <c r="CX634" s="102"/>
      <c r="CY634" s="102"/>
      <c r="CZ634" s="102"/>
      <c r="DA634" s="102"/>
      <c r="DB634" s="102"/>
      <c r="DC634" s="102"/>
      <c r="DD634" s="102"/>
      <c r="DE634" s="102"/>
      <c r="DF634" s="102"/>
      <c r="DG634" s="102"/>
      <c r="DH634" s="102"/>
      <c r="DI634" s="102"/>
      <c r="DJ634" s="102"/>
      <c r="DK634" s="102"/>
      <c r="DL634" s="102"/>
      <c r="DM634" s="102"/>
      <c r="DN634" s="102"/>
      <c r="DO634" s="102"/>
      <c r="DP634" s="102"/>
      <c r="DQ634" s="102"/>
      <c r="DR634" s="102"/>
      <c r="DS634" s="102"/>
      <c r="DT634" s="102"/>
      <c r="DU634" s="102"/>
      <c r="DV634" s="102"/>
      <c r="DW634" s="102"/>
      <c r="DX634" s="102"/>
      <c r="DY634" s="102"/>
      <c r="DZ634" s="102"/>
    </row>
    <row r="635" spans="1:130">
      <c r="A635" s="102"/>
      <c r="B635" s="102"/>
      <c r="C635" s="102"/>
      <c r="D635" s="102"/>
      <c r="E635" s="102"/>
      <c r="F635" s="102"/>
      <c r="G635" s="102"/>
      <c r="H635" s="102"/>
      <c r="I635" s="102"/>
      <c r="J635" s="102"/>
      <c r="K635" s="102"/>
      <c r="L635" s="102"/>
      <c r="M635" s="102"/>
      <c r="N635" s="102"/>
      <c r="O635" s="102"/>
      <c r="P635" s="102"/>
      <c r="Q635" s="102"/>
      <c r="R635" s="102"/>
      <c r="S635" s="102"/>
      <c r="T635" s="102"/>
      <c r="U635" s="102"/>
      <c r="V635" s="102"/>
      <c r="W635" s="102"/>
      <c r="X635" s="102"/>
      <c r="Y635" s="102"/>
      <c r="Z635" s="102"/>
      <c r="AA635" s="102"/>
      <c r="AB635" s="102"/>
      <c r="AC635" s="102"/>
      <c r="AD635" s="102"/>
      <c r="AE635" s="102"/>
      <c r="AF635" s="102"/>
      <c r="AG635" s="102"/>
      <c r="AH635" s="102"/>
      <c r="AI635" s="102"/>
      <c r="AJ635" s="102"/>
      <c r="AK635" s="102"/>
      <c r="AL635" s="102"/>
      <c r="AM635" s="102"/>
      <c r="AN635" s="102"/>
      <c r="AO635" s="102"/>
      <c r="AP635" s="102"/>
      <c r="AQ635" s="102"/>
      <c r="AR635" s="102"/>
      <c r="AS635" s="102"/>
      <c r="AT635" s="102"/>
      <c r="AU635" s="102"/>
      <c r="AV635" s="102"/>
      <c r="AW635" s="102"/>
      <c r="AX635" s="102"/>
      <c r="AY635" s="102"/>
      <c r="AZ635" s="102"/>
      <c r="BA635" s="102"/>
      <c r="BB635" s="102"/>
      <c r="BC635" s="102"/>
      <c r="BD635" s="102"/>
      <c r="BE635" s="102"/>
      <c r="BF635" s="102"/>
      <c r="BG635" s="102"/>
      <c r="BH635" s="102"/>
      <c r="BI635" s="102"/>
      <c r="BJ635" s="102"/>
      <c r="BK635" s="102"/>
      <c r="BL635" s="102"/>
      <c r="BM635" s="102"/>
      <c r="BN635" s="102"/>
      <c r="BO635" s="102"/>
      <c r="BP635" s="102"/>
      <c r="BQ635" s="102"/>
      <c r="BR635" s="102"/>
      <c r="BS635" s="102"/>
      <c r="BT635" s="102"/>
      <c r="BU635" s="102"/>
      <c r="BV635" s="102"/>
      <c r="BW635" s="102"/>
      <c r="BX635" s="102"/>
      <c r="BY635" s="102"/>
      <c r="BZ635" s="102"/>
      <c r="CA635" s="102"/>
      <c r="CB635" s="102"/>
      <c r="CC635" s="102"/>
      <c r="CD635" s="102"/>
      <c r="CE635" s="102"/>
      <c r="CF635" s="102"/>
      <c r="CG635" s="102"/>
      <c r="CH635" s="102"/>
      <c r="CI635" s="102"/>
      <c r="CJ635" s="102"/>
      <c r="CK635" s="102"/>
      <c r="CL635" s="102"/>
      <c r="CM635" s="102"/>
      <c r="CN635" s="102"/>
      <c r="CO635" s="102"/>
      <c r="CP635" s="102"/>
      <c r="CQ635" s="102"/>
      <c r="CR635" s="102"/>
      <c r="CS635" s="102"/>
      <c r="CT635" s="102"/>
      <c r="CU635" s="102"/>
      <c r="CV635" s="102"/>
      <c r="CW635" s="102"/>
      <c r="CX635" s="102"/>
      <c r="CY635" s="102"/>
      <c r="CZ635" s="102"/>
      <c r="DA635" s="102"/>
      <c r="DB635" s="102"/>
      <c r="DC635" s="102"/>
      <c r="DD635" s="102"/>
      <c r="DE635" s="102"/>
      <c r="DF635" s="102"/>
      <c r="DG635" s="102"/>
      <c r="DH635" s="102"/>
      <c r="DI635" s="102"/>
      <c r="DJ635" s="102"/>
      <c r="DK635" s="102"/>
      <c r="DL635" s="102"/>
      <c r="DM635" s="102"/>
      <c r="DN635" s="102"/>
      <c r="DO635" s="102"/>
      <c r="DP635" s="102"/>
      <c r="DQ635" s="102"/>
      <c r="DR635" s="102"/>
      <c r="DS635" s="102"/>
      <c r="DT635" s="102"/>
      <c r="DU635" s="102"/>
      <c r="DV635" s="102"/>
      <c r="DW635" s="102"/>
      <c r="DX635" s="102"/>
      <c r="DY635" s="102"/>
      <c r="DZ635" s="102"/>
    </row>
    <row r="636" spans="1:130">
      <c r="A636" s="102"/>
      <c r="B636" s="102"/>
      <c r="C636" s="102"/>
      <c r="D636" s="102"/>
      <c r="E636" s="102"/>
      <c r="F636" s="102"/>
      <c r="G636" s="102"/>
      <c r="H636" s="102"/>
      <c r="I636" s="102"/>
      <c r="J636" s="102"/>
      <c r="K636" s="102"/>
      <c r="L636" s="102"/>
      <c r="M636" s="102"/>
      <c r="N636" s="102"/>
      <c r="O636" s="102"/>
      <c r="P636" s="102"/>
      <c r="Q636" s="102"/>
      <c r="R636" s="102"/>
      <c r="S636" s="102"/>
      <c r="T636" s="102"/>
      <c r="U636" s="102"/>
      <c r="V636" s="102"/>
      <c r="W636" s="102"/>
      <c r="X636" s="102"/>
      <c r="Y636" s="102"/>
      <c r="Z636" s="102"/>
      <c r="AA636" s="102"/>
      <c r="AB636" s="102"/>
      <c r="AC636" s="102"/>
      <c r="AD636" s="102"/>
      <c r="AE636" s="102"/>
      <c r="AF636" s="102"/>
      <c r="AG636" s="102"/>
      <c r="AH636" s="102"/>
      <c r="AI636" s="102"/>
      <c r="AJ636" s="102"/>
      <c r="AK636" s="102"/>
      <c r="AL636" s="102"/>
      <c r="AM636" s="102"/>
      <c r="AN636" s="102"/>
      <c r="AO636" s="102"/>
      <c r="AP636" s="102"/>
      <c r="AQ636" s="102"/>
      <c r="AR636" s="102"/>
      <c r="AS636" s="102"/>
      <c r="AT636" s="102"/>
      <c r="AU636" s="102"/>
      <c r="AV636" s="102"/>
      <c r="AW636" s="102"/>
      <c r="AX636" s="102"/>
      <c r="AY636" s="102"/>
      <c r="AZ636" s="102"/>
      <c r="BA636" s="102"/>
      <c r="BB636" s="102"/>
      <c r="BC636" s="102"/>
      <c r="BD636" s="102"/>
      <c r="BE636" s="102"/>
      <c r="BF636" s="102"/>
      <c r="BG636" s="102"/>
      <c r="BH636" s="102"/>
      <c r="BI636" s="102"/>
      <c r="BJ636" s="102"/>
      <c r="BK636" s="102"/>
      <c r="BL636" s="102"/>
      <c r="BM636" s="102"/>
      <c r="BN636" s="102"/>
      <c r="BO636" s="102"/>
      <c r="BP636" s="102"/>
      <c r="BQ636" s="102"/>
      <c r="BR636" s="102"/>
      <c r="BS636" s="102"/>
      <c r="BT636" s="102"/>
      <c r="BU636" s="102"/>
      <c r="BV636" s="102"/>
      <c r="BW636" s="102"/>
      <c r="BX636" s="102"/>
      <c r="BY636" s="102"/>
      <c r="BZ636" s="102"/>
      <c r="CA636" s="102"/>
      <c r="CB636" s="102"/>
      <c r="CC636" s="102"/>
      <c r="CD636" s="102"/>
      <c r="CE636" s="102"/>
      <c r="CF636" s="102"/>
      <c r="CG636" s="102"/>
      <c r="CH636" s="102"/>
      <c r="CI636" s="102"/>
      <c r="CJ636" s="102"/>
      <c r="CK636" s="102"/>
      <c r="CL636" s="102"/>
      <c r="CM636" s="102"/>
      <c r="CN636" s="102"/>
      <c r="CO636" s="102"/>
      <c r="CP636" s="102"/>
      <c r="CQ636" s="102"/>
      <c r="CR636" s="102"/>
      <c r="CS636" s="102"/>
      <c r="CT636" s="102"/>
      <c r="CU636" s="102"/>
      <c r="CV636" s="102"/>
      <c r="CW636" s="102"/>
      <c r="CX636" s="102"/>
      <c r="CY636" s="102"/>
      <c r="CZ636" s="102"/>
      <c r="DA636" s="102"/>
      <c r="DB636" s="102"/>
      <c r="DC636" s="102"/>
      <c r="DD636" s="102"/>
      <c r="DE636" s="102"/>
      <c r="DF636" s="102"/>
      <c r="DG636" s="102"/>
      <c r="DH636" s="102"/>
      <c r="DI636" s="102"/>
      <c r="DJ636" s="102"/>
      <c r="DK636" s="102"/>
      <c r="DL636" s="102"/>
      <c r="DM636" s="102"/>
      <c r="DN636" s="102"/>
      <c r="DO636" s="102"/>
      <c r="DP636" s="102"/>
      <c r="DQ636" s="102"/>
      <c r="DR636" s="102"/>
      <c r="DS636" s="102"/>
      <c r="DT636" s="102"/>
      <c r="DU636" s="102"/>
      <c r="DV636" s="102"/>
      <c r="DW636" s="102"/>
      <c r="DX636" s="102"/>
      <c r="DY636" s="102"/>
      <c r="DZ636" s="102"/>
    </row>
    <row r="637" spans="1:130">
      <c r="A637" s="102"/>
      <c r="B637" s="102"/>
      <c r="C637" s="102"/>
      <c r="D637" s="102"/>
      <c r="E637" s="102"/>
      <c r="F637" s="102"/>
      <c r="G637" s="102"/>
      <c r="H637" s="102"/>
      <c r="I637" s="102"/>
      <c r="J637" s="102"/>
      <c r="K637" s="102"/>
      <c r="L637" s="102"/>
      <c r="M637" s="102"/>
      <c r="N637" s="102"/>
      <c r="O637" s="102"/>
      <c r="P637" s="102"/>
      <c r="Q637" s="102"/>
      <c r="R637" s="102"/>
      <c r="S637" s="102"/>
      <c r="T637" s="102"/>
      <c r="U637" s="102"/>
      <c r="V637" s="102"/>
      <c r="W637" s="102"/>
      <c r="X637" s="102"/>
      <c r="Y637" s="102"/>
      <c r="Z637" s="102"/>
      <c r="AA637" s="102"/>
      <c r="AB637" s="102"/>
      <c r="AC637" s="102"/>
      <c r="AD637" s="102"/>
      <c r="AE637" s="102"/>
      <c r="AF637" s="102"/>
      <c r="AG637" s="102"/>
      <c r="AH637" s="102"/>
      <c r="AI637" s="102"/>
      <c r="AJ637" s="102"/>
      <c r="AK637" s="102"/>
      <c r="AL637" s="102"/>
      <c r="AM637" s="102"/>
      <c r="AN637" s="102"/>
      <c r="AO637" s="102"/>
      <c r="AP637" s="102"/>
      <c r="AQ637" s="102"/>
      <c r="AR637" s="102"/>
      <c r="AS637" s="102"/>
      <c r="AT637" s="102"/>
      <c r="AU637" s="102"/>
      <c r="AV637" s="102"/>
      <c r="AW637" s="102"/>
      <c r="AX637" s="102"/>
      <c r="AY637" s="102"/>
      <c r="AZ637" s="102"/>
      <c r="BA637" s="102"/>
      <c r="BB637" s="102"/>
      <c r="BC637" s="102"/>
      <c r="BD637" s="102"/>
      <c r="BE637" s="102"/>
      <c r="BF637" s="102"/>
      <c r="BG637" s="102"/>
      <c r="BH637" s="102"/>
      <c r="BI637" s="102"/>
      <c r="BJ637" s="102"/>
      <c r="BK637" s="102"/>
      <c r="BL637" s="102"/>
      <c r="BM637" s="102"/>
      <c r="BN637" s="102"/>
      <c r="BO637" s="102"/>
      <c r="BP637" s="102"/>
      <c r="BQ637" s="102"/>
      <c r="BR637" s="102"/>
      <c r="BS637" s="102"/>
      <c r="BT637" s="102"/>
      <c r="BU637" s="102"/>
      <c r="BV637" s="102"/>
      <c r="BW637" s="102"/>
      <c r="BX637" s="102"/>
      <c r="BY637" s="102"/>
      <c r="BZ637" s="102"/>
      <c r="CA637" s="102"/>
      <c r="CB637" s="102"/>
      <c r="CC637" s="102"/>
      <c r="CD637" s="102"/>
      <c r="CE637" s="102"/>
      <c r="CF637" s="102"/>
      <c r="CG637" s="102"/>
      <c r="CH637" s="102"/>
      <c r="CI637" s="102"/>
      <c r="CJ637" s="102"/>
      <c r="CK637" s="102"/>
      <c r="CL637" s="102"/>
      <c r="CM637" s="102"/>
      <c r="CN637" s="102"/>
      <c r="CO637" s="102"/>
      <c r="CP637" s="102"/>
      <c r="CQ637" s="102"/>
      <c r="CR637" s="102"/>
      <c r="CS637" s="102"/>
      <c r="CT637" s="102"/>
      <c r="CU637" s="102"/>
      <c r="CV637" s="102"/>
      <c r="CW637" s="102"/>
      <c r="CX637" s="102"/>
      <c r="CY637" s="102"/>
      <c r="CZ637" s="102"/>
      <c r="DA637" s="102"/>
      <c r="DB637" s="102"/>
      <c r="DC637" s="102"/>
      <c r="DD637" s="102"/>
      <c r="DE637" s="102"/>
      <c r="DF637" s="102"/>
      <c r="DG637" s="102"/>
      <c r="DH637" s="102"/>
      <c r="DI637" s="102"/>
      <c r="DJ637" s="102"/>
      <c r="DK637" s="102"/>
      <c r="DL637" s="102"/>
      <c r="DM637" s="102"/>
      <c r="DN637" s="102"/>
      <c r="DO637" s="102"/>
      <c r="DP637" s="102"/>
      <c r="DQ637" s="102"/>
      <c r="DR637" s="102"/>
      <c r="DS637" s="102"/>
      <c r="DT637" s="102"/>
      <c r="DU637" s="102"/>
      <c r="DV637" s="102"/>
      <c r="DW637" s="102"/>
      <c r="DX637" s="102"/>
      <c r="DY637" s="102"/>
      <c r="DZ637" s="102"/>
    </row>
    <row r="638" spans="1:130">
      <c r="A638" s="102"/>
      <c r="B638" s="102"/>
      <c r="C638" s="102"/>
      <c r="D638" s="102"/>
      <c r="E638" s="102"/>
      <c r="F638" s="102"/>
      <c r="G638" s="102"/>
      <c r="H638" s="102"/>
      <c r="I638" s="102"/>
      <c r="J638" s="102"/>
      <c r="K638" s="102"/>
      <c r="L638" s="102"/>
      <c r="M638" s="102"/>
      <c r="N638" s="102"/>
      <c r="O638" s="102"/>
      <c r="P638" s="102"/>
      <c r="Q638" s="102"/>
      <c r="R638" s="102"/>
      <c r="S638" s="102"/>
      <c r="T638" s="102"/>
      <c r="U638" s="102"/>
      <c r="V638" s="102"/>
      <c r="W638" s="102"/>
      <c r="X638" s="102"/>
      <c r="Y638" s="102"/>
      <c r="Z638" s="102"/>
      <c r="AA638" s="102"/>
      <c r="AB638" s="102"/>
      <c r="AC638" s="102"/>
      <c r="AD638" s="102"/>
      <c r="AE638" s="102"/>
      <c r="AF638" s="102"/>
      <c r="AG638" s="102"/>
      <c r="AH638" s="102"/>
      <c r="AI638" s="102"/>
      <c r="AJ638" s="102"/>
      <c r="AK638" s="102"/>
      <c r="AL638" s="102"/>
      <c r="AM638" s="102"/>
      <c r="AN638" s="102"/>
      <c r="AO638" s="102"/>
      <c r="AP638" s="102"/>
      <c r="AQ638" s="102"/>
      <c r="AR638" s="102"/>
      <c r="AS638" s="102"/>
      <c r="AT638" s="102"/>
      <c r="AU638" s="102"/>
      <c r="AV638" s="102"/>
      <c r="AW638" s="102"/>
      <c r="AX638" s="102"/>
      <c r="AY638" s="102"/>
      <c r="AZ638" s="102"/>
      <c r="BA638" s="102"/>
      <c r="BB638" s="102"/>
      <c r="BC638" s="102"/>
      <c r="BD638" s="102"/>
      <c r="BE638" s="102"/>
      <c r="BF638" s="102"/>
      <c r="BG638" s="102"/>
      <c r="BH638" s="102"/>
      <c r="BI638" s="102"/>
      <c r="BJ638" s="102"/>
      <c r="BK638" s="102"/>
      <c r="BL638" s="102"/>
      <c r="BM638" s="102"/>
      <c r="BN638" s="102"/>
      <c r="BO638" s="102"/>
      <c r="BP638" s="102"/>
      <c r="BQ638" s="102"/>
      <c r="BR638" s="102"/>
      <c r="BS638" s="102"/>
      <c r="BT638" s="102"/>
      <c r="BU638" s="102"/>
      <c r="BV638" s="102"/>
      <c r="BW638" s="102"/>
      <c r="BX638" s="102"/>
      <c r="BY638" s="102"/>
      <c r="BZ638" s="102"/>
      <c r="CA638" s="102"/>
      <c r="CB638" s="102"/>
      <c r="CC638" s="102"/>
      <c r="CD638" s="102"/>
      <c r="CE638" s="102"/>
      <c r="CF638" s="102"/>
      <c r="CG638" s="102"/>
      <c r="CH638" s="102"/>
      <c r="CI638" s="102"/>
      <c r="CJ638" s="102"/>
      <c r="CK638" s="102"/>
      <c r="CL638" s="102"/>
      <c r="CM638" s="102"/>
      <c r="CN638" s="102"/>
      <c r="CO638" s="102"/>
      <c r="CP638" s="102"/>
      <c r="CQ638" s="102"/>
      <c r="CR638" s="102"/>
      <c r="CS638" s="102"/>
      <c r="CT638" s="102"/>
      <c r="CU638" s="102"/>
      <c r="CV638" s="102"/>
      <c r="CW638" s="102"/>
      <c r="CX638" s="102"/>
      <c r="CY638" s="102"/>
      <c r="CZ638" s="102"/>
      <c r="DA638" s="102"/>
      <c r="DB638" s="102"/>
      <c r="DC638" s="102"/>
      <c r="DD638" s="102"/>
      <c r="DE638" s="102"/>
      <c r="DF638" s="102"/>
      <c r="DG638" s="102"/>
      <c r="DH638" s="102"/>
      <c r="DI638" s="102"/>
      <c r="DJ638" s="102"/>
      <c r="DK638" s="102"/>
      <c r="DL638" s="102"/>
      <c r="DM638" s="102"/>
      <c r="DN638" s="102"/>
      <c r="DO638" s="102"/>
      <c r="DP638" s="102"/>
      <c r="DQ638" s="102"/>
      <c r="DR638" s="102"/>
      <c r="DS638" s="102"/>
      <c r="DT638" s="102"/>
      <c r="DU638" s="102"/>
      <c r="DV638" s="102"/>
      <c r="DW638" s="102"/>
      <c r="DX638" s="102"/>
      <c r="DY638" s="102"/>
      <c r="DZ638" s="102"/>
    </row>
    <row r="639" spans="1:130">
      <c r="A639" s="102"/>
      <c r="B639" s="102"/>
      <c r="C639" s="102"/>
      <c r="D639" s="102"/>
      <c r="E639" s="102"/>
      <c r="F639" s="102"/>
      <c r="G639" s="102"/>
      <c r="H639" s="102"/>
      <c r="I639" s="102"/>
      <c r="J639" s="102"/>
      <c r="K639" s="102"/>
      <c r="L639" s="102"/>
      <c r="M639" s="102"/>
      <c r="N639" s="102"/>
      <c r="O639" s="102"/>
      <c r="P639" s="102"/>
      <c r="Q639" s="102"/>
      <c r="R639" s="102"/>
      <c r="S639" s="102"/>
      <c r="T639" s="102"/>
      <c r="U639" s="102"/>
      <c r="V639" s="102"/>
      <c r="W639" s="102"/>
      <c r="X639" s="102"/>
      <c r="Y639" s="102"/>
      <c r="Z639" s="102"/>
      <c r="AA639" s="102"/>
      <c r="AB639" s="102"/>
      <c r="AC639" s="102"/>
      <c r="AD639" s="102"/>
      <c r="AE639" s="102"/>
      <c r="AF639" s="102"/>
      <c r="AG639" s="102"/>
      <c r="AH639" s="102"/>
      <c r="AI639" s="102"/>
      <c r="AJ639" s="102"/>
      <c r="AK639" s="102"/>
      <c r="AL639" s="102"/>
      <c r="AM639" s="102"/>
      <c r="AN639" s="102"/>
      <c r="AO639" s="102"/>
      <c r="AP639" s="102"/>
      <c r="AQ639" s="102"/>
      <c r="AR639" s="102"/>
      <c r="AS639" s="102"/>
      <c r="AT639" s="102"/>
      <c r="AU639" s="102"/>
      <c r="AV639" s="102"/>
      <c r="AW639" s="102"/>
      <c r="AX639" s="102"/>
      <c r="AY639" s="102"/>
      <c r="AZ639" s="102"/>
      <c r="BA639" s="102"/>
      <c r="BB639" s="102"/>
      <c r="BC639" s="102"/>
      <c r="BD639" s="102"/>
      <c r="BE639" s="102"/>
      <c r="BF639" s="102"/>
      <c r="BG639" s="102"/>
      <c r="BH639" s="102"/>
      <c r="BI639" s="102"/>
      <c r="BJ639" s="102"/>
      <c r="BK639" s="102"/>
      <c r="BL639" s="102"/>
      <c r="BM639" s="102"/>
      <c r="BN639" s="102"/>
      <c r="BO639" s="102"/>
      <c r="BP639" s="102"/>
      <c r="BQ639" s="102"/>
      <c r="BR639" s="102"/>
      <c r="BS639" s="102"/>
      <c r="BT639" s="102"/>
      <c r="BU639" s="102"/>
      <c r="BV639" s="102"/>
      <c r="BW639" s="102"/>
      <c r="BX639" s="102"/>
      <c r="BY639" s="102"/>
      <c r="BZ639" s="102"/>
      <c r="CA639" s="102"/>
      <c r="CB639" s="102"/>
      <c r="CC639" s="102"/>
      <c r="CD639" s="102"/>
      <c r="CE639" s="102"/>
      <c r="CF639" s="102"/>
      <c r="CG639" s="102"/>
      <c r="CH639" s="102"/>
      <c r="CI639" s="102"/>
      <c r="CJ639" s="102"/>
      <c r="CK639" s="102"/>
      <c r="CL639" s="102"/>
      <c r="CM639" s="102"/>
      <c r="CN639" s="102"/>
      <c r="CO639" s="102"/>
      <c r="CP639" s="102"/>
      <c r="CQ639" s="102"/>
      <c r="CR639" s="102"/>
      <c r="CS639" s="102"/>
      <c r="CT639" s="102"/>
      <c r="CU639" s="102"/>
      <c r="CV639" s="102"/>
      <c r="CW639" s="102"/>
      <c r="CX639" s="102"/>
      <c r="CY639" s="102"/>
      <c r="CZ639" s="102"/>
      <c r="DA639" s="102"/>
      <c r="DB639" s="102"/>
      <c r="DC639" s="102"/>
      <c r="DD639" s="102"/>
      <c r="DE639" s="102"/>
      <c r="DF639" s="102"/>
      <c r="DG639" s="102"/>
      <c r="DH639" s="102"/>
      <c r="DI639" s="102"/>
      <c r="DJ639" s="102"/>
      <c r="DK639" s="102"/>
      <c r="DL639" s="102"/>
      <c r="DM639" s="102"/>
      <c r="DN639" s="102"/>
      <c r="DO639" s="102"/>
      <c r="DP639" s="102"/>
      <c r="DQ639" s="102"/>
      <c r="DR639" s="102"/>
      <c r="DS639" s="102"/>
      <c r="DT639" s="102"/>
      <c r="DU639" s="102"/>
      <c r="DV639" s="102"/>
      <c r="DW639" s="102"/>
      <c r="DX639" s="102"/>
      <c r="DY639" s="102"/>
      <c r="DZ639" s="102"/>
    </row>
    <row r="640" spans="1:130">
      <c r="A640" s="102"/>
      <c r="B640" s="102"/>
      <c r="C640" s="102"/>
      <c r="D640" s="102"/>
      <c r="E640" s="102"/>
      <c r="F640" s="102"/>
      <c r="G640" s="102"/>
      <c r="H640" s="102"/>
      <c r="I640" s="102"/>
      <c r="J640" s="102"/>
      <c r="K640" s="102"/>
      <c r="L640" s="102"/>
      <c r="M640" s="102"/>
      <c r="N640" s="102"/>
      <c r="O640" s="102"/>
      <c r="P640" s="102"/>
      <c r="Q640" s="102"/>
      <c r="R640" s="102"/>
      <c r="S640" s="102"/>
      <c r="T640" s="102"/>
      <c r="U640" s="102"/>
      <c r="V640" s="102"/>
      <c r="W640" s="102"/>
      <c r="X640" s="102"/>
      <c r="Y640" s="102"/>
      <c r="Z640" s="102"/>
      <c r="AA640" s="102"/>
      <c r="AB640" s="102"/>
      <c r="AC640" s="102"/>
      <c r="AD640" s="102"/>
      <c r="AE640" s="102"/>
      <c r="AF640" s="102"/>
      <c r="AG640" s="102"/>
      <c r="AH640" s="102"/>
      <c r="AI640" s="102"/>
      <c r="AJ640" s="102"/>
      <c r="AK640" s="102"/>
      <c r="AL640" s="102"/>
      <c r="AM640" s="102"/>
      <c r="AN640" s="102"/>
      <c r="AO640" s="102"/>
      <c r="AP640" s="102"/>
      <c r="AQ640" s="102"/>
      <c r="AR640" s="102"/>
      <c r="AS640" s="102"/>
      <c r="AT640" s="102"/>
      <c r="AU640" s="102"/>
      <c r="AV640" s="102"/>
      <c r="AW640" s="102"/>
      <c r="AX640" s="102"/>
      <c r="AY640" s="102"/>
      <c r="AZ640" s="102"/>
      <c r="BA640" s="102"/>
      <c r="BB640" s="102"/>
      <c r="BC640" s="102"/>
      <c r="BD640" s="102"/>
      <c r="BE640" s="102"/>
      <c r="BF640" s="102"/>
      <c r="BG640" s="102"/>
      <c r="BH640" s="102"/>
      <c r="BI640" s="102"/>
      <c r="BJ640" s="102"/>
      <c r="BK640" s="102"/>
      <c r="BL640" s="102"/>
      <c r="BM640" s="102"/>
      <c r="BN640" s="102"/>
      <c r="BO640" s="102"/>
      <c r="BP640" s="102"/>
      <c r="BQ640" s="102"/>
      <c r="BR640" s="102"/>
      <c r="BS640" s="102"/>
      <c r="BT640" s="102"/>
      <c r="BU640" s="102"/>
      <c r="BV640" s="102"/>
      <c r="BW640" s="102"/>
      <c r="BX640" s="102"/>
      <c r="BY640" s="102"/>
      <c r="BZ640" s="102"/>
      <c r="CA640" s="102"/>
      <c r="CB640" s="102"/>
      <c r="CC640" s="102"/>
      <c r="CD640" s="102"/>
      <c r="CE640" s="102"/>
      <c r="CF640" s="102"/>
      <c r="CG640" s="102"/>
      <c r="CH640" s="102"/>
      <c r="CI640" s="102"/>
      <c r="CJ640" s="102"/>
      <c r="CK640" s="102"/>
      <c r="CL640" s="102"/>
      <c r="CM640" s="102"/>
      <c r="CN640" s="102"/>
      <c r="CO640" s="102"/>
      <c r="CP640" s="102"/>
      <c r="CQ640" s="102"/>
      <c r="CR640" s="102"/>
      <c r="CS640" s="102"/>
      <c r="CT640" s="102"/>
      <c r="CU640" s="102"/>
      <c r="CV640" s="102"/>
      <c r="CW640" s="102"/>
      <c r="CX640" s="102"/>
      <c r="CY640" s="102"/>
      <c r="CZ640" s="102"/>
      <c r="DA640" s="102"/>
      <c r="DB640" s="102"/>
      <c r="DC640" s="102"/>
      <c r="DD640" s="102"/>
      <c r="DE640" s="102"/>
      <c r="DF640" s="102"/>
      <c r="DG640" s="102"/>
      <c r="DH640" s="102"/>
      <c r="DI640" s="102"/>
      <c r="DJ640" s="102"/>
      <c r="DK640" s="102"/>
      <c r="DL640" s="102"/>
      <c r="DM640" s="102"/>
      <c r="DN640" s="102"/>
      <c r="DO640" s="102"/>
      <c r="DP640" s="102"/>
      <c r="DQ640" s="102"/>
      <c r="DR640" s="102"/>
      <c r="DS640" s="102"/>
      <c r="DT640" s="102"/>
      <c r="DU640" s="102"/>
      <c r="DV640" s="102"/>
      <c r="DW640" s="102"/>
      <c r="DX640" s="102"/>
      <c r="DY640" s="102"/>
      <c r="DZ640" s="102"/>
    </row>
    <row r="641" spans="1:130">
      <c r="A641" s="102"/>
      <c r="B641" s="102"/>
      <c r="C641" s="102"/>
      <c r="D641" s="102"/>
      <c r="E641" s="102"/>
      <c r="F641" s="102"/>
      <c r="G641" s="102"/>
      <c r="H641" s="102"/>
      <c r="I641" s="102"/>
      <c r="J641" s="102"/>
      <c r="K641" s="102"/>
      <c r="L641" s="102"/>
      <c r="M641" s="102"/>
      <c r="N641" s="102"/>
      <c r="O641" s="102"/>
      <c r="P641" s="102"/>
      <c r="Q641" s="102"/>
      <c r="R641" s="102"/>
      <c r="S641" s="102"/>
      <c r="T641" s="102"/>
      <c r="U641" s="102"/>
      <c r="V641" s="102"/>
      <c r="W641" s="102"/>
      <c r="X641" s="102"/>
      <c r="Y641" s="102"/>
      <c r="Z641" s="102"/>
      <c r="AA641" s="102"/>
      <c r="AB641" s="102"/>
      <c r="AC641" s="102"/>
      <c r="AD641" s="102"/>
      <c r="AE641" s="102"/>
      <c r="AF641" s="102"/>
      <c r="AG641" s="102"/>
      <c r="AH641" s="102"/>
      <c r="AI641" s="102"/>
      <c r="AJ641" s="102"/>
      <c r="AK641" s="102"/>
      <c r="AL641" s="102"/>
      <c r="AM641" s="102"/>
      <c r="AN641" s="102"/>
      <c r="AO641" s="102"/>
      <c r="AP641" s="102"/>
      <c r="AQ641" s="102"/>
      <c r="AR641" s="102"/>
      <c r="AS641" s="102"/>
      <c r="AT641" s="102"/>
      <c r="AU641" s="102"/>
      <c r="AV641" s="102"/>
      <c r="AW641" s="102"/>
      <c r="AX641" s="102"/>
      <c r="AY641" s="102"/>
      <c r="AZ641" s="102"/>
      <c r="BA641" s="102"/>
      <c r="BB641" s="102"/>
      <c r="BC641" s="102"/>
      <c r="BD641" s="102"/>
      <c r="BE641" s="102"/>
      <c r="BF641" s="102"/>
      <c r="BG641" s="102"/>
      <c r="BH641" s="102"/>
      <c r="BI641" s="102"/>
      <c r="BJ641" s="102"/>
      <c r="BK641" s="102"/>
      <c r="BL641" s="102"/>
      <c r="BM641" s="102"/>
      <c r="BN641" s="102"/>
      <c r="BO641" s="102"/>
      <c r="BP641" s="102"/>
      <c r="BQ641" s="102"/>
      <c r="BR641" s="102"/>
      <c r="BS641" s="102"/>
      <c r="BT641" s="102"/>
      <c r="BU641" s="102"/>
      <c r="BV641" s="102"/>
      <c r="BW641" s="102"/>
      <c r="BX641" s="102"/>
      <c r="BY641" s="102"/>
      <c r="BZ641" s="102"/>
      <c r="CA641" s="102"/>
      <c r="CB641" s="102"/>
      <c r="CC641" s="102"/>
      <c r="CD641" s="102"/>
      <c r="CE641" s="102"/>
      <c r="CF641" s="102"/>
      <c r="CG641" s="102"/>
      <c r="CH641" s="102"/>
      <c r="CI641" s="102"/>
      <c r="CJ641" s="102"/>
      <c r="CK641" s="102"/>
      <c r="CL641" s="102"/>
      <c r="CM641" s="102"/>
      <c r="CN641" s="102"/>
      <c r="CO641" s="102"/>
      <c r="CP641" s="102"/>
      <c r="CQ641" s="102"/>
      <c r="CR641" s="102"/>
      <c r="CS641" s="102"/>
      <c r="CT641" s="102"/>
      <c r="CU641" s="102"/>
      <c r="CV641" s="102"/>
      <c r="CW641" s="102"/>
      <c r="CX641" s="102"/>
      <c r="CY641" s="102"/>
      <c r="CZ641" s="102"/>
      <c r="DA641" s="102"/>
      <c r="DB641" s="102"/>
      <c r="DC641" s="102"/>
      <c r="DD641" s="102"/>
      <c r="DE641" s="102"/>
      <c r="DF641" s="102"/>
      <c r="DG641" s="102"/>
      <c r="DH641" s="102"/>
      <c r="DI641" s="102"/>
      <c r="DJ641" s="102"/>
      <c r="DK641" s="102"/>
      <c r="DL641" s="102"/>
      <c r="DM641" s="102"/>
      <c r="DN641" s="102"/>
      <c r="DO641" s="102"/>
      <c r="DP641" s="102"/>
      <c r="DQ641" s="102"/>
      <c r="DR641" s="102"/>
      <c r="DS641" s="102"/>
      <c r="DT641" s="102"/>
      <c r="DU641" s="102"/>
      <c r="DV641" s="102"/>
      <c r="DW641" s="102"/>
      <c r="DX641" s="102"/>
      <c r="DY641" s="102"/>
      <c r="DZ641" s="102"/>
    </row>
    <row r="642" spans="1:130">
      <c r="A642" s="102"/>
      <c r="B642" s="102"/>
      <c r="C642" s="102"/>
      <c r="D642" s="102"/>
      <c r="E642" s="102"/>
      <c r="F642" s="102"/>
      <c r="G642" s="102"/>
      <c r="H642" s="102"/>
      <c r="I642" s="102"/>
      <c r="J642" s="102"/>
      <c r="K642" s="102"/>
      <c r="L642" s="102"/>
      <c r="M642" s="102"/>
      <c r="N642" s="102"/>
      <c r="O642" s="102"/>
      <c r="P642" s="102"/>
      <c r="Q642" s="102"/>
      <c r="R642" s="102"/>
      <c r="S642" s="102"/>
      <c r="T642" s="102"/>
      <c r="U642" s="102"/>
      <c r="V642" s="102"/>
      <c r="W642" s="102"/>
      <c r="X642" s="102"/>
      <c r="Y642" s="102"/>
      <c r="Z642" s="102"/>
      <c r="AA642" s="102"/>
      <c r="AB642" s="102"/>
      <c r="AC642" s="102"/>
      <c r="AD642" s="102"/>
      <c r="AE642" s="102"/>
      <c r="AF642" s="102"/>
      <c r="AG642" s="102"/>
      <c r="AH642" s="102"/>
      <c r="AI642" s="102"/>
      <c r="AJ642" s="102"/>
      <c r="AK642" s="102"/>
      <c r="AL642" s="102"/>
      <c r="AM642" s="102"/>
      <c r="AN642" s="102"/>
      <c r="AO642" s="102"/>
      <c r="AP642" s="102"/>
      <c r="AQ642" s="102"/>
      <c r="AR642" s="102"/>
      <c r="AS642" s="102"/>
      <c r="AT642" s="102"/>
      <c r="AU642" s="102"/>
      <c r="AV642" s="102"/>
      <c r="AW642" s="102"/>
      <c r="AX642" s="102"/>
      <c r="AY642" s="102"/>
      <c r="AZ642" s="102"/>
      <c r="BA642" s="102"/>
      <c r="BB642" s="102"/>
      <c r="BC642" s="102"/>
      <c r="BD642" s="102"/>
      <c r="BE642" s="102"/>
      <c r="BF642" s="102"/>
      <c r="BG642" s="102"/>
      <c r="BH642" s="102"/>
      <c r="BI642" s="102"/>
      <c r="BJ642" s="102"/>
      <c r="BK642" s="102"/>
      <c r="BL642" s="102"/>
      <c r="BM642" s="102"/>
      <c r="BN642" s="102"/>
      <c r="BO642" s="102"/>
      <c r="BP642" s="102"/>
      <c r="BQ642" s="102"/>
      <c r="BR642" s="102"/>
      <c r="BS642" s="102"/>
      <c r="BT642" s="102"/>
      <c r="BU642" s="102"/>
      <c r="BV642" s="102"/>
      <c r="BW642" s="102"/>
      <c r="BX642" s="102"/>
      <c r="BY642" s="102"/>
      <c r="BZ642" s="102"/>
      <c r="CA642" s="102"/>
      <c r="CB642" s="102"/>
      <c r="CC642" s="102"/>
      <c r="CD642" s="102"/>
      <c r="CE642" s="102"/>
      <c r="CF642" s="102"/>
      <c r="CG642" s="102"/>
      <c r="CH642" s="102"/>
      <c r="CI642" s="102"/>
      <c r="CJ642" s="102"/>
      <c r="CK642" s="102"/>
      <c r="CL642" s="102"/>
      <c r="CM642" s="102"/>
      <c r="CN642" s="102"/>
      <c r="CO642" s="102"/>
      <c r="CP642" s="102"/>
      <c r="CQ642" s="102"/>
      <c r="CR642" s="102"/>
      <c r="CS642" s="102"/>
      <c r="CT642" s="102"/>
      <c r="CU642" s="102"/>
      <c r="CV642" s="102"/>
      <c r="CW642" s="102"/>
      <c r="CX642" s="102"/>
      <c r="CY642" s="102"/>
      <c r="CZ642" s="102"/>
      <c r="DA642" s="102"/>
      <c r="DB642" s="102"/>
      <c r="DC642" s="102"/>
      <c r="DD642" s="102"/>
      <c r="DE642" s="102"/>
      <c r="DF642" s="102"/>
      <c r="DG642" s="102"/>
      <c r="DH642" s="102"/>
      <c r="DI642" s="102"/>
      <c r="DJ642" s="102"/>
      <c r="DK642" s="102"/>
      <c r="DL642" s="102"/>
      <c r="DM642" s="102"/>
      <c r="DN642" s="102"/>
      <c r="DO642" s="102"/>
      <c r="DP642" s="102"/>
      <c r="DQ642" s="102"/>
      <c r="DR642" s="102"/>
      <c r="DS642" s="102"/>
      <c r="DT642" s="102"/>
      <c r="DU642" s="102"/>
      <c r="DV642" s="102"/>
      <c r="DW642" s="102"/>
      <c r="DX642" s="102"/>
      <c r="DY642" s="102"/>
      <c r="DZ642" s="102"/>
    </row>
    <row r="643" spans="1:130">
      <c r="A643" s="102"/>
      <c r="B643" s="102"/>
      <c r="C643" s="102"/>
      <c r="D643" s="102"/>
      <c r="E643" s="102"/>
      <c r="F643" s="102"/>
      <c r="G643" s="102"/>
      <c r="H643" s="102"/>
      <c r="I643" s="102"/>
      <c r="J643" s="102"/>
      <c r="K643" s="102"/>
      <c r="L643" s="102"/>
      <c r="M643" s="102"/>
      <c r="N643" s="102"/>
      <c r="O643" s="102"/>
      <c r="P643" s="102"/>
      <c r="Q643" s="102"/>
      <c r="R643" s="102"/>
      <c r="S643" s="102"/>
      <c r="T643" s="102"/>
      <c r="U643" s="102"/>
      <c r="V643" s="102"/>
      <c r="W643" s="102"/>
      <c r="X643" s="102"/>
      <c r="Y643" s="102"/>
      <c r="Z643" s="102"/>
      <c r="AA643" s="102"/>
      <c r="AB643" s="102"/>
      <c r="AC643" s="102"/>
      <c r="AD643" s="102"/>
      <c r="AE643" s="102"/>
      <c r="AF643" s="102"/>
      <c r="AG643" s="102"/>
      <c r="AH643" s="102"/>
      <c r="AI643" s="102"/>
      <c r="AJ643" s="102"/>
      <c r="AK643" s="102"/>
      <c r="AL643" s="102"/>
      <c r="AM643" s="102"/>
      <c r="AN643" s="102"/>
      <c r="AO643" s="102"/>
      <c r="AP643" s="102"/>
      <c r="AQ643" s="102"/>
      <c r="AR643" s="102"/>
      <c r="AS643" s="102"/>
      <c r="AT643" s="102"/>
      <c r="AU643" s="102"/>
      <c r="AV643" s="102"/>
      <c r="AW643" s="102"/>
      <c r="AX643" s="102"/>
      <c r="AY643" s="102"/>
      <c r="AZ643" s="102"/>
      <c r="BA643" s="102"/>
      <c r="BB643" s="102"/>
      <c r="BC643" s="102"/>
      <c r="BD643" s="102"/>
      <c r="BE643" s="102"/>
      <c r="BF643" s="102"/>
      <c r="BG643" s="102"/>
      <c r="BH643" s="102"/>
      <c r="BI643" s="102"/>
      <c r="BJ643" s="102"/>
      <c r="BK643" s="102"/>
      <c r="BL643" s="102"/>
      <c r="BM643" s="102"/>
      <c r="BN643" s="102"/>
      <c r="BO643" s="102"/>
      <c r="BP643" s="102"/>
      <c r="BQ643" s="102"/>
      <c r="BR643" s="102"/>
      <c r="BS643" s="102"/>
      <c r="BT643" s="102"/>
      <c r="BU643" s="102"/>
      <c r="BV643" s="102"/>
      <c r="BW643" s="102"/>
      <c r="BX643" s="102"/>
      <c r="BY643" s="102"/>
      <c r="BZ643" s="102"/>
      <c r="CA643" s="102"/>
      <c r="CB643" s="102"/>
      <c r="CC643" s="102"/>
      <c r="CD643" s="102"/>
      <c r="CE643" s="102"/>
      <c r="CF643" s="102"/>
      <c r="CG643" s="102"/>
      <c r="CH643" s="102"/>
      <c r="CI643" s="102"/>
      <c r="CJ643" s="102"/>
      <c r="CK643" s="102"/>
      <c r="CL643" s="102"/>
      <c r="CM643" s="102"/>
      <c r="CN643" s="102"/>
      <c r="CO643" s="102"/>
      <c r="CP643" s="102"/>
      <c r="CQ643" s="102"/>
      <c r="CR643" s="102"/>
      <c r="CS643" s="102"/>
      <c r="CT643" s="102"/>
      <c r="CU643" s="102"/>
      <c r="CV643" s="102"/>
      <c r="CW643" s="102"/>
      <c r="CX643" s="102"/>
      <c r="CY643" s="102"/>
      <c r="CZ643" s="102"/>
      <c r="DA643" s="102"/>
      <c r="DB643" s="102"/>
      <c r="DC643" s="102"/>
      <c r="DD643" s="102"/>
      <c r="DE643" s="102"/>
      <c r="DF643" s="102"/>
      <c r="DG643" s="102"/>
      <c r="DH643" s="102"/>
      <c r="DI643" s="102"/>
      <c r="DJ643" s="102"/>
      <c r="DK643" s="102"/>
      <c r="DL643" s="102"/>
      <c r="DM643" s="102"/>
      <c r="DN643" s="102"/>
      <c r="DO643" s="102"/>
      <c r="DP643" s="102"/>
      <c r="DQ643" s="102"/>
      <c r="DR643" s="102"/>
      <c r="DS643" s="102"/>
      <c r="DT643" s="102"/>
      <c r="DU643" s="102"/>
      <c r="DV643" s="102"/>
      <c r="DW643" s="102"/>
      <c r="DX643" s="102"/>
      <c r="DY643" s="102"/>
      <c r="DZ643" s="102"/>
    </row>
    <row r="644" spans="1:130">
      <c r="A644" s="102"/>
      <c r="B644" s="102"/>
      <c r="C644" s="102"/>
      <c r="D644" s="102"/>
      <c r="E644" s="102"/>
      <c r="F644" s="102"/>
      <c r="G644" s="102"/>
      <c r="H644" s="102"/>
      <c r="I644" s="102"/>
      <c r="J644" s="102"/>
      <c r="K644" s="102"/>
      <c r="L644" s="102"/>
      <c r="M644" s="102"/>
      <c r="N644" s="102"/>
      <c r="O644" s="102"/>
      <c r="P644" s="102"/>
      <c r="Q644" s="102"/>
      <c r="R644" s="102"/>
      <c r="S644" s="102"/>
      <c r="T644" s="102"/>
      <c r="U644" s="102"/>
      <c r="V644" s="102"/>
      <c r="W644" s="102"/>
      <c r="X644" s="102"/>
      <c r="Y644" s="102"/>
      <c r="Z644" s="102"/>
      <c r="AA644" s="102"/>
      <c r="AB644" s="102"/>
      <c r="AC644" s="102"/>
      <c r="AD644" s="102"/>
      <c r="AE644" s="102"/>
      <c r="AF644" s="102"/>
      <c r="AG644" s="102"/>
      <c r="AH644" s="102"/>
      <c r="AI644" s="102"/>
      <c r="AJ644" s="102"/>
      <c r="AK644" s="102"/>
      <c r="AL644" s="102"/>
      <c r="AM644" s="102"/>
      <c r="AN644" s="102"/>
      <c r="AO644" s="102"/>
      <c r="AP644" s="102"/>
      <c r="AQ644" s="102"/>
      <c r="AR644" s="102"/>
      <c r="AS644" s="102"/>
      <c r="AT644" s="102"/>
      <c r="AU644" s="102"/>
      <c r="AV644" s="102"/>
      <c r="AW644" s="102"/>
      <c r="AX644" s="102"/>
      <c r="AY644" s="102"/>
      <c r="AZ644" s="102"/>
      <c r="BA644" s="102"/>
      <c r="BB644" s="102"/>
      <c r="BC644" s="102"/>
      <c r="BD644" s="102"/>
      <c r="BE644" s="102"/>
      <c r="BF644" s="102"/>
      <c r="BG644" s="102"/>
      <c r="BH644" s="102"/>
      <c r="BI644" s="102"/>
      <c r="BJ644" s="102"/>
      <c r="BK644" s="102"/>
      <c r="BL644" s="102"/>
      <c r="BM644" s="102"/>
      <c r="BN644" s="102"/>
      <c r="BO644" s="102"/>
      <c r="BP644" s="102"/>
      <c r="BQ644" s="102"/>
      <c r="BR644" s="102"/>
      <c r="BS644" s="102"/>
      <c r="BT644" s="102"/>
      <c r="BU644" s="102"/>
      <c r="BV644" s="102"/>
      <c r="BW644" s="102"/>
      <c r="BX644" s="102"/>
      <c r="BY644" s="102"/>
      <c r="BZ644" s="102"/>
      <c r="CA644" s="102"/>
      <c r="CB644" s="102"/>
      <c r="CC644" s="102"/>
      <c r="CD644" s="102"/>
      <c r="CE644" s="102"/>
      <c r="CF644" s="102"/>
      <c r="CG644" s="102"/>
      <c r="CH644" s="102"/>
      <c r="CI644" s="102"/>
      <c r="CJ644" s="102"/>
      <c r="CK644" s="102"/>
      <c r="CL644" s="102"/>
      <c r="CM644" s="102"/>
      <c r="CN644" s="102"/>
      <c r="CO644" s="102"/>
      <c r="CP644" s="102"/>
      <c r="CQ644" s="102"/>
      <c r="CR644" s="102"/>
      <c r="CS644" s="102"/>
      <c r="CT644" s="102"/>
      <c r="CU644" s="102"/>
      <c r="CV644" s="102"/>
      <c r="CW644" s="102"/>
      <c r="CX644" s="102"/>
      <c r="CY644" s="102"/>
      <c r="CZ644" s="102"/>
      <c r="DA644" s="102"/>
      <c r="DB644" s="102"/>
      <c r="DC644" s="102"/>
      <c r="DD644" s="102"/>
      <c r="DE644" s="102"/>
      <c r="DF644" s="102"/>
      <c r="DG644" s="102"/>
      <c r="DH644" s="102"/>
      <c r="DI644" s="102"/>
      <c r="DJ644" s="102"/>
      <c r="DK644" s="102"/>
      <c r="DL644" s="102"/>
      <c r="DM644" s="102"/>
      <c r="DN644" s="102"/>
      <c r="DO644" s="102"/>
      <c r="DP644" s="102"/>
      <c r="DQ644" s="102"/>
      <c r="DR644" s="102"/>
      <c r="DS644" s="102"/>
      <c r="DT644" s="102"/>
      <c r="DU644" s="102"/>
      <c r="DV644" s="102"/>
      <c r="DW644" s="102"/>
      <c r="DX644" s="102"/>
      <c r="DY644" s="102"/>
      <c r="DZ644" s="102"/>
    </row>
    <row r="645" spans="1:130">
      <c r="A645" s="102"/>
      <c r="B645" s="102"/>
      <c r="C645" s="102"/>
      <c r="D645" s="102"/>
      <c r="E645" s="102"/>
      <c r="F645" s="102"/>
      <c r="G645" s="102"/>
      <c r="H645" s="102"/>
      <c r="I645" s="102"/>
      <c r="J645" s="102"/>
      <c r="K645" s="102"/>
      <c r="L645" s="102"/>
      <c r="M645" s="102"/>
      <c r="N645" s="102"/>
      <c r="O645" s="102"/>
      <c r="P645" s="102"/>
      <c r="Q645" s="102"/>
      <c r="R645" s="102"/>
      <c r="S645" s="102"/>
      <c r="T645" s="102"/>
      <c r="U645" s="102"/>
      <c r="V645" s="102"/>
      <c r="W645" s="102"/>
      <c r="X645" s="102"/>
      <c r="Y645" s="102"/>
      <c r="Z645" s="102"/>
      <c r="AA645" s="102"/>
      <c r="AB645" s="102"/>
      <c r="AC645" s="102"/>
      <c r="AD645" s="102"/>
      <c r="AE645" s="102"/>
      <c r="AF645" s="102"/>
      <c r="AG645" s="102"/>
      <c r="AH645" s="102"/>
      <c r="AI645" s="102"/>
      <c r="AJ645" s="102"/>
      <c r="AK645" s="102"/>
      <c r="AL645" s="102"/>
      <c r="AM645" s="102"/>
      <c r="AN645" s="102"/>
      <c r="AO645" s="102"/>
      <c r="AP645" s="102"/>
      <c r="AQ645" s="102"/>
      <c r="AR645" s="102"/>
      <c r="AS645" s="102"/>
      <c r="AT645" s="102"/>
      <c r="AU645" s="102"/>
      <c r="AV645" s="102"/>
      <c r="AW645" s="102"/>
      <c r="AX645" s="102"/>
      <c r="AY645" s="102"/>
      <c r="AZ645" s="102"/>
      <c r="BA645" s="102"/>
      <c r="BB645" s="102"/>
      <c r="BC645" s="102"/>
      <c r="BD645" s="102"/>
      <c r="BE645" s="102"/>
      <c r="BF645" s="102"/>
      <c r="BG645" s="102"/>
      <c r="BH645" s="102"/>
      <c r="BI645" s="102"/>
      <c r="BJ645" s="102"/>
      <c r="BK645" s="102"/>
      <c r="BL645" s="102"/>
      <c r="BM645" s="102"/>
      <c r="BN645" s="102"/>
      <c r="BO645" s="102"/>
      <c r="BP645" s="102"/>
      <c r="BQ645" s="102"/>
      <c r="BR645" s="102"/>
      <c r="BS645" s="102"/>
      <c r="BT645" s="102"/>
      <c r="BU645" s="102"/>
      <c r="BV645" s="102"/>
      <c r="BW645" s="102"/>
      <c r="BX645" s="102"/>
      <c r="BY645" s="102"/>
      <c r="BZ645" s="102"/>
      <c r="CA645" s="102"/>
      <c r="CB645" s="102"/>
      <c r="CC645" s="102"/>
      <c r="CD645" s="102"/>
      <c r="CE645" s="102"/>
      <c r="CF645" s="102"/>
      <c r="CG645" s="102"/>
      <c r="CH645" s="102"/>
      <c r="CI645" s="102"/>
      <c r="CJ645" s="102"/>
      <c r="CK645" s="102"/>
      <c r="CL645" s="102"/>
      <c r="CM645" s="102"/>
      <c r="CN645" s="102"/>
      <c r="CO645" s="102"/>
      <c r="CP645" s="102"/>
      <c r="CQ645" s="102"/>
      <c r="CR645" s="102"/>
      <c r="CS645" s="102"/>
      <c r="CT645" s="102"/>
      <c r="CU645" s="102"/>
      <c r="CV645" s="102"/>
      <c r="CW645" s="102"/>
      <c r="CX645" s="102"/>
      <c r="CY645" s="102"/>
      <c r="CZ645" s="102"/>
      <c r="DA645" s="102"/>
      <c r="DB645" s="102"/>
      <c r="DC645" s="102"/>
      <c r="DD645" s="102"/>
      <c r="DE645" s="102"/>
      <c r="DF645" s="102"/>
      <c r="DG645" s="102"/>
      <c r="DH645" s="102"/>
      <c r="DI645" s="102"/>
      <c r="DJ645" s="102"/>
      <c r="DK645" s="102"/>
      <c r="DL645" s="102"/>
      <c r="DM645" s="102"/>
      <c r="DN645" s="102"/>
      <c r="DO645" s="102"/>
      <c r="DP645" s="102"/>
      <c r="DQ645" s="102"/>
      <c r="DR645" s="102"/>
      <c r="DS645" s="102"/>
      <c r="DT645" s="102"/>
      <c r="DU645" s="102"/>
      <c r="DV645" s="102"/>
      <c r="DW645" s="102"/>
      <c r="DX645" s="102"/>
      <c r="DY645" s="102"/>
      <c r="DZ645" s="102"/>
    </row>
    <row r="646" spans="1:130">
      <c r="A646" s="102"/>
      <c r="B646" s="102"/>
      <c r="C646" s="102"/>
      <c r="D646" s="102"/>
      <c r="E646" s="102"/>
      <c r="F646" s="102"/>
      <c r="G646" s="102"/>
      <c r="H646" s="102"/>
      <c r="I646" s="102"/>
      <c r="J646" s="102"/>
      <c r="K646" s="102"/>
      <c r="L646" s="102"/>
      <c r="M646" s="102"/>
      <c r="N646" s="102"/>
      <c r="O646" s="102"/>
      <c r="P646" s="102"/>
      <c r="Q646" s="102"/>
      <c r="R646" s="102"/>
      <c r="S646" s="102"/>
      <c r="T646" s="102"/>
      <c r="U646" s="102"/>
      <c r="V646" s="102"/>
      <c r="W646" s="102"/>
      <c r="X646" s="102"/>
      <c r="Y646" s="102"/>
      <c r="Z646" s="102"/>
      <c r="AA646" s="102"/>
      <c r="AB646" s="102"/>
      <c r="AC646" s="102"/>
      <c r="AD646" s="102"/>
      <c r="AE646" s="102"/>
      <c r="AF646" s="102"/>
      <c r="AG646" s="102"/>
      <c r="AH646" s="102"/>
      <c r="AI646" s="102"/>
      <c r="AJ646" s="102"/>
      <c r="AK646" s="102"/>
      <c r="AL646" s="102"/>
      <c r="AM646" s="102"/>
      <c r="AN646" s="102"/>
      <c r="AO646" s="102"/>
      <c r="AP646" s="102"/>
      <c r="AQ646" s="102"/>
      <c r="AR646" s="102"/>
      <c r="AS646" s="102"/>
      <c r="AT646" s="102"/>
      <c r="AU646" s="102"/>
      <c r="AV646" s="102"/>
      <c r="AW646" s="102"/>
      <c r="AX646" s="102"/>
      <c r="AY646" s="102"/>
      <c r="AZ646" s="102"/>
      <c r="BA646" s="102"/>
      <c r="BB646" s="102"/>
      <c r="BC646" s="102"/>
      <c r="BD646" s="102"/>
      <c r="BE646" s="102"/>
      <c r="BF646" s="102"/>
      <c r="BG646" s="102"/>
      <c r="BH646" s="102"/>
      <c r="BI646" s="102"/>
      <c r="BJ646" s="102"/>
      <c r="BK646" s="102"/>
      <c r="BL646" s="102"/>
      <c r="BM646" s="102"/>
      <c r="BN646" s="102"/>
      <c r="BO646" s="102"/>
      <c r="BP646" s="102"/>
      <c r="BQ646" s="102"/>
      <c r="BR646" s="102"/>
      <c r="BS646" s="102"/>
      <c r="BT646" s="102"/>
      <c r="BU646" s="102"/>
      <c r="BV646" s="102"/>
      <c r="BW646" s="102"/>
      <c r="BX646" s="102"/>
      <c r="BY646" s="102"/>
      <c r="BZ646" s="102"/>
      <c r="CA646" s="102"/>
      <c r="CB646" s="102"/>
      <c r="CC646" s="102"/>
      <c r="CD646" s="102"/>
      <c r="CE646" s="102"/>
      <c r="CF646" s="102"/>
      <c r="CG646" s="102"/>
      <c r="CH646" s="102"/>
      <c r="CI646" s="102"/>
      <c r="CJ646" s="102"/>
      <c r="CK646" s="102"/>
      <c r="CL646" s="102"/>
      <c r="CM646" s="102"/>
      <c r="CN646" s="102"/>
      <c r="CO646" s="102"/>
      <c r="CP646" s="102"/>
      <c r="CQ646" s="102"/>
      <c r="CR646" s="102"/>
      <c r="CS646" s="102"/>
      <c r="CT646" s="102"/>
      <c r="CU646" s="102"/>
      <c r="CV646" s="102"/>
      <c r="CW646" s="102"/>
      <c r="CX646" s="102"/>
      <c r="CY646" s="102"/>
      <c r="CZ646" s="102"/>
      <c r="DA646" s="102"/>
      <c r="DB646" s="102"/>
      <c r="DC646" s="102"/>
      <c r="DD646" s="102"/>
      <c r="DE646" s="102"/>
      <c r="DF646" s="102"/>
      <c r="DG646" s="102"/>
      <c r="DH646" s="102"/>
      <c r="DI646" s="102"/>
      <c r="DJ646" s="102"/>
      <c r="DK646" s="102"/>
      <c r="DL646" s="102"/>
      <c r="DM646" s="102"/>
      <c r="DN646" s="102"/>
      <c r="DO646" s="102"/>
      <c r="DP646" s="102"/>
      <c r="DQ646" s="102"/>
      <c r="DR646" s="102"/>
      <c r="DS646" s="102"/>
      <c r="DT646" s="102"/>
      <c r="DU646" s="102"/>
      <c r="DV646" s="102"/>
      <c r="DW646" s="102"/>
      <c r="DX646" s="102"/>
      <c r="DY646" s="102"/>
      <c r="DZ646" s="102"/>
    </row>
    <row r="647" spans="1:130">
      <c r="A647" s="102"/>
      <c r="B647" s="102"/>
      <c r="C647" s="102"/>
      <c r="D647" s="102"/>
      <c r="E647" s="102"/>
      <c r="F647" s="102"/>
      <c r="G647" s="102"/>
      <c r="H647" s="102"/>
      <c r="I647" s="102"/>
      <c r="J647" s="102"/>
      <c r="K647" s="102"/>
      <c r="L647" s="102"/>
      <c r="M647" s="102"/>
      <c r="N647" s="102"/>
      <c r="O647" s="102"/>
      <c r="P647" s="102"/>
      <c r="Q647" s="102"/>
      <c r="R647" s="102"/>
      <c r="S647" s="102"/>
      <c r="T647" s="102"/>
      <c r="U647" s="102"/>
      <c r="V647" s="102"/>
      <c r="W647" s="102"/>
      <c r="X647" s="102"/>
      <c r="Y647" s="102"/>
      <c r="Z647" s="102"/>
      <c r="AA647" s="102"/>
      <c r="AB647" s="102"/>
      <c r="AC647" s="102"/>
      <c r="AD647" s="102"/>
      <c r="AE647" s="102"/>
      <c r="AF647" s="102"/>
      <c r="AG647" s="102"/>
      <c r="AH647" s="102"/>
      <c r="AI647" s="102"/>
      <c r="AJ647" s="102"/>
      <c r="AK647" s="102"/>
      <c r="AL647" s="102"/>
      <c r="AM647" s="102"/>
      <c r="AN647" s="102"/>
      <c r="AO647" s="102"/>
      <c r="AP647" s="102"/>
      <c r="AQ647" s="102"/>
      <c r="AR647" s="102"/>
      <c r="AS647" s="102"/>
      <c r="AT647" s="102"/>
      <c r="AU647" s="102"/>
      <c r="AV647" s="102"/>
      <c r="AW647" s="102"/>
      <c r="AX647" s="102"/>
      <c r="AY647" s="102"/>
      <c r="AZ647" s="102"/>
      <c r="BA647" s="102"/>
      <c r="BB647" s="102"/>
      <c r="BC647" s="102"/>
      <c r="BD647" s="102"/>
      <c r="BE647" s="102"/>
      <c r="BF647" s="102"/>
      <c r="BG647" s="102"/>
      <c r="BH647" s="102"/>
      <c r="BI647" s="102"/>
      <c r="BJ647" s="102"/>
      <c r="BK647" s="102"/>
      <c r="BL647" s="102"/>
      <c r="BM647" s="102"/>
      <c r="BN647" s="102"/>
      <c r="BO647" s="102"/>
      <c r="BP647" s="102"/>
      <c r="BQ647" s="102"/>
      <c r="BR647" s="102"/>
      <c r="BS647" s="102"/>
      <c r="BT647" s="102"/>
      <c r="BU647" s="102"/>
      <c r="BV647" s="102"/>
      <c r="BW647" s="102"/>
      <c r="BX647" s="102"/>
      <c r="BY647" s="102"/>
      <c r="BZ647" s="102"/>
      <c r="CA647" s="102"/>
      <c r="CB647" s="102"/>
      <c r="CC647" s="102"/>
      <c r="CD647" s="102"/>
      <c r="CE647" s="102"/>
      <c r="CF647" s="102"/>
      <c r="CG647" s="102"/>
      <c r="CH647" s="102"/>
      <c r="CI647" s="102"/>
      <c r="CJ647" s="102"/>
      <c r="CK647" s="102"/>
      <c r="CL647" s="102"/>
      <c r="CM647" s="102"/>
      <c r="CN647" s="102"/>
      <c r="CO647" s="102"/>
      <c r="CP647" s="102"/>
      <c r="CQ647" s="102"/>
      <c r="CR647" s="102"/>
      <c r="CS647" s="102"/>
      <c r="CT647" s="102"/>
      <c r="CU647" s="102"/>
      <c r="CV647" s="102"/>
      <c r="CW647" s="102"/>
      <c r="CX647" s="102"/>
      <c r="CY647" s="102"/>
      <c r="CZ647" s="102"/>
      <c r="DA647" s="102"/>
      <c r="DB647" s="102"/>
      <c r="DC647" s="102"/>
      <c r="DD647" s="102"/>
      <c r="DE647" s="102"/>
      <c r="DF647" s="102"/>
      <c r="DG647" s="102"/>
      <c r="DH647" s="102"/>
      <c r="DI647" s="102"/>
      <c r="DJ647" s="102"/>
      <c r="DK647" s="102"/>
      <c r="DL647" s="102"/>
      <c r="DM647" s="102"/>
      <c r="DN647" s="102"/>
      <c r="DO647" s="102"/>
      <c r="DP647" s="102"/>
      <c r="DQ647" s="102"/>
      <c r="DR647" s="102"/>
      <c r="DS647" s="102"/>
      <c r="DT647" s="102"/>
      <c r="DU647" s="102"/>
      <c r="DV647" s="102"/>
      <c r="DW647" s="102"/>
      <c r="DX647" s="102"/>
      <c r="DY647" s="102"/>
      <c r="DZ647" s="102"/>
    </row>
    <row r="648" spans="1:130">
      <c r="A648" s="102"/>
      <c r="B648" s="102"/>
      <c r="C648" s="102"/>
      <c r="D648" s="102"/>
      <c r="E648" s="102"/>
      <c r="F648" s="102"/>
      <c r="G648" s="102"/>
      <c r="H648" s="102"/>
      <c r="I648" s="102"/>
      <c r="J648" s="102"/>
      <c r="K648" s="102"/>
      <c r="L648" s="102"/>
      <c r="M648" s="102"/>
      <c r="N648" s="102"/>
      <c r="O648" s="102"/>
      <c r="P648" s="102"/>
      <c r="Q648" s="102"/>
      <c r="R648" s="102"/>
      <c r="S648" s="102"/>
      <c r="T648" s="102"/>
      <c r="U648" s="102"/>
      <c r="V648" s="102"/>
      <c r="W648" s="102"/>
      <c r="X648" s="102"/>
      <c r="Y648" s="102"/>
      <c r="Z648" s="102"/>
      <c r="AA648" s="102"/>
      <c r="AB648" s="102"/>
      <c r="AC648" s="102"/>
      <c r="AD648" s="102"/>
      <c r="AE648" s="102"/>
      <c r="AF648" s="102"/>
      <c r="AG648" s="102"/>
      <c r="AH648" s="102"/>
      <c r="AI648" s="102"/>
      <c r="AJ648" s="102"/>
      <c r="AK648" s="102"/>
      <c r="AL648" s="102"/>
      <c r="AM648" s="102"/>
      <c r="AN648" s="102"/>
      <c r="AO648" s="102"/>
      <c r="AP648" s="102"/>
      <c r="AQ648" s="102"/>
      <c r="AR648" s="102"/>
      <c r="AS648" s="102"/>
      <c r="AT648" s="102"/>
      <c r="AU648" s="102"/>
      <c r="AV648" s="102"/>
      <c r="AW648" s="102"/>
      <c r="AX648" s="102"/>
      <c r="AY648" s="102"/>
      <c r="AZ648" s="102"/>
      <c r="BA648" s="102"/>
      <c r="BB648" s="102"/>
      <c r="BC648" s="102"/>
      <c r="BD648" s="102"/>
      <c r="BE648" s="102"/>
      <c r="BF648" s="102"/>
      <c r="BG648" s="102"/>
      <c r="BH648" s="102"/>
      <c r="BI648" s="102"/>
      <c r="BJ648" s="102"/>
      <c r="BK648" s="102"/>
      <c r="BL648" s="102"/>
      <c r="BM648" s="102"/>
      <c r="BN648" s="102"/>
      <c r="BO648" s="102"/>
      <c r="BP648" s="102"/>
      <c r="BQ648" s="102"/>
      <c r="BR648" s="102"/>
      <c r="BS648" s="102"/>
      <c r="BT648" s="102"/>
      <c r="BU648" s="102"/>
      <c r="BV648" s="102"/>
      <c r="BW648" s="102"/>
      <c r="BX648" s="102"/>
      <c r="BY648" s="102"/>
      <c r="BZ648" s="102"/>
      <c r="CA648" s="102"/>
      <c r="CB648" s="102"/>
      <c r="CC648" s="102"/>
      <c r="CD648" s="102"/>
      <c r="CE648" s="102"/>
      <c r="CF648" s="102"/>
      <c r="CG648" s="102"/>
      <c r="CH648" s="102"/>
      <c r="CI648" s="102"/>
      <c r="CJ648" s="102"/>
      <c r="CK648" s="102"/>
      <c r="CL648" s="102"/>
      <c r="CM648" s="102"/>
      <c r="CN648" s="102"/>
      <c r="CO648" s="102"/>
      <c r="CP648" s="102"/>
      <c r="CQ648" s="102"/>
      <c r="CR648" s="102"/>
      <c r="CS648" s="102"/>
      <c r="CT648" s="102"/>
      <c r="CU648" s="102"/>
      <c r="CV648" s="102"/>
      <c r="CW648" s="102"/>
      <c r="CX648" s="102"/>
      <c r="CY648" s="102"/>
      <c r="CZ648" s="102"/>
      <c r="DA648" s="102"/>
      <c r="DB648" s="102"/>
      <c r="DC648" s="102"/>
      <c r="DD648" s="102"/>
      <c r="DE648" s="102"/>
      <c r="DF648" s="102"/>
      <c r="DG648" s="102"/>
      <c r="DH648" s="102"/>
      <c r="DI648" s="102"/>
      <c r="DJ648" s="102"/>
      <c r="DK648" s="102"/>
      <c r="DL648" s="102"/>
      <c r="DM648" s="102"/>
      <c r="DN648" s="102"/>
      <c r="DO648" s="102"/>
      <c r="DP648" s="102"/>
      <c r="DQ648" s="102"/>
      <c r="DR648" s="102"/>
      <c r="DS648" s="102"/>
      <c r="DT648" s="102"/>
      <c r="DU648" s="102"/>
      <c r="DV648" s="102"/>
      <c r="DW648" s="102"/>
      <c r="DX648" s="102"/>
      <c r="DY648" s="102"/>
      <c r="DZ648" s="102"/>
    </row>
    <row r="649" spans="1:130">
      <c r="A649" s="102"/>
      <c r="B649" s="102"/>
      <c r="C649" s="102"/>
      <c r="D649" s="102"/>
      <c r="E649" s="102"/>
      <c r="F649" s="102"/>
      <c r="G649" s="102"/>
      <c r="H649" s="102"/>
      <c r="I649" s="102"/>
      <c r="J649" s="102"/>
      <c r="K649" s="102"/>
      <c r="L649" s="102"/>
      <c r="M649" s="102"/>
      <c r="N649" s="102"/>
      <c r="O649" s="102"/>
      <c r="P649" s="102"/>
      <c r="Q649" s="102"/>
      <c r="R649" s="102"/>
      <c r="S649" s="102"/>
      <c r="T649" s="102"/>
      <c r="U649" s="102"/>
      <c r="V649" s="102"/>
      <c r="W649" s="102"/>
      <c r="X649" s="102"/>
      <c r="Y649" s="102"/>
      <c r="Z649" s="102"/>
      <c r="AA649" s="102"/>
      <c r="AB649" s="102"/>
      <c r="AC649" s="102"/>
      <c r="AD649" s="102"/>
      <c r="AE649" s="102"/>
      <c r="AF649" s="102"/>
      <c r="AG649" s="102"/>
      <c r="AH649" s="102"/>
      <c r="AI649" s="102"/>
      <c r="AJ649" s="102"/>
      <c r="AK649" s="102"/>
      <c r="AL649" s="102"/>
      <c r="AM649" s="102"/>
      <c r="AN649" s="102"/>
      <c r="AO649" s="102"/>
      <c r="AP649" s="102"/>
      <c r="AQ649" s="102"/>
      <c r="AR649" s="102"/>
      <c r="AS649" s="102"/>
      <c r="AT649" s="102"/>
      <c r="AU649" s="102"/>
      <c r="AV649" s="102"/>
      <c r="AW649" s="102"/>
      <c r="AX649" s="102"/>
      <c r="AY649" s="102"/>
      <c r="AZ649" s="102"/>
      <c r="BA649" s="102"/>
      <c r="BB649" s="102"/>
      <c r="BC649" s="102"/>
      <c r="BD649" s="102"/>
      <c r="BE649" s="102"/>
      <c r="BF649" s="102"/>
      <c r="BG649" s="102"/>
      <c r="BH649" s="102"/>
      <c r="BI649" s="102"/>
      <c r="BJ649" s="102"/>
      <c r="BK649" s="102"/>
      <c r="BL649" s="102"/>
      <c r="BM649" s="102"/>
      <c r="BN649" s="102"/>
      <c r="BO649" s="102"/>
      <c r="BP649" s="102"/>
      <c r="BQ649" s="102"/>
      <c r="BR649" s="102"/>
      <c r="BS649" s="102"/>
      <c r="BT649" s="102"/>
      <c r="BU649" s="102"/>
      <c r="BV649" s="102"/>
      <c r="BW649" s="102"/>
      <c r="BX649" s="102"/>
      <c r="BY649" s="102"/>
      <c r="BZ649" s="102"/>
      <c r="CA649" s="102"/>
      <c r="CB649" s="102"/>
      <c r="CC649" s="102"/>
      <c r="CD649" s="102"/>
      <c r="CE649" s="102"/>
      <c r="CF649" s="102"/>
      <c r="CG649" s="102"/>
      <c r="CH649" s="102"/>
      <c r="CI649" s="102"/>
      <c r="CJ649" s="102"/>
      <c r="CK649" s="102"/>
      <c r="CL649" s="102"/>
      <c r="CM649" s="102"/>
      <c r="CN649" s="102"/>
      <c r="CO649" s="102"/>
      <c r="CP649" s="102"/>
      <c r="CQ649" s="102"/>
      <c r="CR649" s="102"/>
      <c r="CS649" s="102"/>
      <c r="CT649" s="102"/>
      <c r="CU649" s="102"/>
      <c r="CV649" s="102"/>
      <c r="CW649" s="102"/>
      <c r="CX649" s="102"/>
      <c r="CY649" s="102"/>
      <c r="CZ649" s="102"/>
      <c r="DA649" s="102"/>
      <c r="DB649" s="102"/>
      <c r="DC649" s="102"/>
      <c r="DD649" s="102"/>
      <c r="DE649" s="102"/>
      <c r="DF649" s="102"/>
      <c r="DG649" s="102"/>
      <c r="DH649" s="102"/>
      <c r="DI649" s="102"/>
      <c r="DJ649" s="102"/>
      <c r="DK649" s="102"/>
      <c r="DL649" s="102"/>
      <c r="DM649" s="102"/>
      <c r="DN649" s="102"/>
      <c r="DO649" s="102"/>
      <c r="DP649" s="102"/>
      <c r="DQ649" s="102"/>
      <c r="DR649" s="102"/>
      <c r="DS649" s="102"/>
      <c r="DT649" s="102"/>
      <c r="DU649" s="102"/>
      <c r="DV649" s="102"/>
      <c r="DW649" s="102"/>
      <c r="DX649" s="102"/>
      <c r="DY649" s="102"/>
      <c r="DZ649" s="102"/>
    </row>
    <row r="650" spans="1:130">
      <c r="A650" s="102"/>
      <c r="B650" s="102"/>
      <c r="C650" s="102"/>
      <c r="D650" s="102"/>
      <c r="E650" s="102"/>
      <c r="F650" s="102"/>
      <c r="G650" s="102"/>
      <c r="H650" s="102"/>
      <c r="I650" s="102"/>
      <c r="J650" s="102"/>
      <c r="K650" s="102"/>
      <c r="L650" s="102"/>
      <c r="M650" s="102"/>
      <c r="N650" s="102"/>
      <c r="O650" s="102"/>
      <c r="P650" s="102"/>
      <c r="Q650" s="102"/>
      <c r="R650" s="102"/>
      <c r="S650" s="102"/>
      <c r="T650" s="102"/>
      <c r="U650" s="102"/>
      <c r="V650" s="102"/>
      <c r="W650" s="102"/>
      <c r="X650" s="102"/>
      <c r="Y650" s="102"/>
      <c r="Z650" s="102"/>
      <c r="AA650" s="102"/>
      <c r="AB650" s="102"/>
      <c r="AC650" s="102"/>
      <c r="AD650" s="102"/>
      <c r="AE650" s="102"/>
      <c r="AF650" s="102"/>
      <c r="AG650" s="102"/>
      <c r="AH650" s="102"/>
      <c r="AI650" s="102"/>
      <c r="AJ650" s="102"/>
      <c r="AK650" s="102"/>
      <c r="AL650" s="102"/>
      <c r="AM650" s="102"/>
      <c r="AN650" s="102"/>
      <c r="AO650" s="102"/>
      <c r="AP650" s="102"/>
      <c r="AQ650" s="102"/>
      <c r="AR650" s="102"/>
      <c r="AS650" s="102"/>
      <c r="AT650" s="102"/>
      <c r="AU650" s="102"/>
      <c r="AV650" s="102"/>
      <c r="AW650" s="102"/>
      <c r="AX650" s="102"/>
      <c r="AY650" s="102"/>
      <c r="AZ650" s="102"/>
      <c r="BA650" s="102"/>
      <c r="BB650" s="102"/>
      <c r="BC650" s="102"/>
      <c r="BD650" s="102"/>
      <c r="BE650" s="102"/>
      <c r="BF650" s="102"/>
      <c r="BG650" s="102"/>
      <c r="BH650" s="102"/>
      <c r="BI650" s="102"/>
      <c r="BJ650" s="102"/>
      <c r="BK650" s="102"/>
      <c r="BL650" s="102"/>
      <c r="BM650" s="102"/>
      <c r="BN650" s="102"/>
      <c r="BO650" s="102"/>
      <c r="BP650" s="102"/>
      <c r="BQ650" s="102"/>
      <c r="BR650" s="102"/>
      <c r="BS650" s="102"/>
      <c r="BT650" s="102"/>
      <c r="BU650" s="102"/>
      <c r="BV650" s="102"/>
      <c r="BW650" s="102"/>
      <c r="BX650" s="102"/>
      <c r="BY650" s="102"/>
      <c r="BZ650" s="102"/>
      <c r="CA650" s="102"/>
      <c r="CB650" s="102"/>
      <c r="CC650" s="102"/>
      <c r="CD650" s="102"/>
      <c r="CE650" s="102"/>
      <c r="CF650" s="102"/>
      <c r="CG650" s="102"/>
      <c r="CH650" s="102"/>
      <c r="CI650" s="102"/>
      <c r="CJ650" s="102"/>
      <c r="CK650" s="102"/>
      <c r="CL650" s="102"/>
      <c r="CM650" s="102"/>
      <c r="CN650" s="102"/>
      <c r="CO650" s="102"/>
      <c r="CP650" s="102"/>
      <c r="CQ650" s="102"/>
      <c r="CR650" s="102"/>
      <c r="CS650" s="102"/>
      <c r="CT650" s="102"/>
      <c r="CU650" s="102"/>
      <c r="CV650" s="102"/>
      <c r="CW650" s="102"/>
      <c r="CX650" s="102"/>
      <c r="CY650" s="102"/>
      <c r="CZ650" s="102"/>
      <c r="DA650" s="102"/>
      <c r="DB650" s="102"/>
      <c r="DC650" s="102"/>
      <c r="DD650" s="102"/>
      <c r="DE650" s="102"/>
      <c r="DF650" s="102"/>
      <c r="DG650" s="102"/>
      <c r="DH650" s="102"/>
      <c r="DI650" s="102"/>
      <c r="DJ650" s="102"/>
      <c r="DK650" s="102"/>
      <c r="DL650" s="102"/>
      <c r="DM650" s="102"/>
      <c r="DN650" s="102"/>
      <c r="DO650" s="102"/>
      <c r="DP650" s="102"/>
      <c r="DQ650" s="102"/>
      <c r="DR650" s="102"/>
      <c r="DS650" s="102"/>
      <c r="DT650" s="102"/>
      <c r="DU650" s="102"/>
      <c r="DV650" s="102"/>
      <c r="DW650" s="102"/>
      <c r="DX650" s="102"/>
      <c r="DY650" s="102"/>
      <c r="DZ650" s="102"/>
    </row>
    <row r="651" spans="1:130">
      <c r="A651" s="102"/>
      <c r="B651" s="102"/>
      <c r="C651" s="102"/>
      <c r="D651" s="102"/>
      <c r="E651" s="102"/>
      <c r="F651" s="102"/>
      <c r="G651" s="102"/>
      <c r="H651" s="102"/>
      <c r="I651" s="102"/>
      <c r="J651" s="102"/>
      <c r="K651" s="102"/>
      <c r="L651" s="102"/>
      <c r="M651" s="102"/>
      <c r="N651" s="102"/>
      <c r="O651" s="102"/>
      <c r="P651" s="102"/>
      <c r="Q651" s="102"/>
      <c r="R651" s="102"/>
      <c r="S651" s="102"/>
      <c r="T651" s="102"/>
      <c r="U651" s="102"/>
      <c r="V651" s="102"/>
      <c r="W651" s="102"/>
      <c r="X651" s="102"/>
      <c r="Y651" s="102"/>
      <c r="Z651" s="102"/>
      <c r="AA651" s="102"/>
      <c r="AB651" s="102"/>
      <c r="AC651" s="102"/>
      <c r="AD651" s="102"/>
      <c r="AE651" s="102"/>
      <c r="AF651" s="102"/>
      <c r="AG651" s="102"/>
      <c r="AH651" s="102"/>
      <c r="AI651" s="102"/>
      <c r="AJ651" s="102"/>
      <c r="AK651" s="102"/>
      <c r="AL651" s="102"/>
      <c r="AM651" s="102"/>
      <c r="AN651" s="102"/>
      <c r="AO651" s="102"/>
      <c r="AP651" s="102"/>
      <c r="AQ651" s="102"/>
      <c r="AR651" s="102"/>
      <c r="AS651" s="102"/>
      <c r="AT651" s="102"/>
      <c r="AU651" s="102"/>
      <c r="AV651" s="102"/>
      <c r="AW651" s="102"/>
      <c r="AX651" s="102"/>
      <c r="AY651" s="102"/>
      <c r="AZ651" s="102"/>
      <c r="BA651" s="102"/>
      <c r="BB651" s="102"/>
      <c r="BC651" s="102"/>
      <c r="BD651" s="102"/>
      <c r="BE651" s="102"/>
      <c r="BF651" s="102"/>
      <c r="BG651" s="102"/>
      <c r="BH651" s="102"/>
      <c r="BI651" s="102"/>
      <c r="BJ651" s="102"/>
      <c r="BK651" s="102"/>
      <c r="BL651" s="102"/>
      <c r="BM651" s="102"/>
      <c r="BN651" s="102"/>
      <c r="BO651" s="102"/>
      <c r="BP651" s="102"/>
      <c r="BQ651" s="102"/>
      <c r="BR651" s="102"/>
      <c r="BS651" s="102"/>
      <c r="BT651" s="102"/>
      <c r="BU651" s="102"/>
      <c r="BV651" s="102"/>
      <c r="BW651" s="102"/>
      <c r="BX651" s="102"/>
      <c r="BY651" s="102"/>
      <c r="BZ651" s="102"/>
      <c r="CA651" s="102"/>
      <c r="CB651" s="102"/>
      <c r="CC651" s="102"/>
      <c r="CD651" s="102"/>
      <c r="CE651" s="102"/>
      <c r="CF651" s="102"/>
      <c r="CG651" s="102"/>
      <c r="CH651" s="102"/>
      <c r="CI651" s="102"/>
      <c r="CJ651" s="102"/>
      <c r="CK651" s="102"/>
      <c r="CL651" s="102"/>
      <c r="CM651" s="102"/>
      <c r="CN651" s="102"/>
      <c r="CO651" s="102"/>
      <c r="CP651" s="102"/>
      <c r="CQ651" s="102"/>
      <c r="CR651" s="102"/>
      <c r="CS651" s="102"/>
      <c r="CT651" s="102"/>
      <c r="CU651" s="102"/>
      <c r="CV651" s="102"/>
      <c r="CW651" s="102"/>
      <c r="CX651" s="102"/>
      <c r="CY651" s="102"/>
      <c r="CZ651" s="102"/>
      <c r="DA651" s="102"/>
      <c r="DB651" s="102"/>
      <c r="DC651" s="102"/>
      <c r="DD651" s="102"/>
      <c r="DE651" s="102"/>
      <c r="DF651" s="102"/>
      <c r="DG651" s="102"/>
      <c r="DH651" s="102"/>
      <c r="DI651" s="102"/>
      <c r="DJ651" s="102"/>
      <c r="DK651" s="102"/>
      <c r="DL651" s="102"/>
      <c r="DM651" s="102"/>
      <c r="DN651" s="102"/>
      <c r="DO651" s="102"/>
      <c r="DP651" s="102"/>
      <c r="DQ651" s="102"/>
      <c r="DR651" s="102"/>
      <c r="DS651" s="102"/>
      <c r="DT651" s="102"/>
      <c r="DU651" s="102"/>
      <c r="DV651" s="102"/>
      <c r="DW651" s="102"/>
      <c r="DX651" s="102"/>
      <c r="DY651" s="102"/>
      <c r="DZ651" s="102"/>
    </row>
    <row r="652" spans="1:130">
      <c r="A652" s="102"/>
      <c r="B652" s="102"/>
      <c r="C652" s="102"/>
      <c r="D652" s="102"/>
      <c r="E652" s="102"/>
      <c r="F652" s="102"/>
      <c r="G652" s="102"/>
      <c r="H652" s="102"/>
      <c r="I652" s="102"/>
      <c r="J652" s="102"/>
      <c r="K652" s="102"/>
      <c r="L652" s="102"/>
      <c r="M652" s="102"/>
      <c r="N652" s="102"/>
      <c r="O652" s="102"/>
      <c r="P652" s="102"/>
      <c r="Q652" s="102"/>
      <c r="R652" s="102"/>
      <c r="S652" s="102"/>
      <c r="T652" s="102"/>
      <c r="U652" s="102"/>
      <c r="V652" s="102"/>
      <c r="W652" s="102"/>
      <c r="X652" s="102"/>
      <c r="Y652" s="102"/>
      <c r="Z652" s="102"/>
      <c r="AA652" s="102"/>
      <c r="AB652" s="102"/>
      <c r="AC652" s="102"/>
      <c r="AD652" s="102"/>
      <c r="AE652" s="102"/>
      <c r="AF652" s="102"/>
      <c r="AG652" s="102"/>
      <c r="AH652" s="102"/>
      <c r="AI652" s="102"/>
      <c r="AJ652" s="102"/>
      <c r="AK652" s="102"/>
      <c r="AL652" s="102"/>
      <c r="AM652" s="102"/>
      <c r="AN652" s="102"/>
      <c r="AO652" s="102"/>
      <c r="AP652" s="102"/>
      <c r="AQ652" s="102"/>
      <c r="AR652" s="102"/>
      <c r="AS652" s="102"/>
      <c r="AT652" s="102"/>
      <c r="AU652" s="102"/>
      <c r="AV652" s="102"/>
      <c r="AW652" s="102"/>
      <c r="AX652" s="102"/>
      <c r="AY652" s="102"/>
      <c r="AZ652" s="102"/>
      <c r="BA652" s="102"/>
      <c r="BB652" s="102"/>
      <c r="BC652" s="102"/>
      <c r="BD652" s="102"/>
      <c r="BE652" s="102"/>
      <c r="BF652" s="102"/>
      <c r="BG652" s="102"/>
      <c r="BH652" s="102"/>
      <c r="BI652" s="102"/>
      <c r="BJ652" s="102"/>
      <c r="BK652" s="102"/>
      <c r="BL652" s="102"/>
      <c r="BM652" s="102"/>
      <c r="BN652" s="102"/>
      <c r="BO652" s="102"/>
      <c r="BP652" s="102"/>
      <c r="BQ652" s="102"/>
      <c r="BR652" s="102"/>
      <c r="BS652" s="102"/>
      <c r="BT652" s="102"/>
      <c r="BU652" s="102"/>
      <c r="BV652" s="102"/>
      <c r="BW652" s="102"/>
      <c r="BX652" s="102"/>
      <c r="BY652" s="102"/>
      <c r="BZ652" s="102"/>
      <c r="CA652" s="102"/>
      <c r="CB652" s="102"/>
      <c r="CC652" s="102"/>
      <c r="CD652" s="102"/>
      <c r="CE652" s="102"/>
      <c r="CF652" s="102"/>
      <c r="CG652" s="102"/>
      <c r="CH652" s="102"/>
      <c r="CI652" s="102"/>
      <c r="CJ652" s="102"/>
      <c r="CK652" s="102"/>
      <c r="CL652" s="102"/>
      <c r="CM652" s="102"/>
      <c r="CN652" s="102"/>
      <c r="CO652" s="102"/>
      <c r="CP652" s="102"/>
      <c r="CQ652" s="102"/>
      <c r="CR652" s="102"/>
      <c r="CS652" s="102"/>
      <c r="CT652" s="102"/>
      <c r="CU652" s="102"/>
      <c r="CV652" s="102"/>
      <c r="CW652" s="102"/>
      <c r="CX652" s="102"/>
      <c r="CY652" s="102"/>
      <c r="CZ652" s="102"/>
      <c r="DA652" s="102"/>
      <c r="DB652" s="102"/>
      <c r="DC652" s="102"/>
      <c r="DD652" s="102"/>
      <c r="DE652" s="102"/>
      <c r="DF652" s="102"/>
      <c r="DG652" s="102"/>
      <c r="DH652" s="102"/>
      <c r="DI652" s="102"/>
      <c r="DJ652" s="102"/>
      <c r="DK652" s="102"/>
      <c r="DL652" s="102"/>
      <c r="DM652" s="102"/>
      <c r="DN652" s="102"/>
      <c r="DO652" s="102"/>
      <c r="DP652" s="102"/>
      <c r="DQ652" s="102"/>
      <c r="DR652" s="102"/>
      <c r="DS652" s="102"/>
      <c r="DT652" s="102"/>
      <c r="DU652" s="102"/>
      <c r="DV652" s="102"/>
      <c r="DW652" s="102"/>
      <c r="DX652" s="102"/>
      <c r="DY652" s="102"/>
      <c r="DZ652" s="102"/>
    </row>
    <row r="653" spans="1:130">
      <c r="A653" s="102"/>
      <c r="B653" s="102"/>
      <c r="C653" s="102"/>
      <c r="D653" s="102"/>
      <c r="E653" s="102"/>
      <c r="F653" s="102"/>
      <c r="G653" s="102"/>
      <c r="H653" s="102"/>
      <c r="I653" s="102"/>
      <c r="J653" s="102"/>
      <c r="K653" s="102"/>
      <c r="L653" s="102"/>
      <c r="M653" s="102"/>
      <c r="N653" s="102"/>
      <c r="O653" s="102"/>
      <c r="P653" s="102"/>
      <c r="Q653" s="102"/>
      <c r="R653" s="102"/>
      <c r="S653" s="102"/>
      <c r="T653" s="102"/>
      <c r="U653" s="102"/>
      <c r="V653" s="102"/>
      <c r="W653" s="102"/>
      <c r="X653" s="102"/>
      <c r="Y653" s="102"/>
      <c r="Z653" s="102"/>
      <c r="AA653" s="102"/>
      <c r="AB653" s="102"/>
      <c r="AC653" s="102"/>
      <c r="AD653" s="102"/>
      <c r="AE653" s="102"/>
      <c r="AF653" s="102"/>
      <c r="AG653" s="102"/>
      <c r="AH653" s="102"/>
      <c r="AI653" s="102"/>
      <c r="AJ653" s="102"/>
      <c r="AK653" s="102"/>
      <c r="AL653" s="102"/>
      <c r="AM653" s="102"/>
      <c r="AN653" s="102"/>
      <c r="AO653" s="102"/>
      <c r="AP653" s="102"/>
      <c r="AQ653" s="102"/>
      <c r="AR653" s="102"/>
      <c r="AS653" s="102"/>
      <c r="AT653" s="102"/>
      <c r="AU653" s="102"/>
      <c r="AV653" s="102"/>
      <c r="AW653" s="102"/>
      <c r="AX653" s="102"/>
      <c r="AY653" s="102"/>
      <c r="AZ653" s="102"/>
      <c r="BA653" s="102"/>
      <c r="BB653" s="102"/>
      <c r="BC653" s="102"/>
      <c r="BD653" s="102"/>
      <c r="BE653" s="102"/>
      <c r="BF653" s="102"/>
      <c r="BG653" s="102"/>
      <c r="BH653" s="102"/>
      <c r="BI653" s="102"/>
      <c r="BJ653" s="102"/>
      <c r="BK653" s="102"/>
      <c r="BL653" s="102"/>
      <c r="BM653" s="102"/>
      <c r="BN653" s="102"/>
      <c r="BO653" s="102"/>
      <c r="BP653" s="102"/>
      <c r="BQ653" s="102"/>
      <c r="BR653" s="102"/>
      <c r="BS653" s="102"/>
      <c r="BT653" s="102"/>
      <c r="BU653" s="102"/>
      <c r="BV653" s="102"/>
      <c r="BW653" s="102"/>
      <c r="BX653" s="102"/>
      <c r="BY653" s="102"/>
      <c r="BZ653" s="102"/>
      <c r="CA653" s="102"/>
      <c r="CB653" s="102"/>
      <c r="CC653" s="102"/>
      <c r="CD653" s="102"/>
      <c r="CE653" s="102"/>
      <c r="CF653" s="102"/>
      <c r="CG653" s="102"/>
      <c r="CH653" s="102"/>
      <c r="CI653" s="102"/>
      <c r="CJ653" s="102"/>
      <c r="CK653" s="102"/>
      <c r="CL653" s="102"/>
      <c r="CM653" s="102"/>
      <c r="CN653" s="102"/>
      <c r="CO653" s="102"/>
      <c r="CP653" s="102"/>
      <c r="CQ653" s="102"/>
      <c r="CR653" s="102"/>
      <c r="CS653" s="102"/>
      <c r="CT653" s="102"/>
      <c r="CU653" s="102"/>
      <c r="CV653" s="102"/>
      <c r="CW653" s="102"/>
      <c r="CX653" s="102"/>
      <c r="CY653" s="102"/>
      <c r="CZ653" s="102"/>
      <c r="DA653" s="102"/>
      <c r="DB653" s="102"/>
      <c r="DC653" s="102"/>
      <c r="DD653" s="102"/>
      <c r="DE653" s="102"/>
      <c r="DF653" s="102"/>
      <c r="DG653" s="102"/>
      <c r="DH653" s="102"/>
      <c r="DI653" s="102"/>
      <c r="DJ653" s="102"/>
      <c r="DK653" s="102"/>
      <c r="DL653" s="102"/>
      <c r="DM653" s="102"/>
      <c r="DN653" s="102"/>
      <c r="DO653" s="102"/>
      <c r="DP653" s="102"/>
      <c r="DQ653" s="102"/>
      <c r="DR653" s="102"/>
      <c r="DS653" s="102"/>
      <c r="DT653" s="102"/>
      <c r="DU653" s="102"/>
      <c r="DV653" s="102"/>
      <c r="DW653" s="102"/>
      <c r="DX653" s="102"/>
      <c r="DY653" s="102"/>
      <c r="DZ653" s="102"/>
    </row>
    <row r="654" spans="1:130">
      <c r="A654" s="102"/>
      <c r="B654" s="102"/>
      <c r="C654" s="102"/>
      <c r="D654" s="102"/>
      <c r="E654" s="102"/>
      <c r="F654" s="102"/>
      <c r="G654" s="102"/>
      <c r="H654" s="102"/>
      <c r="I654" s="102"/>
      <c r="J654" s="102"/>
      <c r="K654" s="102"/>
      <c r="L654" s="102"/>
      <c r="M654" s="102"/>
      <c r="N654" s="102"/>
      <c r="O654" s="102"/>
      <c r="P654" s="102"/>
      <c r="Q654" s="102"/>
      <c r="R654" s="102"/>
      <c r="S654" s="102"/>
      <c r="T654" s="102"/>
      <c r="U654" s="102"/>
      <c r="V654" s="102"/>
      <c r="W654" s="102"/>
      <c r="X654" s="102"/>
      <c r="Y654" s="102"/>
      <c r="Z654" s="102"/>
      <c r="AA654" s="102"/>
      <c r="AB654" s="102"/>
      <c r="AC654" s="102"/>
      <c r="AD654" s="102"/>
      <c r="AE654" s="102"/>
      <c r="AF654" s="102"/>
      <c r="AG654" s="102"/>
      <c r="AH654" s="102"/>
      <c r="AI654" s="102"/>
      <c r="AJ654" s="102"/>
      <c r="AK654" s="102"/>
      <c r="AL654" s="102"/>
      <c r="AM654" s="102"/>
      <c r="AN654" s="102"/>
      <c r="AO654" s="102"/>
      <c r="AP654" s="102"/>
      <c r="AQ654" s="102"/>
      <c r="AR654" s="102"/>
      <c r="AS654" s="102"/>
      <c r="AT654" s="102"/>
      <c r="AU654" s="102"/>
      <c r="AV654" s="102"/>
      <c r="AW654" s="102"/>
      <c r="AX654" s="102"/>
      <c r="AY654" s="102"/>
      <c r="AZ654" s="102"/>
      <c r="BA654" s="102"/>
      <c r="BB654" s="102"/>
      <c r="BC654" s="102"/>
      <c r="BD654" s="102"/>
      <c r="BE654" s="102"/>
      <c r="BF654" s="102"/>
      <c r="BG654" s="102"/>
      <c r="BH654" s="102"/>
      <c r="BI654" s="102"/>
      <c r="BJ654" s="102"/>
      <c r="BK654" s="102"/>
      <c r="BL654" s="102"/>
      <c r="BM654" s="102"/>
      <c r="BN654" s="102"/>
      <c r="BO654" s="102"/>
      <c r="BP654" s="102"/>
      <c r="BQ654" s="102"/>
      <c r="BR654" s="102"/>
      <c r="BS654" s="102"/>
      <c r="BT654" s="102"/>
      <c r="BU654" s="102"/>
      <c r="BV654" s="102"/>
      <c r="BW654" s="102"/>
      <c r="BX654" s="102"/>
      <c r="BY654" s="102"/>
      <c r="BZ654" s="102"/>
      <c r="CA654" s="102"/>
      <c r="CB654" s="102"/>
      <c r="CC654" s="102"/>
      <c r="CD654" s="102"/>
      <c r="CE654" s="102"/>
      <c r="CF654" s="102"/>
      <c r="CG654" s="102"/>
      <c r="CH654" s="102"/>
      <c r="CI654" s="102"/>
      <c r="CJ654" s="102"/>
      <c r="CK654" s="102"/>
      <c r="CL654" s="102"/>
      <c r="CM654" s="102"/>
      <c r="CN654" s="102"/>
      <c r="CO654" s="102"/>
      <c r="CP654" s="102"/>
      <c r="CQ654" s="102"/>
      <c r="CR654" s="102"/>
      <c r="CS654" s="102"/>
      <c r="CT654" s="102"/>
      <c r="CU654" s="102"/>
      <c r="CV654" s="102"/>
      <c r="CW654" s="102"/>
      <c r="CX654" s="102"/>
      <c r="CY654" s="102"/>
      <c r="CZ654" s="102"/>
      <c r="DA654" s="102"/>
      <c r="DB654" s="102"/>
      <c r="DC654" s="102"/>
      <c r="DD654" s="102"/>
      <c r="DE654" s="102"/>
      <c r="DF654" s="102"/>
      <c r="DG654" s="102"/>
      <c r="DH654" s="102"/>
      <c r="DI654" s="102"/>
      <c r="DJ654" s="102"/>
      <c r="DK654" s="102"/>
      <c r="DL654" s="102"/>
      <c r="DM654" s="102"/>
      <c r="DN654" s="102"/>
      <c r="DO654" s="102"/>
      <c r="DP654" s="102"/>
      <c r="DQ654" s="102"/>
      <c r="DR654" s="102"/>
      <c r="DS654" s="102"/>
      <c r="DT654" s="102"/>
      <c r="DU654" s="102"/>
      <c r="DV654" s="102"/>
      <c r="DW654" s="102"/>
      <c r="DX654" s="102"/>
      <c r="DY654" s="102"/>
      <c r="DZ654" s="102"/>
    </row>
    <row r="655" spans="1:130">
      <c r="A655" s="102"/>
      <c r="B655" s="102"/>
      <c r="C655" s="102"/>
      <c r="D655" s="102"/>
      <c r="E655" s="102"/>
      <c r="F655" s="102"/>
      <c r="G655" s="102"/>
      <c r="H655" s="102"/>
      <c r="I655" s="102"/>
      <c r="J655" s="102"/>
      <c r="K655" s="102"/>
      <c r="L655" s="102"/>
      <c r="M655" s="102"/>
      <c r="N655" s="102"/>
      <c r="O655" s="102"/>
      <c r="P655" s="102"/>
      <c r="Q655" s="102"/>
      <c r="R655" s="102"/>
      <c r="S655" s="102"/>
      <c r="T655" s="102"/>
      <c r="U655" s="102"/>
      <c r="V655" s="102"/>
      <c r="W655" s="102"/>
      <c r="X655" s="102"/>
      <c r="Y655" s="102"/>
      <c r="Z655" s="102"/>
      <c r="AA655" s="102"/>
      <c r="AB655" s="102"/>
      <c r="AC655" s="102"/>
      <c r="AD655" s="102"/>
      <c r="AE655" s="102"/>
      <c r="AF655" s="102"/>
      <c r="AG655" s="102"/>
      <c r="AH655" s="102"/>
      <c r="AI655" s="102"/>
      <c r="AJ655" s="102"/>
      <c r="AK655" s="102"/>
      <c r="AL655" s="102"/>
      <c r="AM655" s="102"/>
      <c r="AN655" s="102"/>
      <c r="AO655" s="102"/>
      <c r="AP655" s="102"/>
      <c r="AQ655" s="102"/>
      <c r="AR655" s="102"/>
      <c r="AS655" s="102"/>
      <c r="AT655" s="102"/>
      <c r="AU655" s="102"/>
      <c r="AV655" s="102"/>
      <c r="AW655" s="102"/>
      <c r="AX655" s="102"/>
      <c r="AY655" s="102"/>
      <c r="AZ655" s="102"/>
      <c r="BA655" s="102"/>
      <c r="BB655" s="102"/>
      <c r="BC655" s="102"/>
      <c r="BD655" s="102"/>
      <c r="BE655" s="102"/>
      <c r="BF655" s="102"/>
      <c r="BG655" s="102"/>
      <c r="BH655" s="102"/>
      <c r="BI655" s="102"/>
      <c r="BJ655" s="102"/>
      <c r="BK655" s="102"/>
      <c r="BL655" s="102"/>
      <c r="BM655" s="102"/>
      <c r="BN655" s="102"/>
      <c r="BO655" s="102"/>
      <c r="BP655" s="102"/>
      <c r="BQ655" s="102"/>
      <c r="BR655" s="102"/>
      <c r="BS655" s="102"/>
      <c r="BT655" s="102"/>
      <c r="BU655" s="102"/>
      <c r="BV655" s="102"/>
      <c r="BW655" s="102"/>
      <c r="BX655" s="102"/>
      <c r="BY655" s="102"/>
      <c r="BZ655" s="102"/>
      <c r="CA655" s="102"/>
      <c r="CB655" s="102"/>
      <c r="CC655" s="102"/>
      <c r="CD655" s="102"/>
      <c r="CE655" s="102"/>
      <c r="CF655" s="102"/>
      <c r="CG655" s="102"/>
      <c r="CH655" s="102"/>
      <c r="CI655" s="102"/>
      <c r="CJ655" s="102"/>
      <c r="CK655" s="102"/>
      <c r="CL655" s="102"/>
      <c r="CM655" s="102"/>
      <c r="CN655" s="102"/>
      <c r="CO655" s="102"/>
      <c r="CP655" s="102"/>
      <c r="CQ655" s="102"/>
      <c r="CR655" s="102"/>
      <c r="CS655" s="102"/>
      <c r="CT655" s="102"/>
      <c r="CU655" s="102"/>
      <c r="CV655" s="102"/>
      <c r="CW655" s="102"/>
      <c r="CX655" s="102"/>
      <c r="CY655" s="102"/>
      <c r="CZ655" s="102"/>
      <c r="DA655" s="102"/>
      <c r="DB655" s="102"/>
      <c r="DC655" s="102"/>
      <c r="DD655" s="102"/>
      <c r="DE655" s="102"/>
      <c r="DF655" s="102"/>
      <c r="DG655" s="102"/>
      <c r="DH655" s="102"/>
      <c r="DI655" s="102"/>
      <c r="DJ655" s="102"/>
      <c r="DK655" s="102"/>
      <c r="DL655" s="102"/>
      <c r="DM655" s="102"/>
      <c r="DN655" s="102"/>
      <c r="DO655" s="102"/>
      <c r="DP655" s="102"/>
      <c r="DQ655" s="102"/>
      <c r="DR655" s="102"/>
      <c r="DS655" s="102"/>
      <c r="DT655" s="102"/>
      <c r="DU655" s="102"/>
      <c r="DV655" s="102"/>
      <c r="DW655" s="102"/>
      <c r="DX655" s="102"/>
      <c r="DY655" s="102"/>
      <c r="DZ655" s="102"/>
    </row>
    <row r="656" spans="1:130">
      <c r="A656" s="102"/>
      <c r="B656" s="102"/>
      <c r="C656" s="102"/>
      <c r="D656" s="102"/>
      <c r="E656" s="102"/>
      <c r="F656" s="102"/>
      <c r="G656" s="102"/>
      <c r="H656" s="102"/>
      <c r="I656" s="102"/>
      <c r="J656" s="102"/>
      <c r="K656" s="102"/>
      <c r="L656" s="102"/>
      <c r="M656" s="102"/>
      <c r="N656" s="102"/>
      <c r="O656" s="102"/>
      <c r="P656" s="102"/>
      <c r="Q656" s="102"/>
      <c r="R656" s="102"/>
      <c r="S656" s="102"/>
      <c r="T656" s="102"/>
      <c r="U656" s="102"/>
      <c r="V656" s="102"/>
      <c r="W656" s="102"/>
      <c r="X656" s="102"/>
      <c r="Y656" s="102"/>
      <c r="Z656" s="102"/>
      <c r="AA656" s="102"/>
      <c r="AB656" s="102"/>
      <c r="AC656" s="102"/>
      <c r="AD656" s="102"/>
      <c r="AE656" s="102"/>
      <c r="AF656" s="102"/>
      <c r="AG656" s="102"/>
      <c r="AH656" s="102"/>
      <c r="AI656" s="102"/>
      <c r="AJ656" s="102"/>
      <c r="AK656" s="102"/>
      <c r="AL656" s="102"/>
      <c r="AM656" s="102"/>
      <c r="AN656" s="102"/>
      <c r="AO656" s="102"/>
      <c r="AP656" s="102"/>
      <c r="AQ656" s="102"/>
      <c r="AR656" s="102"/>
      <c r="AS656" s="102"/>
      <c r="AT656" s="102"/>
      <c r="AU656" s="102"/>
      <c r="AV656" s="102"/>
      <c r="AW656" s="102"/>
      <c r="AX656" s="102"/>
      <c r="AY656" s="102"/>
      <c r="AZ656" s="102"/>
      <c r="BA656" s="102"/>
      <c r="BB656" s="102"/>
      <c r="BC656" s="102"/>
      <c r="BD656" s="102"/>
      <c r="BE656" s="102"/>
      <c r="BF656" s="102"/>
      <c r="BG656" s="102"/>
      <c r="BH656" s="102"/>
      <c r="BI656" s="102"/>
      <c r="BJ656" s="102"/>
      <c r="BK656" s="102"/>
      <c r="BL656" s="102"/>
      <c r="BM656" s="102"/>
      <c r="BN656" s="102"/>
      <c r="BO656" s="102"/>
      <c r="BP656" s="102"/>
      <c r="BQ656" s="102"/>
      <c r="BR656" s="102"/>
      <c r="BS656" s="102"/>
      <c r="BT656" s="102"/>
      <c r="BU656" s="102"/>
      <c r="BV656" s="102"/>
      <c r="BW656" s="102"/>
      <c r="BX656" s="102"/>
      <c r="BY656" s="102"/>
      <c r="BZ656" s="102"/>
      <c r="CA656" s="102"/>
      <c r="CB656" s="102"/>
      <c r="CC656" s="102"/>
      <c r="CD656" s="102"/>
      <c r="CE656" s="102"/>
      <c r="CF656" s="102"/>
      <c r="CG656" s="102"/>
      <c r="CH656" s="102"/>
      <c r="CI656" s="102"/>
      <c r="CJ656" s="102"/>
      <c r="CK656" s="102"/>
      <c r="CL656" s="102"/>
      <c r="CM656" s="102"/>
      <c r="CN656" s="102"/>
      <c r="CO656" s="102"/>
      <c r="CP656" s="102"/>
      <c r="CQ656" s="102"/>
      <c r="CR656" s="102"/>
      <c r="CS656" s="102"/>
      <c r="CT656" s="102"/>
      <c r="CU656" s="102"/>
      <c r="CV656" s="102"/>
      <c r="CW656" s="102"/>
      <c r="CX656" s="102"/>
      <c r="CY656" s="102"/>
      <c r="CZ656" s="102"/>
      <c r="DA656" s="102"/>
      <c r="DB656" s="102"/>
      <c r="DC656" s="102"/>
      <c r="DD656" s="102"/>
      <c r="DE656" s="102"/>
      <c r="DF656" s="102"/>
      <c r="DG656" s="102"/>
      <c r="DH656" s="102"/>
      <c r="DI656" s="102"/>
      <c r="DJ656" s="102"/>
      <c r="DK656" s="102"/>
      <c r="DL656" s="102"/>
      <c r="DM656" s="102"/>
      <c r="DN656" s="102"/>
      <c r="DO656" s="102"/>
      <c r="DP656" s="102"/>
      <c r="DQ656" s="102"/>
      <c r="DR656" s="102"/>
      <c r="DS656" s="102"/>
      <c r="DT656" s="102"/>
      <c r="DU656" s="102"/>
      <c r="DV656" s="102"/>
      <c r="DW656" s="102"/>
      <c r="DX656" s="102"/>
      <c r="DY656" s="102"/>
      <c r="DZ656" s="102"/>
    </row>
    <row r="657" spans="1:130">
      <c r="A657" s="102"/>
      <c r="B657" s="102"/>
      <c r="C657" s="102"/>
      <c r="D657" s="102"/>
      <c r="E657" s="102"/>
      <c r="F657" s="102"/>
      <c r="G657" s="102"/>
      <c r="H657" s="102"/>
      <c r="I657" s="102"/>
      <c r="J657" s="102"/>
      <c r="K657" s="102"/>
      <c r="L657" s="102"/>
      <c r="M657" s="102"/>
      <c r="N657" s="102"/>
      <c r="O657" s="102"/>
      <c r="P657" s="102"/>
      <c r="Q657" s="102"/>
      <c r="R657" s="102"/>
      <c r="S657" s="102"/>
      <c r="T657" s="102"/>
      <c r="U657" s="102"/>
      <c r="V657" s="102"/>
      <c r="W657" s="102"/>
      <c r="X657" s="102"/>
      <c r="Y657" s="102"/>
      <c r="Z657" s="102"/>
      <c r="AA657" s="102"/>
      <c r="AB657" s="102"/>
      <c r="AC657" s="102"/>
      <c r="AD657" s="102"/>
      <c r="AE657" s="102"/>
      <c r="AF657" s="102"/>
      <c r="AG657" s="102"/>
      <c r="AH657" s="102"/>
      <c r="AI657" s="102"/>
      <c r="AJ657" s="102"/>
      <c r="AK657" s="102"/>
      <c r="AL657" s="102"/>
      <c r="AM657" s="102"/>
      <c r="AN657" s="102"/>
      <c r="AO657" s="102"/>
      <c r="AP657" s="102"/>
      <c r="AQ657" s="102"/>
      <c r="AR657" s="102"/>
      <c r="AS657" s="102"/>
      <c r="AT657" s="102"/>
      <c r="AU657" s="102"/>
      <c r="AV657" s="102"/>
      <c r="AW657" s="102"/>
      <c r="AX657" s="102"/>
      <c r="AY657" s="102"/>
      <c r="AZ657" s="102"/>
      <c r="BA657" s="102"/>
      <c r="BB657" s="102"/>
      <c r="BC657" s="102"/>
      <c r="BD657" s="102"/>
      <c r="BE657" s="102"/>
      <c r="BF657" s="102"/>
      <c r="BG657" s="102"/>
      <c r="BH657" s="102"/>
      <c r="BI657" s="102"/>
      <c r="BJ657" s="102"/>
      <c r="BK657" s="102"/>
      <c r="BL657" s="102"/>
      <c r="BM657" s="102"/>
      <c r="BN657" s="102"/>
      <c r="BO657" s="102"/>
      <c r="BP657" s="102"/>
      <c r="BQ657" s="102"/>
      <c r="BR657" s="102"/>
      <c r="BS657" s="102"/>
      <c r="BT657" s="102"/>
      <c r="BU657" s="102"/>
      <c r="BV657" s="102"/>
      <c r="BW657" s="102"/>
      <c r="BX657" s="102"/>
      <c r="BY657" s="102"/>
      <c r="BZ657" s="102"/>
      <c r="CA657" s="102"/>
      <c r="CB657" s="102"/>
      <c r="CC657" s="102"/>
      <c r="CD657" s="102"/>
      <c r="CE657" s="102"/>
      <c r="CF657" s="102"/>
      <c r="CG657" s="102"/>
      <c r="CH657" s="102"/>
      <c r="CI657" s="102"/>
      <c r="CJ657" s="102"/>
      <c r="CK657" s="102"/>
      <c r="CL657" s="102"/>
      <c r="CM657" s="102"/>
      <c r="CN657" s="102"/>
      <c r="CO657" s="102"/>
      <c r="CP657" s="102"/>
      <c r="CQ657" s="102"/>
      <c r="CR657" s="102"/>
      <c r="CS657" s="102"/>
      <c r="CT657" s="102"/>
      <c r="CU657" s="102"/>
      <c r="CV657" s="102"/>
      <c r="CW657" s="102"/>
      <c r="CX657" s="102"/>
      <c r="CY657" s="102"/>
      <c r="CZ657" s="102"/>
      <c r="DA657" s="102"/>
      <c r="DB657" s="102"/>
      <c r="DC657" s="102"/>
      <c r="DD657" s="102"/>
      <c r="DE657" s="102"/>
      <c r="DF657" s="102"/>
      <c r="DG657" s="102"/>
      <c r="DH657" s="102"/>
      <c r="DI657" s="102"/>
      <c r="DJ657" s="102"/>
      <c r="DK657" s="102"/>
      <c r="DL657" s="102"/>
      <c r="DM657" s="102"/>
      <c r="DN657" s="102"/>
      <c r="DO657" s="102"/>
      <c r="DP657" s="102"/>
      <c r="DQ657" s="102"/>
      <c r="DR657" s="102"/>
      <c r="DS657" s="102"/>
      <c r="DT657" s="102"/>
      <c r="DU657" s="102"/>
      <c r="DV657" s="102"/>
      <c r="DW657" s="102"/>
      <c r="DX657" s="102"/>
      <c r="DY657" s="102"/>
      <c r="DZ657" s="102"/>
    </row>
    <row r="658" spans="1:130">
      <c r="A658" s="102"/>
      <c r="B658" s="102"/>
      <c r="C658" s="102"/>
      <c r="D658" s="102"/>
      <c r="E658" s="102"/>
      <c r="F658" s="102"/>
      <c r="G658" s="102"/>
      <c r="H658" s="102"/>
      <c r="I658" s="102"/>
      <c r="J658" s="102"/>
      <c r="K658" s="102"/>
      <c r="L658" s="102"/>
      <c r="M658" s="102"/>
      <c r="N658" s="102"/>
      <c r="O658" s="102"/>
      <c r="P658" s="102"/>
      <c r="Q658" s="102"/>
      <c r="R658" s="102"/>
      <c r="S658" s="102"/>
      <c r="T658" s="102"/>
      <c r="U658" s="102"/>
      <c r="V658" s="102"/>
      <c r="W658" s="102"/>
      <c r="X658" s="102"/>
      <c r="Y658" s="102"/>
      <c r="Z658" s="102"/>
      <c r="AA658" s="102"/>
      <c r="AB658" s="102"/>
      <c r="AC658" s="102"/>
      <c r="AD658" s="102"/>
      <c r="AE658" s="102"/>
      <c r="AF658" s="102"/>
      <c r="AG658" s="102"/>
      <c r="AH658" s="102"/>
      <c r="AI658" s="102"/>
      <c r="AJ658" s="102"/>
      <c r="AK658" s="102"/>
      <c r="AL658" s="102"/>
      <c r="AM658" s="102"/>
      <c r="AN658" s="102"/>
      <c r="AO658" s="102"/>
      <c r="AP658" s="102"/>
      <c r="AQ658" s="102"/>
      <c r="AR658" s="102"/>
      <c r="AS658" s="102"/>
      <c r="AT658" s="102"/>
      <c r="AU658" s="102"/>
      <c r="AV658" s="102"/>
      <c r="AW658" s="102"/>
      <c r="AX658" s="102"/>
      <c r="AY658" s="102"/>
      <c r="AZ658" s="102"/>
      <c r="BA658" s="102"/>
      <c r="BB658" s="102"/>
      <c r="BC658" s="102"/>
      <c r="BD658" s="102"/>
      <c r="BE658" s="102"/>
      <c r="BF658" s="102"/>
      <c r="BG658" s="102"/>
      <c r="BH658" s="102"/>
      <c r="BI658" s="102"/>
      <c r="BJ658" s="102"/>
      <c r="BK658" s="102"/>
      <c r="BL658" s="102"/>
      <c r="BM658" s="102"/>
      <c r="BN658" s="102"/>
      <c r="BO658" s="102"/>
      <c r="BP658" s="102"/>
      <c r="BQ658" s="102"/>
      <c r="BR658" s="102"/>
      <c r="BS658" s="102"/>
      <c r="BT658" s="102"/>
      <c r="BU658" s="102"/>
      <c r="BV658" s="102"/>
      <c r="BW658" s="102"/>
      <c r="BX658" s="102"/>
      <c r="BY658" s="102"/>
      <c r="BZ658" s="102"/>
      <c r="CA658" s="102"/>
      <c r="CB658" s="102"/>
      <c r="CC658" s="102"/>
      <c r="CD658" s="102"/>
      <c r="CE658" s="102"/>
      <c r="CF658" s="102"/>
      <c r="CG658" s="102"/>
      <c r="CH658" s="102"/>
      <c r="CI658" s="102"/>
      <c r="CJ658" s="102"/>
      <c r="CK658" s="102"/>
      <c r="CL658" s="102"/>
      <c r="CM658" s="102"/>
      <c r="CN658" s="102"/>
      <c r="CO658" s="102"/>
      <c r="CP658" s="102"/>
      <c r="CQ658" s="102"/>
      <c r="CR658" s="102"/>
      <c r="CS658" s="102"/>
      <c r="CT658" s="102"/>
      <c r="CU658" s="102"/>
      <c r="CV658" s="102"/>
      <c r="CW658" s="102"/>
      <c r="CX658" s="102"/>
      <c r="CY658" s="102"/>
      <c r="CZ658" s="102"/>
      <c r="DA658" s="102"/>
      <c r="DB658" s="102"/>
      <c r="DC658" s="102"/>
      <c r="DD658" s="102"/>
      <c r="DE658" s="102"/>
      <c r="DF658" s="102"/>
      <c r="DG658" s="102"/>
      <c r="DH658" s="102"/>
      <c r="DI658" s="102"/>
      <c r="DJ658" s="102"/>
      <c r="DK658" s="102"/>
      <c r="DL658" s="102"/>
      <c r="DM658" s="102"/>
      <c r="DN658" s="102"/>
      <c r="DO658" s="102"/>
      <c r="DP658" s="102"/>
      <c r="DQ658" s="102"/>
      <c r="DR658" s="102"/>
      <c r="DS658" s="102"/>
      <c r="DT658" s="102"/>
      <c r="DU658" s="102"/>
      <c r="DV658" s="102"/>
      <c r="DW658" s="102"/>
      <c r="DX658" s="102"/>
      <c r="DY658" s="102"/>
      <c r="DZ658" s="102"/>
    </row>
    <row r="659" spans="1:130">
      <c r="A659" s="102"/>
      <c r="B659" s="102"/>
      <c r="C659" s="102"/>
      <c r="D659" s="102"/>
      <c r="E659" s="102"/>
      <c r="F659" s="102"/>
      <c r="G659" s="102"/>
      <c r="H659" s="102"/>
      <c r="I659" s="102"/>
      <c r="J659" s="102"/>
      <c r="K659" s="102"/>
      <c r="L659" s="102"/>
      <c r="M659" s="102"/>
      <c r="N659" s="102"/>
      <c r="O659" s="102"/>
      <c r="P659" s="102"/>
      <c r="Q659" s="102"/>
      <c r="R659" s="102"/>
      <c r="S659" s="102"/>
      <c r="T659" s="102"/>
      <c r="U659" s="102"/>
      <c r="V659" s="102"/>
      <c r="W659" s="102"/>
      <c r="X659" s="102"/>
      <c r="Y659" s="102"/>
      <c r="Z659" s="102"/>
      <c r="AA659" s="102"/>
      <c r="AB659" s="102"/>
      <c r="AC659" s="102"/>
      <c r="AD659" s="102"/>
      <c r="AE659" s="102"/>
      <c r="AF659" s="102"/>
      <c r="AG659" s="102"/>
      <c r="AH659" s="102"/>
      <c r="AI659" s="102"/>
      <c r="AJ659" s="102"/>
      <c r="AK659" s="102"/>
      <c r="AL659" s="102"/>
      <c r="AM659" s="102"/>
      <c r="AN659" s="102"/>
      <c r="AO659" s="102"/>
      <c r="AP659" s="102"/>
      <c r="AQ659" s="102"/>
      <c r="AR659" s="102"/>
      <c r="AS659" s="102"/>
      <c r="AT659" s="102"/>
      <c r="AU659" s="102"/>
      <c r="AV659" s="102"/>
      <c r="AW659" s="102"/>
      <c r="AX659" s="102"/>
      <c r="AY659" s="102"/>
      <c r="AZ659" s="102"/>
      <c r="BA659" s="102"/>
      <c r="BB659" s="102"/>
      <c r="BC659" s="102"/>
      <c r="BD659" s="102"/>
      <c r="BE659" s="102"/>
      <c r="BF659" s="102"/>
      <c r="BG659" s="102"/>
      <c r="BH659" s="102"/>
      <c r="BI659" s="102"/>
      <c r="BJ659" s="102"/>
      <c r="BK659" s="102"/>
      <c r="BL659" s="102"/>
      <c r="BM659" s="102"/>
      <c r="BN659" s="102"/>
      <c r="BO659" s="102"/>
      <c r="BP659" s="102"/>
      <c r="BQ659" s="102"/>
      <c r="BR659" s="102"/>
      <c r="BS659" s="102"/>
      <c r="BT659" s="102"/>
      <c r="BU659" s="102"/>
      <c r="BV659" s="102"/>
      <c r="BW659" s="102"/>
      <c r="BX659" s="102"/>
      <c r="BY659" s="102"/>
      <c r="BZ659" s="102"/>
      <c r="CA659" s="102"/>
      <c r="CB659" s="102"/>
      <c r="CC659" s="102"/>
      <c r="CD659" s="102"/>
      <c r="CE659" s="102"/>
      <c r="CF659" s="102"/>
      <c r="CG659" s="102"/>
      <c r="CH659" s="102"/>
      <c r="CI659" s="102"/>
      <c r="CJ659" s="102"/>
      <c r="CK659" s="102"/>
      <c r="CL659" s="102"/>
      <c r="CM659" s="102"/>
      <c r="CN659" s="102"/>
      <c r="CO659" s="102"/>
      <c r="CP659" s="102"/>
      <c r="CQ659" s="102"/>
      <c r="CR659" s="102"/>
      <c r="CS659" s="102"/>
      <c r="CT659" s="102"/>
      <c r="CU659" s="102"/>
      <c r="CV659" s="102"/>
      <c r="CW659" s="102"/>
      <c r="CX659" s="102"/>
      <c r="CY659" s="102"/>
      <c r="CZ659" s="102"/>
      <c r="DA659" s="102"/>
      <c r="DB659" s="102"/>
      <c r="DC659" s="102"/>
      <c r="DD659" s="102"/>
      <c r="DE659" s="102"/>
      <c r="DF659" s="102"/>
      <c r="DG659" s="102"/>
      <c r="DH659" s="102"/>
      <c r="DI659" s="102"/>
      <c r="DJ659" s="102"/>
      <c r="DK659" s="102"/>
      <c r="DL659" s="102"/>
      <c r="DM659" s="102"/>
      <c r="DN659" s="102"/>
      <c r="DO659" s="102"/>
      <c r="DP659" s="102"/>
      <c r="DQ659" s="102"/>
      <c r="DR659" s="102"/>
      <c r="DS659" s="102"/>
      <c r="DT659" s="102"/>
      <c r="DU659" s="102"/>
      <c r="DV659" s="102"/>
      <c r="DW659" s="102"/>
      <c r="DX659" s="102"/>
      <c r="DY659" s="102"/>
      <c r="DZ659" s="102"/>
    </row>
    <row r="660" spans="1:130">
      <c r="A660" s="102"/>
      <c r="B660" s="102"/>
      <c r="C660" s="102"/>
      <c r="D660" s="102"/>
      <c r="E660" s="102"/>
      <c r="F660" s="102"/>
      <c r="G660" s="102"/>
      <c r="H660" s="102"/>
      <c r="I660" s="102"/>
      <c r="J660" s="102"/>
      <c r="K660" s="102"/>
      <c r="L660" s="102"/>
      <c r="M660" s="102"/>
      <c r="N660" s="102"/>
      <c r="O660" s="102"/>
      <c r="P660" s="102"/>
      <c r="Q660" s="102"/>
      <c r="R660" s="102"/>
      <c r="S660" s="102"/>
      <c r="T660" s="102"/>
      <c r="U660" s="102"/>
      <c r="V660" s="102"/>
      <c r="W660" s="102"/>
      <c r="X660" s="102"/>
      <c r="Y660" s="102"/>
      <c r="Z660" s="102"/>
      <c r="AA660" s="102"/>
      <c r="AB660" s="102"/>
      <c r="AC660" s="102"/>
      <c r="AD660" s="102"/>
      <c r="AE660" s="102"/>
      <c r="AF660" s="102"/>
      <c r="AG660" s="102"/>
      <c r="AH660" s="102"/>
      <c r="AI660" s="102"/>
      <c r="AJ660" s="102"/>
      <c r="AK660" s="102"/>
      <c r="AL660" s="102"/>
      <c r="AM660" s="102"/>
      <c r="AN660" s="102"/>
      <c r="AO660" s="102"/>
      <c r="AP660" s="102"/>
      <c r="AQ660" s="102"/>
      <c r="AR660" s="102"/>
      <c r="AS660" s="102"/>
      <c r="AT660" s="102"/>
      <c r="AU660" s="102"/>
      <c r="AV660" s="102"/>
      <c r="AW660" s="102"/>
      <c r="AX660" s="102"/>
      <c r="AY660" s="102"/>
      <c r="AZ660" s="102"/>
      <c r="BA660" s="102"/>
      <c r="BB660" s="102"/>
      <c r="BC660" s="102"/>
      <c r="BD660" s="102"/>
      <c r="BE660" s="102"/>
      <c r="BF660" s="102"/>
      <c r="BG660" s="102"/>
      <c r="BH660" s="102"/>
      <c r="BI660" s="102"/>
      <c r="BJ660" s="102"/>
      <c r="BK660" s="102"/>
      <c r="BL660" s="102"/>
      <c r="BM660" s="102"/>
      <c r="BN660" s="102"/>
      <c r="BO660" s="102"/>
      <c r="BP660" s="102"/>
      <c r="BQ660" s="102"/>
      <c r="BR660" s="102"/>
      <c r="BS660" s="102"/>
      <c r="BT660" s="102"/>
      <c r="BU660" s="102"/>
      <c r="BV660" s="102"/>
      <c r="BW660" s="102"/>
      <c r="BX660" s="102"/>
      <c r="BY660" s="102"/>
      <c r="BZ660" s="102"/>
      <c r="CA660" s="102"/>
      <c r="CB660" s="102"/>
      <c r="CC660" s="102"/>
      <c r="CD660" s="102"/>
      <c r="CE660" s="102"/>
      <c r="CF660" s="102"/>
      <c r="CG660" s="102"/>
      <c r="CH660" s="102"/>
      <c r="CI660" s="102"/>
      <c r="CJ660" s="102"/>
      <c r="CK660" s="102"/>
      <c r="CL660" s="102"/>
      <c r="CM660" s="102"/>
      <c r="CN660" s="102"/>
      <c r="CO660" s="102"/>
      <c r="CP660" s="102"/>
      <c r="CQ660" s="102"/>
      <c r="CR660" s="102"/>
      <c r="CS660" s="102"/>
      <c r="CT660" s="102"/>
      <c r="CU660" s="102"/>
      <c r="CV660" s="102"/>
      <c r="CW660" s="102"/>
      <c r="CX660" s="102"/>
      <c r="CY660" s="102"/>
      <c r="CZ660" s="102"/>
      <c r="DA660" s="102"/>
      <c r="DB660" s="102"/>
      <c r="DC660" s="102"/>
      <c r="DD660" s="102"/>
      <c r="DE660" s="102"/>
      <c r="DF660" s="102"/>
      <c r="DG660" s="102"/>
      <c r="DH660" s="102"/>
      <c r="DI660" s="102"/>
      <c r="DJ660" s="102"/>
      <c r="DK660" s="102"/>
      <c r="DL660" s="102"/>
      <c r="DM660" s="102"/>
      <c r="DN660" s="102"/>
      <c r="DO660" s="102"/>
      <c r="DP660" s="102"/>
      <c r="DQ660" s="102"/>
      <c r="DR660" s="102"/>
      <c r="DS660" s="102"/>
      <c r="DT660" s="102"/>
      <c r="DU660" s="102"/>
      <c r="DV660" s="102"/>
      <c r="DW660" s="102"/>
      <c r="DX660" s="102"/>
      <c r="DY660" s="102"/>
      <c r="DZ660" s="102"/>
    </row>
    <row r="661" spans="1:130">
      <c r="A661" s="102"/>
      <c r="B661" s="102"/>
      <c r="C661" s="102"/>
      <c r="D661" s="102"/>
      <c r="E661" s="102"/>
      <c r="F661" s="102"/>
      <c r="G661" s="102"/>
      <c r="H661" s="102"/>
      <c r="I661" s="102"/>
      <c r="J661" s="102"/>
      <c r="K661" s="102"/>
      <c r="L661" s="102"/>
      <c r="M661" s="102"/>
      <c r="N661" s="102"/>
      <c r="O661" s="102"/>
      <c r="P661" s="102"/>
      <c r="Q661" s="102"/>
      <c r="R661" s="102"/>
      <c r="S661" s="102"/>
      <c r="T661" s="102"/>
      <c r="U661" s="102"/>
      <c r="V661" s="102"/>
      <c r="W661" s="102"/>
      <c r="X661" s="102"/>
      <c r="Y661" s="102"/>
      <c r="Z661" s="102"/>
      <c r="AA661" s="102"/>
      <c r="AB661" s="102"/>
      <c r="AC661" s="102"/>
      <c r="AD661" s="102"/>
      <c r="AE661" s="102"/>
      <c r="AF661" s="102"/>
      <c r="AG661" s="102"/>
      <c r="AH661" s="102"/>
      <c r="AI661" s="102"/>
      <c r="AJ661" s="102"/>
      <c r="AK661" s="102"/>
      <c r="AL661" s="102"/>
      <c r="AM661" s="102"/>
      <c r="AN661" s="102"/>
      <c r="AO661" s="102"/>
      <c r="AP661" s="102"/>
      <c r="AQ661" s="102"/>
      <c r="AR661" s="102"/>
      <c r="AS661" s="102"/>
      <c r="AT661" s="102"/>
      <c r="AU661" s="102"/>
      <c r="AV661" s="102"/>
      <c r="AW661" s="102"/>
      <c r="AX661" s="102"/>
      <c r="AY661" s="102"/>
      <c r="AZ661" s="102"/>
      <c r="BA661" s="102"/>
      <c r="BB661" s="102"/>
      <c r="BC661" s="102"/>
      <c r="BD661" s="102"/>
      <c r="BE661" s="102"/>
      <c r="BF661" s="102"/>
      <c r="BG661" s="102"/>
      <c r="BH661" s="102"/>
      <c r="BI661" s="102"/>
      <c r="BJ661" s="102"/>
      <c r="BK661" s="102"/>
      <c r="BL661" s="102"/>
      <c r="BM661" s="102"/>
      <c r="BN661" s="102"/>
      <c r="BO661" s="102"/>
      <c r="BP661" s="102"/>
      <c r="BQ661" s="102"/>
      <c r="BR661" s="102"/>
      <c r="BS661" s="102"/>
      <c r="BT661" s="102"/>
      <c r="BU661" s="102"/>
      <c r="BV661" s="102"/>
      <c r="BW661" s="102"/>
      <c r="BX661" s="102"/>
      <c r="BY661" s="102"/>
      <c r="BZ661" s="102"/>
      <c r="CA661" s="102"/>
      <c r="CB661" s="102"/>
      <c r="CC661" s="102"/>
      <c r="CD661" s="102"/>
      <c r="CE661" s="102"/>
      <c r="CF661" s="102"/>
      <c r="CG661" s="102"/>
      <c r="CH661" s="102"/>
      <c r="CI661" s="102"/>
      <c r="CJ661" s="102"/>
      <c r="CK661" s="102"/>
      <c r="CL661" s="102"/>
      <c r="CM661" s="102"/>
      <c r="CN661" s="102"/>
      <c r="CO661" s="102"/>
      <c r="CP661" s="102"/>
      <c r="CQ661" s="102"/>
      <c r="CR661" s="102"/>
      <c r="CS661" s="102"/>
      <c r="CT661" s="102"/>
      <c r="CU661" s="102"/>
      <c r="CV661" s="102"/>
      <c r="CW661" s="102"/>
      <c r="CX661" s="102"/>
      <c r="CY661" s="102"/>
      <c r="CZ661" s="102"/>
      <c r="DA661" s="102"/>
      <c r="DB661" s="102"/>
      <c r="DC661" s="102"/>
      <c r="DD661" s="102"/>
      <c r="DE661" s="102"/>
      <c r="DF661" s="102"/>
      <c r="DG661" s="102"/>
      <c r="DH661" s="102"/>
      <c r="DI661" s="102"/>
      <c r="DJ661" s="102"/>
      <c r="DK661" s="102"/>
      <c r="DL661" s="102"/>
      <c r="DM661" s="102"/>
      <c r="DN661" s="102"/>
      <c r="DO661" s="102"/>
      <c r="DP661" s="102"/>
      <c r="DQ661" s="102"/>
      <c r="DR661" s="102"/>
      <c r="DS661" s="102"/>
      <c r="DT661" s="102"/>
      <c r="DU661" s="102"/>
      <c r="DV661" s="102"/>
      <c r="DW661" s="102"/>
      <c r="DX661" s="102"/>
      <c r="DY661" s="102"/>
      <c r="DZ661" s="102"/>
    </row>
    <row r="662" spans="1:130">
      <c r="A662" s="102"/>
      <c r="B662" s="102"/>
      <c r="C662" s="102"/>
      <c r="D662" s="102"/>
      <c r="E662" s="102"/>
      <c r="F662" s="102"/>
      <c r="G662" s="102"/>
      <c r="H662" s="102"/>
      <c r="I662" s="102"/>
      <c r="J662" s="102"/>
      <c r="K662" s="102"/>
      <c r="L662" s="102"/>
      <c r="M662" s="102"/>
      <c r="N662" s="102"/>
      <c r="O662" s="102"/>
      <c r="P662" s="102"/>
      <c r="Q662" s="102"/>
      <c r="R662" s="102"/>
      <c r="S662" s="102"/>
      <c r="T662" s="102"/>
      <c r="U662" s="102"/>
      <c r="V662" s="102"/>
      <c r="W662" s="102"/>
      <c r="X662" s="102"/>
      <c r="Y662" s="102"/>
      <c r="Z662" s="102"/>
      <c r="AA662" s="102"/>
      <c r="AB662" s="102"/>
      <c r="AC662" s="102"/>
      <c r="AD662" s="102"/>
      <c r="AE662" s="102"/>
      <c r="AF662" s="102"/>
      <c r="AG662" s="102"/>
      <c r="AH662" s="102"/>
      <c r="AI662" s="102"/>
      <c r="AJ662" s="102"/>
      <c r="AK662" s="102"/>
      <c r="AL662" s="102"/>
      <c r="AM662" s="102"/>
      <c r="AN662" s="102"/>
      <c r="AO662" s="102"/>
      <c r="AP662" s="102"/>
      <c r="AQ662" s="102"/>
      <c r="AR662" s="102"/>
      <c r="AS662" s="102"/>
      <c r="AT662" s="102"/>
      <c r="AU662" s="102"/>
      <c r="AV662" s="102"/>
      <c r="AW662" s="102"/>
      <c r="AX662" s="102"/>
      <c r="AY662" s="102"/>
      <c r="AZ662" s="102"/>
      <c r="BA662" s="102"/>
      <c r="BB662" s="102"/>
      <c r="BC662" s="102"/>
      <c r="BD662" s="102"/>
      <c r="BE662" s="102"/>
      <c r="BF662" s="102"/>
      <c r="BG662" s="102"/>
      <c r="BH662" s="102"/>
      <c r="BI662" s="102"/>
      <c r="BJ662" s="102"/>
      <c r="BK662" s="102"/>
      <c r="BL662" s="102"/>
      <c r="BM662" s="102"/>
      <c r="BN662" s="102"/>
      <c r="BO662" s="102"/>
      <c r="BP662" s="102"/>
      <c r="BQ662" s="102"/>
      <c r="BR662" s="102"/>
      <c r="BS662" s="102"/>
      <c r="BT662" s="102"/>
      <c r="BU662" s="102"/>
      <c r="BV662" s="102"/>
      <c r="BW662" s="102"/>
      <c r="BX662" s="102"/>
      <c r="BY662" s="102"/>
      <c r="BZ662" s="102"/>
      <c r="CA662" s="102"/>
      <c r="CB662" s="102"/>
      <c r="CC662" s="102"/>
      <c r="CD662" s="102"/>
      <c r="CE662" s="102"/>
      <c r="CF662" s="102"/>
      <c r="CG662" s="102"/>
      <c r="CH662" s="102"/>
      <c r="CI662" s="102"/>
      <c r="CJ662" s="102"/>
      <c r="CK662" s="102"/>
      <c r="CL662" s="102"/>
      <c r="CM662" s="102"/>
      <c r="CN662" s="102"/>
      <c r="CO662" s="102"/>
      <c r="CP662" s="102"/>
      <c r="CQ662" s="102"/>
      <c r="CR662" s="102"/>
      <c r="CS662" s="102"/>
      <c r="CT662" s="102"/>
      <c r="CU662" s="102"/>
      <c r="CV662" s="102"/>
      <c r="CW662" s="102"/>
      <c r="CX662" s="102"/>
      <c r="CY662" s="102"/>
      <c r="CZ662" s="102"/>
      <c r="DA662" s="102"/>
      <c r="DB662" s="102"/>
      <c r="DC662" s="102"/>
      <c r="DD662" s="102"/>
      <c r="DE662" s="102"/>
      <c r="DF662" s="102"/>
      <c r="DG662" s="102"/>
      <c r="DH662" s="102"/>
      <c r="DI662" s="102"/>
      <c r="DJ662" s="102"/>
      <c r="DK662" s="102"/>
      <c r="DL662" s="102"/>
      <c r="DM662" s="102"/>
      <c r="DN662" s="102"/>
      <c r="DO662" s="102"/>
      <c r="DP662" s="102"/>
      <c r="DQ662" s="102"/>
      <c r="DR662" s="102"/>
      <c r="DS662" s="102"/>
      <c r="DT662" s="102"/>
      <c r="DU662" s="102"/>
      <c r="DV662" s="102"/>
      <c r="DW662" s="102"/>
      <c r="DX662" s="102"/>
      <c r="DY662" s="102"/>
      <c r="DZ662" s="102"/>
    </row>
    <row r="663" spans="1:130">
      <c r="A663" s="102"/>
      <c r="B663" s="102"/>
      <c r="C663" s="102"/>
      <c r="D663" s="102"/>
      <c r="E663" s="102"/>
      <c r="F663" s="102"/>
      <c r="G663" s="102"/>
      <c r="H663" s="102"/>
      <c r="I663" s="102"/>
      <c r="J663" s="102"/>
      <c r="K663" s="102"/>
      <c r="L663" s="102"/>
      <c r="M663" s="102"/>
      <c r="N663" s="102"/>
      <c r="O663" s="102"/>
      <c r="P663" s="102"/>
      <c r="Q663" s="102"/>
      <c r="R663" s="102"/>
      <c r="S663" s="102"/>
      <c r="T663" s="102"/>
      <c r="U663" s="102"/>
      <c r="V663" s="102"/>
      <c r="W663" s="102"/>
      <c r="X663" s="102"/>
      <c r="Y663" s="102"/>
      <c r="Z663" s="102"/>
      <c r="AA663" s="102"/>
      <c r="AB663" s="102"/>
      <c r="AC663" s="102"/>
      <c r="AD663" s="102"/>
      <c r="AE663" s="102"/>
      <c r="AF663" s="102"/>
      <c r="AG663" s="102"/>
      <c r="AH663" s="102"/>
      <c r="AI663" s="102"/>
      <c r="AJ663" s="102"/>
      <c r="AK663" s="102"/>
      <c r="AL663" s="102"/>
      <c r="AM663" s="102"/>
      <c r="AN663" s="102"/>
      <c r="AO663" s="102"/>
      <c r="AP663" s="102"/>
      <c r="AQ663" s="102"/>
      <c r="AR663" s="102"/>
      <c r="AS663" s="102"/>
      <c r="AT663" s="102"/>
      <c r="AU663" s="102"/>
      <c r="AV663" s="102"/>
      <c r="AW663" s="102"/>
      <c r="AX663" s="102"/>
      <c r="AY663" s="102"/>
      <c r="AZ663" s="102"/>
      <c r="BA663" s="102"/>
      <c r="BB663" s="102"/>
      <c r="BC663" s="102"/>
      <c r="BD663" s="102"/>
      <c r="BE663" s="102"/>
      <c r="BF663" s="102"/>
      <c r="BG663" s="102"/>
      <c r="BH663" s="102"/>
      <c r="BI663" s="102"/>
      <c r="BJ663" s="102"/>
      <c r="BK663" s="102"/>
      <c r="BL663" s="102"/>
      <c r="BM663" s="102"/>
      <c r="BN663" s="102"/>
      <c r="BO663" s="102"/>
      <c r="BP663" s="102"/>
      <c r="BQ663" s="102"/>
      <c r="BR663" s="102"/>
      <c r="BS663" s="102"/>
      <c r="BT663" s="102"/>
      <c r="BU663" s="102"/>
      <c r="BV663" s="102"/>
      <c r="BW663" s="102"/>
      <c r="BX663" s="102"/>
      <c r="BY663" s="102"/>
      <c r="BZ663" s="102"/>
      <c r="CA663" s="102"/>
      <c r="CB663" s="102"/>
      <c r="CC663" s="102"/>
      <c r="CD663" s="102"/>
      <c r="CE663" s="102"/>
      <c r="CF663" s="102"/>
      <c r="CG663" s="102"/>
      <c r="CH663" s="102"/>
      <c r="CI663" s="102"/>
      <c r="CJ663" s="102"/>
      <c r="CK663" s="102"/>
      <c r="CL663" s="102"/>
      <c r="CM663" s="102"/>
      <c r="CN663" s="102"/>
      <c r="CO663" s="102"/>
      <c r="CP663" s="102"/>
      <c r="CQ663" s="102"/>
      <c r="CR663" s="102"/>
      <c r="CS663" s="102"/>
      <c r="CT663" s="102"/>
      <c r="CU663" s="102"/>
      <c r="CV663" s="102"/>
      <c r="CW663" s="102"/>
      <c r="CX663" s="102"/>
      <c r="CY663" s="102"/>
      <c r="CZ663" s="102"/>
      <c r="DA663" s="102"/>
      <c r="DB663" s="102"/>
      <c r="DC663" s="102"/>
      <c r="DD663" s="102"/>
      <c r="DE663" s="102"/>
      <c r="DF663" s="102"/>
      <c r="DG663" s="102"/>
      <c r="DH663" s="102"/>
      <c r="DI663" s="102"/>
      <c r="DJ663" s="102"/>
      <c r="DK663" s="102"/>
      <c r="DL663" s="102"/>
      <c r="DM663" s="102"/>
      <c r="DN663" s="102"/>
      <c r="DO663" s="102"/>
      <c r="DP663" s="102"/>
      <c r="DQ663" s="102"/>
      <c r="DR663" s="102"/>
      <c r="DS663" s="102"/>
      <c r="DT663" s="102"/>
      <c r="DU663" s="102"/>
      <c r="DV663" s="102"/>
      <c r="DW663" s="102"/>
      <c r="DX663" s="102"/>
      <c r="DY663" s="102"/>
      <c r="DZ663" s="102"/>
    </row>
    <row r="664" spans="1:130">
      <c r="A664" s="102"/>
      <c r="B664" s="102"/>
      <c r="C664" s="102"/>
      <c r="D664" s="102"/>
      <c r="E664" s="102"/>
      <c r="F664" s="102"/>
      <c r="G664" s="102"/>
      <c r="H664" s="102"/>
      <c r="I664" s="102"/>
      <c r="J664" s="102"/>
      <c r="K664" s="102"/>
      <c r="L664" s="102"/>
      <c r="M664" s="102"/>
      <c r="N664" s="102"/>
      <c r="O664" s="102"/>
      <c r="P664" s="102"/>
      <c r="Q664" s="102"/>
      <c r="R664" s="102"/>
      <c r="S664" s="102"/>
      <c r="T664" s="102"/>
      <c r="U664" s="102"/>
      <c r="V664" s="102"/>
      <c r="W664" s="102"/>
      <c r="X664" s="102"/>
      <c r="Y664" s="102"/>
      <c r="Z664" s="102"/>
      <c r="AA664" s="102"/>
      <c r="AB664" s="102"/>
      <c r="AC664" s="102"/>
      <c r="AD664" s="102"/>
      <c r="AE664" s="102"/>
      <c r="AF664" s="102"/>
      <c r="AG664" s="102"/>
      <c r="AH664" s="102"/>
      <c r="AI664" s="102"/>
      <c r="AJ664" s="102"/>
      <c r="AK664" s="102"/>
      <c r="AL664" s="102"/>
      <c r="AM664" s="102"/>
      <c r="AN664" s="102"/>
      <c r="AO664" s="102"/>
      <c r="AP664" s="102"/>
      <c r="AQ664" s="102"/>
      <c r="AR664" s="102"/>
      <c r="AS664" s="102"/>
      <c r="AT664" s="102"/>
      <c r="AU664" s="102"/>
      <c r="AV664" s="102"/>
      <c r="AW664" s="102"/>
      <c r="AX664" s="102"/>
      <c r="AY664" s="102"/>
      <c r="AZ664" s="102"/>
      <c r="BA664" s="102"/>
      <c r="BB664" s="102"/>
      <c r="BC664" s="102"/>
      <c r="BD664" s="102"/>
      <c r="BE664" s="102"/>
      <c r="BF664" s="102"/>
      <c r="BG664" s="102"/>
      <c r="BH664" s="102"/>
      <c r="BI664" s="102"/>
      <c r="BJ664" s="102"/>
      <c r="BK664" s="102"/>
      <c r="BL664" s="102"/>
      <c r="BM664" s="102"/>
      <c r="BN664" s="102"/>
      <c r="BO664" s="102"/>
      <c r="BP664" s="102"/>
      <c r="BQ664" s="102"/>
      <c r="BR664" s="102"/>
      <c r="BS664" s="102"/>
      <c r="BT664" s="102"/>
      <c r="BU664" s="102"/>
      <c r="BV664" s="102"/>
      <c r="BW664" s="102"/>
      <c r="BX664" s="102"/>
      <c r="BY664" s="102"/>
      <c r="BZ664" s="102"/>
      <c r="CA664" s="102"/>
      <c r="CB664" s="102"/>
      <c r="CC664" s="102"/>
      <c r="CD664" s="102"/>
      <c r="CE664" s="102"/>
      <c r="CF664" s="102"/>
      <c r="CG664" s="102"/>
      <c r="CH664" s="102"/>
      <c r="CI664" s="102"/>
      <c r="CJ664" s="102"/>
      <c r="CK664" s="102"/>
      <c r="CL664" s="102"/>
      <c r="CM664" s="102"/>
      <c r="CN664" s="102"/>
      <c r="CO664" s="102"/>
      <c r="CP664" s="102"/>
      <c r="CQ664" s="102"/>
      <c r="CR664" s="102"/>
      <c r="CS664" s="102"/>
      <c r="CT664" s="102"/>
      <c r="CU664" s="102"/>
      <c r="CV664" s="102"/>
      <c r="CW664" s="102"/>
      <c r="CX664" s="102"/>
      <c r="CY664" s="102"/>
      <c r="CZ664" s="102"/>
      <c r="DA664" s="102"/>
      <c r="DB664" s="102"/>
      <c r="DC664" s="102"/>
      <c r="DD664" s="102"/>
      <c r="DE664" s="102"/>
      <c r="DF664" s="102"/>
      <c r="DG664" s="102"/>
      <c r="DH664" s="102"/>
      <c r="DI664" s="102"/>
      <c r="DJ664" s="102"/>
      <c r="DK664" s="102"/>
      <c r="DL664" s="102"/>
      <c r="DM664" s="102"/>
      <c r="DN664" s="102"/>
      <c r="DO664" s="102"/>
      <c r="DP664" s="102"/>
      <c r="DQ664" s="102"/>
      <c r="DR664" s="102"/>
      <c r="DS664" s="102"/>
      <c r="DT664" s="102"/>
      <c r="DU664" s="102"/>
      <c r="DV664" s="102"/>
      <c r="DW664" s="102"/>
      <c r="DX664" s="102"/>
      <c r="DY664" s="102"/>
      <c r="DZ664" s="102"/>
    </row>
    <row r="665" spans="1:130">
      <c r="A665" s="102"/>
      <c r="B665" s="102"/>
      <c r="C665" s="102"/>
      <c r="D665" s="102"/>
      <c r="E665" s="102"/>
      <c r="F665" s="102"/>
      <c r="G665" s="102"/>
      <c r="H665" s="102"/>
      <c r="I665" s="102"/>
      <c r="J665" s="102"/>
      <c r="K665" s="102"/>
      <c r="L665" s="102"/>
      <c r="M665" s="102"/>
      <c r="N665" s="102"/>
      <c r="O665" s="102"/>
      <c r="P665" s="102"/>
      <c r="Q665" s="102"/>
      <c r="R665" s="102"/>
      <c r="S665" s="102"/>
      <c r="T665" s="102"/>
      <c r="U665" s="102"/>
      <c r="V665" s="102"/>
      <c r="W665" s="102"/>
      <c r="X665" s="102"/>
      <c r="Y665" s="102"/>
      <c r="Z665" s="102"/>
      <c r="AA665" s="102"/>
      <c r="AB665" s="102"/>
      <c r="AC665" s="102"/>
      <c r="AD665" s="102"/>
      <c r="AE665" s="102"/>
      <c r="AF665" s="102"/>
      <c r="AG665" s="102"/>
      <c r="AH665" s="102"/>
      <c r="AI665" s="102"/>
      <c r="AJ665" s="102"/>
      <c r="AK665" s="102"/>
      <c r="AL665" s="102"/>
      <c r="AM665" s="102"/>
      <c r="AN665" s="102"/>
      <c r="AO665" s="102"/>
      <c r="AP665" s="102"/>
      <c r="AQ665" s="102"/>
      <c r="AR665" s="102"/>
      <c r="AS665" s="102"/>
      <c r="AT665" s="102"/>
      <c r="AU665" s="102"/>
      <c r="AV665" s="102"/>
      <c r="AW665" s="102"/>
      <c r="AX665" s="102"/>
      <c r="AY665" s="102"/>
      <c r="AZ665" s="102"/>
      <c r="BA665" s="102"/>
      <c r="BB665" s="102"/>
      <c r="BC665" s="102"/>
      <c r="BD665" s="102"/>
      <c r="BE665" s="102"/>
      <c r="BF665" s="102"/>
      <c r="BG665" s="102"/>
      <c r="BH665" s="102"/>
      <c r="BI665" s="102"/>
      <c r="BJ665" s="102"/>
      <c r="BK665" s="102"/>
      <c r="BL665" s="102"/>
      <c r="BM665" s="102"/>
      <c r="BN665" s="102"/>
      <c r="BO665" s="102"/>
      <c r="BP665" s="102"/>
      <c r="BQ665" s="102"/>
      <c r="BR665" s="102"/>
      <c r="BS665" s="102"/>
      <c r="BT665" s="102"/>
      <c r="BU665" s="102"/>
      <c r="BV665" s="102"/>
      <c r="BW665" s="102"/>
      <c r="BX665" s="102"/>
      <c r="BY665" s="102"/>
      <c r="BZ665" s="102"/>
      <c r="CA665" s="102"/>
      <c r="CB665" s="102"/>
      <c r="CC665" s="102"/>
      <c r="CD665" s="102"/>
      <c r="CE665" s="102"/>
      <c r="CF665" s="102"/>
      <c r="CG665" s="102"/>
      <c r="CH665" s="102"/>
      <c r="CI665" s="102"/>
      <c r="CJ665" s="102"/>
      <c r="CK665" s="102"/>
      <c r="CL665" s="102"/>
      <c r="CM665" s="102"/>
      <c r="CN665" s="102"/>
      <c r="CO665" s="102"/>
      <c r="CP665" s="102"/>
      <c r="CQ665" s="102"/>
      <c r="CR665" s="102"/>
      <c r="CS665" s="102"/>
      <c r="CT665" s="102"/>
      <c r="CU665" s="102"/>
      <c r="CV665" s="102"/>
      <c r="CW665" s="102"/>
      <c r="CX665" s="102"/>
      <c r="CY665" s="102"/>
      <c r="CZ665" s="102"/>
      <c r="DA665" s="102"/>
      <c r="DB665" s="102"/>
      <c r="DC665" s="102"/>
      <c r="DD665" s="102"/>
      <c r="DE665" s="102"/>
      <c r="DF665" s="102"/>
      <c r="DG665" s="102"/>
      <c r="DH665" s="102"/>
      <c r="DI665" s="102"/>
      <c r="DJ665" s="102"/>
      <c r="DK665" s="102"/>
      <c r="DL665" s="102"/>
      <c r="DM665" s="102"/>
      <c r="DN665" s="102"/>
      <c r="DO665" s="102"/>
      <c r="DP665" s="102"/>
      <c r="DQ665" s="102"/>
      <c r="DR665" s="102"/>
      <c r="DS665" s="102"/>
      <c r="DT665" s="102"/>
      <c r="DU665" s="102"/>
      <c r="DV665" s="102"/>
      <c r="DW665" s="102"/>
      <c r="DX665" s="102"/>
      <c r="DY665" s="102"/>
      <c r="DZ665" s="102"/>
    </row>
    <row r="666" spans="1:130">
      <c r="A666" s="102"/>
      <c r="B666" s="102"/>
      <c r="C666" s="102"/>
      <c r="D666" s="102"/>
      <c r="E666" s="102"/>
      <c r="F666" s="102"/>
      <c r="G666" s="102"/>
      <c r="H666" s="102"/>
      <c r="I666" s="102"/>
      <c r="J666" s="102"/>
      <c r="K666" s="102"/>
      <c r="L666" s="102"/>
      <c r="M666" s="102"/>
      <c r="N666" s="102"/>
      <c r="O666" s="102"/>
      <c r="P666" s="102"/>
      <c r="Q666" s="102"/>
      <c r="R666" s="102"/>
      <c r="S666" s="102"/>
      <c r="T666" s="102"/>
      <c r="U666" s="102"/>
      <c r="V666" s="102"/>
      <c r="W666" s="102"/>
      <c r="X666" s="102"/>
      <c r="Y666" s="102"/>
      <c r="Z666" s="102"/>
      <c r="AA666" s="102"/>
      <c r="AB666" s="102"/>
      <c r="AC666" s="102"/>
      <c r="AD666" s="102"/>
      <c r="AE666" s="102"/>
      <c r="AF666" s="102"/>
      <c r="AG666" s="102"/>
      <c r="AH666" s="102"/>
      <c r="AI666" s="102"/>
      <c r="AJ666" s="102"/>
      <c r="AK666" s="102"/>
      <c r="AL666" s="102"/>
      <c r="AM666" s="102"/>
      <c r="AN666" s="102"/>
      <c r="AO666" s="102"/>
      <c r="AP666" s="102"/>
      <c r="AQ666" s="102"/>
      <c r="AR666" s="102"/>
      <c r="AS666" s="102"/>
      <c r="AT666" s="102"/>
      <c r="AU666" s="102"/>
      <c r="AV666" s="102"/>
      <c r="AW666" s="102"/>
      <c r="AX666" s="102"/>
      <c r="AY666" s="102"/>
      <c r="AZ666" s="102"/>
      <c r="BA666" s="102"/>
      <c r="BB666" s="102"/>
      <c r="BC666" s="102"/>
      <c r="BD666" s="102"/>
      <c r="BE666" s="102"/>
      <c r="BF666" s="102"/>
      <c r="BG666" s="102"/>
      <c r="BH666" s="102"/>
      <c r="BI666" s="102"/>
      <c r="BJ666" s="102"/>
      <c r="BK666" s="102"/>
      <c r="BL666" s="102"/>
      <c r="BM666" s="102"/>
      <c r="BN666" s="102"/>
      <c r="BO666" s="102"/>
      <c r="BP666" s="102"/>
      <c r="BQ666" s="102"/>
      <c r="BR666" s="102"/>
      <c r="BS666" s="102"/>
      <c r="BT666" s="102"/>
      <c r="BU666" s="102"/>
      <c r="BV666" s="102"/>
      <c r="BW666" s="102"/>
      <c r="BX666" s="102"/>
      <c r="BY666" s="102"/>
      <c r="BZ666" s="102"/>
      <c r="CA666" s="102"/>
      <c r="CB666" s="102"/>
      <c r="CC666" s="102"/>
      <c r="CD666" s="102"/>
      <c r="CE666" s="102"/>
      <c r="CF666" s="102"/>
      <c r="CG666" s="102"/>
      <c r="CH666" s="102"/>
      <c r="CI666" s="102"/>
      <c r="CJ666" s="102"/>
      <c r="CK666" s="102"/>
      <c r="CL666" s="102"/>
      <c r="CM666" s="102"/>
      <c r="CN666" s="102"/>
      <c r="CO666" s="102"/>
      <c r="CP666" s="102"/>
      <c r="CQ666" s="102"/>
      <c r="CR666" s="102"/>
      <c r="CS666" s="102"/>
      <c r="CT666" s="102"/>
      <c r="CU666" s="102"/>
      <c r="CV666" s="102"/>
      <c r="CW666" s="102"/>
      <c r="CX666" s="102"/>
      <c r="CY666" s="102"/>
      <c r="CZ666" s="102"/>
      <c r="DA666" s="102"/>
      <c r="DB666" s="102"/>
      <c r="DC666" s="102"/>
      <c r="DD666" s="102"/>
      <c r="DE666" s="102"/>
      <c r="DF666" s="102"/>
      <c r="DG666" s="102"/>
      <c r="DH666" s="102"/>
      <c r="DI666" s="102"/>
      <c r="DJ666" s="102"/>
      <c r="DK666" s="102"/>
      <c r="DL666" s="102"/>
      <c r="DM666" s="102"/>
      <c r="DN666" s="102"/>
      <c r="DO666" s="102"/>
      <c r="DP666" s="102"/>
      <c r="DQ666" s="102"/>
      <c r="DR666" s="102"/>
      <c r="DS666" s="102"/>
      <c r="DT666" s="102"/>
      <c r="DU666" s="102"/>
      <c r="DV666" s="102"/>
      <c r="DW666" s="102"/>
      <c r="DX666" s="102"/>
      <c r="DY666" s="102"/>
      <c r="DZ666" s="102"/>
    </row>
    <row r="667" spans="1:130">
      <c r="A667" s="102"/>
      <c r="B667" s="102"/>
      <c r="C667" s="102"/>
      <c r="D667" s="102"/>
      <c r="E667" s="102"/>
      <c r="F667" s="102"/>
      <c r="G667" s="102"/>
      <c r="H667" s="102"/>
      <c r="I667" s="102"/>
      <c r="J667" s="102"/>
      <c r="K667" s="102"/>
      <c r="L667" s="102"/>
      <c r="M667" s="102"/>
      <c r="N667" s="102"/>
      <c r="O667" s="102"/>
      <c r="P667" s="102"/>
      <c r="Q667" s="102"/>
      <c r="R667" s="102"/>
      <c r="S667" s="102"/>
      <c r="T667" s="102"/>
      <c r="U667" s="102"/>
      <c r="V667" s="102"/>
      <c r="W667" s="102"/>
      <c r="X667" s="102"/>
      <c r="Y667" s="102"/>
      <c r="Z667" s="102"/>
      <c r="AA667" s="102"/>
      <c r="AB667" s="102"/>
      <c r="AC667" s="102"/>
      <c r="AD667" s="102"/>
      <c r="AE667" s="102"/>
      <c r="AF667" s="102"/>
      <c r="AG667" s="102"/>
      <c r="AH667" s="102"/>
      <c r="AI667" s="102"/>
      <c r="AJ667" s="102"/>
      <c r="AK667" s="102"/>
      <c r="AL667" s="102"/>
      <c r="AM667" s="102"/>
      <c r="AN667" s="102"/>
      <c r="AO667" s="102"/>
      <c r="AP667" s="102"/>
      <c r="AQ667" s="102"/>
      <c r="AR667" s="102"/>
      <c r="AS667" s="102"/>
      <c r="AT667" s="102"/>
      <c r="AU667" s="102"/>
      <c r="AV667" s="102"/>
      <c r="AW667" s="102"/>
      <c r="AX667" s="102"/>
      <c r="AY667" s="102"/>
      <c r="AZ667" s="102"/>
      <c r="BA667" s="102"/>
      <c r="BB667" s="102"/>
      <c r="BC667" s="102"/>
      <c r="BD667" s="102"/>
      <c r="BE667" s="102"/>
      <c r="BF667" s="102"/>
      <c r="BG667" s="102"/>
      <c r="BH667" s="102"/>
      <c r="BI667" s="102"/>
      <c r="BJ667" s="102"/>
      <c r="BK667" s="102"/>
      <c r="BL667" s="102"/>
      <c r="BM667" s="102"/>
      <c r="BN667" s="102"/>
      <c r="BO667" s="102"/>
      <c r="BP667" s="102"/>
      <c r="BQ667" s="102"/>
      <c r="BR667" s="102"/>
      <c r="BS667" s="102"/>
      <c r="BT667" s="102"/>
      <c r="BU667" s="102"/>
      <c r="BV667" s="102"/>
      <c r="BW667" s="102"/>
      <c r="BX667" s="102"/>
      <c r="BY667" s="102"/>
      <c r="BZ667" s="102"/>
      <c r="CA667" s="102"/>
      <c r="CB667" s="102"/>
      <c r="CC667" s="102"/>
      <c r="CD667" s="102"/>
      <c r="CE667" s="102"/>
      <c r="CF667" s="102"/>
      <c r="CG667" s="102"/>
      <c r="CH667" s="102"/>
      <c r="CI667" s="102"/>
      <c r="CJ667" s="102"/>
      <c r="CK667" s="102"/>
      <c r="CL667" s="102"/>
      <c r="CM667" s="102"/>
      <c r="CN667" s="102"/>
      <c r="CO667" s="102"/>
      <c r="CP667" s="102"/>
      <c r="CQ667" s="102"/>
      <c r="CR667" s="102"/>
      <c r="CS667" s="102"/>
      <c r="CT667" s="102"/>
      <c r="CU667" s="102"/>
      <c r="CV667" s="102"/>
      <c r="CW667" s="102"/>
      <c r="CX667" s="102"/>
      <c r="CY667" s="102"/>
      <c r="CZ667" s="102"/>
      <c r="DA667" s="102"/>
      <c r="DB667" s="102"/>
      <c r="DC667" s="102"/>
      <c r="DD667" s="102"/>
      <c r="DE667" s="102"/>
      <c r="DF667" s="102"/>
      <c r="DG667" s="102"/>
      <c r="DH667" s="102"/>
      <c r="DI667" s="102"/>
      <c r="DJ667" s="102"/>
      <c r="DK667" s="102"/>
      <c r="DL667" s="102"/>
      <c r="DM667" s="102"/>
      <c r="DN667" s="102"/>
      <c r="DO667" s="102"/>
      <c r="DP667" s="102"/>
      <c r="DQ667" s="102"/>
      <c r="DR667" s="102"/>
      <c r="DS667" s="102"/>
      <c r="DT667" s="102"/>
      <c r="DU667" s="102"/>
      <c r="DV667" s="102"/>
      <c r="DW667" s="102"/>
      <c r="DX667" s="102"/>
      <c r="DY667" s="102"/>
      <c r="DZ667" s="102"/>
    </row>
    <row r="668" spans="1:130">
      <c r="A668" s="102"/>
      <c r="B668" s="102"/>
      <c r="C668" s="102"/>
      <c r="D668" s="102"/>
      <c r="E668" s="102"/>
      <c r="F668" s="102"/>
      <c r="G668" s="102"/>
      <c r="H668" s="102"/>
      <c r="I668" s="102"/>
      <c r="J668" s="102"/>
      <c r="K668" s="102"/>
      <c r="L668" s="102"/>
      <c r="M668" s="102"/>
      <c r="N668" s="102"/>
      <c r="O668" s="102"/>
      <c r="P668" s="102"/>
      <c r="Q668" s="102"/>
      <c r="R668" s="102"/>
      <c r="S668" s="102"/>
      <c r="T668" s="102"/>
      <c r="U668" s="102"/>
      <c r="V668" s="102"/>
      <c r="W668" s="102"/>
      <c r="X668" s="102"/>
      <c r="Y668" s="102"/>
      <c r="Z668" s="102"/>
      <c r="AA668" s="102"/>
      <c r="AB668" s="102"/>
      <c r="AC668" s="102"/>
      <c r="AD668" s="102"/>
      <c r="AE668" s="102"/>
      <c r="AF668" s="102"/>
      <c r="AG668" s="102"/>
      <c r="AH668" s="102"/>
      <c r="AI668" s="102"/>
      <c r="AJ668" s="102"/>
      <c r="AK668" s="102"/>
      <c r="AL668" s="102"/>
      <c r="AM668" s="102"/>
      <c r="AN668" s="102"/>
      <c r="AO668" s="102"/>
      <c r="AP668" s="102"/>
      <c r="AQ668" s="102"/>
      <c r="AR668" s="102"/>
      <c r="AS668" s="102"/>
      <c r="AT668" s="102"/>
      <c r="AU668" s="102"/>
      <c r="AV668" s="102"/>
      <c r="AW668" s="102"/>
      <c r="AX668" s="102"/>
      <c r="AY668" s="102"/>
      <c r="AZ668" s="102"/>
      <c r="BA668" s="102"/>
      <c r="BB668" s="102"/>
      <c r="BC668" s="102"/>
      <c r="BD668" s="102"/>
      <c r="BE668" s="102"/>
      <c r="BF668" s="102"/>
      <c r="BG668" s="102"/>
      <c r="BH668" s="102"/>
      <c r="BI668" s="102"/>
      <c r="BJ668" s="102"/>
      <c r="BK668" s="102"/>
      <c r="BL668" s="102"/>
      <c r="BM668" s="102"/>
      <c r="BN668" s="102"/>
      <c r="BO668" s="102"/>
      <c r="BP668" s="102"/>
      <c r="BQ668" s="102"/>
      <c r="BR668" s="102"/>
      <c r="BS668" s="102"/>
      <c r="BT668" s="102"/>
      <c r="BU668" s="102"/>
      <c r="BV668" s="102"/>
      <c r="BW668" s="102"/>
      <c r="BX668" s="102"/>
      <c r="BY668" s="102"/>
      <c r="BZ668" s="102"/>
      <c r="CA668" s="102"/>
      <c r="CB668" s="102"/>
      <c r="CC668" s="102"/>
      <c r="CD668" s="102"/>
      <c r="CE668" s="102"/>
      <c r="CF668" s="102"/>
      <c r="CG668" s="102"/>
      <c r="CH668" s="102"/>
      <c r="CI668" s="102"/>
      <c r="CJ668" s="102"/>
      <c r="CK668" s="102"/>
      <c r="CL668" s="102"/>
      <c r="CM668" s="102"/>
      <c r="CN668" s="102"/>
      <c r="CO668" s="102"/>
      <c r="CP668" s="102"/>
      <c r="CQ668" s="102"/>
      <c r="CR668" s="102"/>
      <c r="CS668" s="102"/>
      <c r="CT668" s="102"/>
      <c r="CU668" s="102"/>
      <c r="CV668" s="102"/>
      <c r="CW668" s="102"/>
      <c r="CX668" s="102"/>
      <c r="CY668" s="102"/>
      <c r="CZ668" s="102"/>
      <c r="DA668" s="102"/>
      <c r="DB668" s="102"/>
      <c r="DC668" s="102"/>
      <c r="DD668" s="102"/>
      <c r="DE668" s="102"/>
      <c r="DF668" s="102"/>
      <c r="DG668" s="102"/>
      <c r="DH668" s="102"/>
      <c r="DI668" s="102"/>
      <c r="DJ668" s="102"/>
      <c r="DK668" s="102"/>
      <c r="DL668" s="102"/>
      <c r="DM668" s="102"/>
      <c r="DN668" s="102"/>
      <c r="DO668" s="102"/>
      <c r="DP668" s="102"/>
      <c r="DQ668" s="102"/>
      <c r="DR668" s="102"/>
      <c r="DS668" s="102"/>
      <c r="DT668" s="102"/>
      <c r="DU668" s="102"/>
      <c r="DV668" s="102"/>
      <c r="DW668" s="102"/>
      <c r="DX668" s="102"/>
      <c r="DY668" s="102"/>
      <c r="DZ668" s="102"/>
    </row>
    <row r="669" spans="1:130">
      <c r="A669" s="102"/>
      <c r="B669" s="102"/>
      <c r="C669" s="102"/>
      <c r="D669" s="102"/>
      <c r="E669" s="102"/>
      <c r="F669" s="102"/>
      <c r="G669" s="102"/>
      <c r="H669" s="102"/>
      <c r="I669" s="102"/>
      <c r="J669" s="102"/>
      <c r="K669" s="102"/>
      <c r="L669" s="102"/>
      <c r="M669" s="102"/>
      <c r="N669" s="102"/>
      <c r="O669" s="102"/>
      <c r="P669" s="102"/>
      <c r="Q669" s="102"/>
      <c r="R669" s="102"/>
      <c r="S669" s="102"/>
      <c r="T669" s="102"/>
      <c r="U669" s="102"/>
      <c r="V669" s="102"/>
      <c r="W669" s="102"/>
      <c r="X669" s="102"/>
      <c r="Y669" s="102"/>
      <c r="Z669" s="102"/>
      <c r="AA669" s="102"/>
      <c r="AB669" s="102"/>
      <c r="AC669" s="102"/>
      <c r="AD669" s="102"/>
      <c r="AE669" s="102"/>
      <c r="AF669" s="102"/>
      <c r="AG669" s="102"/>
      <c r="AH669" s="102"/>
      <c r="AI669" s="102"/>
      <c r="AJ669" s="102"/>
      <c r="AK669" s="102"/>
      <c r="AL669" s="102"/>
      <c r="AM669" s="102"/>
      <c r="AN669" s="102"/>
      <c r="AO669" s="102"/>
      <c r="AP669" s="102"/>
      <c r="AQ669" s="102"/>
      <c r="AR669" s="102"/>
      <c r="AS669" s="102"/>
      <c r="AT669" s="102"/>
      <c r="AU669" s="102"/>
      <c r="AV669" s="102"/>
      <c r="AW669" s="102"/>
      <c r="AX669" s="102"/>
      <c r="AY669" s="102"/>
      <c r="AZ669" s="102"/>
      <c r="BA669" s="102"/>
      <c r="BB669" s="102"/>
      <c r="BC669" s="102"/>
      <c r="BD669" s="102"/>
      <c r="BE669" s="102"/>
      <c r="BF669" s="102"/>
      <c r="BG669" s="102"/>
      <c r="BH669" s="102"/>
      <c r="BI669" s="102"/>
      <c r="BJ669" s="102"/>
      <c r="BK669" s="102"/>
      <c r="BL669" s="102"/>
      <c r="BM669" s="102"/>
      <c r="BN669" s="102"/>
      <c r="BO669" s="102"/>
      <c r="BP669" s="102"/>
      <c r="BQ669" s="102"/>
      <c r="BR669" s="102"/>
      <c r="BS669" s="102"/>
      <c r="BT669" s="102"/>
      <c r="BU669" s="102"/>
      <c r="BV669" s="102"/>
      <c r="BW669" s="102"/>
      <c r="BX669" s="102"/>
      <c r="BY669" s="102"/>
      <c r="BZ669" s="102"/>
      <c r="CA669" s="102"/>
      <c r="CB669" s="102"/>
      <c r="CC669" s="102"/>
      <c r="CD669" s="102"/>
      <c r="CE669" s="102"/>
      <c r="CF669" s="102"/>
      <c r="CG669" s="102"/>
      <c r="CH669" s="102"/>
      <c r="CI669" s="102"/>
      <c r="CJ669" s="102"/>
      <c r="CK669" s="102"/>
      <c r="CL669" s="102"/>
      <c r="CM669" s="102"/>
      <c r="CN669" s="102"/>
      <c r="CO669" s="102"/>
      <c r="CP669" s="102"/>
      <c r="CQ669" s="102"/>
      <c r="CR669" s="102"/>
      <c r="CS669" s="102"/>
      <c r="CT669" s="102"/>
      <c r="CU669" s="102"/>
      <c r="CV669" s="102"/>
      <c r="CW669" s="102"/>
      <c r="CX669" s="102"/>
      <c r="CY669" s="102"/>
      <c r="CZ669" s="102"/>
      <c r="DA669" s="102"/>
      <c r="DB669" s="102"/>
      <c r="DC669" s="102"/>
      <c r="DD669" s="102"/>
      <c r="DE669" s="102"/>
      <c r="DF669" s="102"/>
      <c r="DG669" s="102"/>
      <c r="DH669" s="102"/>
      <c r="DI669" s="102"/>
      <c r="DJ669" s="102"/>
      <c r="DK669" s="102"/>
      <c r="DL669" s="102"/>
      <c r="DM669" s="102"/>
      <c r="DN669" s="102"/>
      <c r="DO669" s="102"/>
      <c r="DP669" s="102"/>
      <c r="DQ669" s="102"/>
      <c r="DR669" s="102"/>
      <c r="DS669" s="102"/>
      <c r="DT669" s="102"/>
      <c r="DU669" s="102"/>
      <c r="DV669" s="102"/>
      <c r="DW669" s="102"/>
      <c r="DX669" s="102"/>
      <c r="DY669" s="102"/>
      <c r="DZ669" s="102"/>
    </row>
    <row r="670" spans="1:130">
      <c r="A670" s="102"/>
      <c r="B670" s="102"/>
      <c r="C670" s="102"/>
      <c r="D670" s="102"/>
      <c r="E670" s="102"/>
      <c r="F670" s="102"/>
      <c r="G670" s="102"/>
      <c r="H670" s="102"/>
      <c r="I670" s="102"/>
      <c r="J670" s="102"/>
      <c r="K670" s="102"/>
      <c r="L670" s="102"/>
      <c r="M670" s="102"/>
      <c r="N670" s="102"/>
      <c r="O670" s="102"/>
      <c r="P670" s="102"/>
      <c r="Q670" s="102"/>
      <c r="R670" s="102"/>
      <c r="S670" s="102"/>
      <c r="T670" s="102"/>
      <c r="U670" s="102"/>
      <c r="V670" s="102"/>
      <c r="W670" s="102"/>
      <c r="X670" s="102"/>
      <c r="Y670" s="102"/>
      <c r="Z670" s="102"/>
      <c r="AA670" s="102"/>
      <c r="AB670" s="102"/>
      <c r="AC670" s="102"/>
      <c r="AD670" s="102"/>
      <c r="AE670" s="102"/>
      <c r="AF670" s="102"/>
      <c r="AG670" s="102"/>
      <c r="AH670" s="102"/>
      <c r="AI670" s="102"/>
      <c r="AJ670" s="102"/>
      <c r="AK670" s="102"/>
      <c r="AL670" s="102"/>
      <c r="AM670" s="102"/>
      <c r="AN670" s="102"/>
      <c r="AO670" s="102"/>
      <c r="AP670" s="102"/>
      <c r="AQ670" s="102"/>
      <c r="AR670" s="102"/>
      <c r="AS670" s="102"/>
      <c r="AT670" s="102"/>
      <c r="AU670" s="102"/>
      <c r="AV670" s="102"/>
      <c r="AW670" s="102"/>
      <c r="AX670" s="102"/>
      <c r="AY670" s="102"/>
      <c r="AZ670" s="102"/>
      <c r="BA670" s="102"/>
      <c r="BB670" s="102"/>
      <c r="BC670" s="102"/>
      <c r="BD670" s="102"/>
      <c r="BE670" s="102"/>
      <c r="BF670" s="102"/>
      <c r="BG670" s="102"/>
      <c r="BH670" s="102"/>
      <c r="BI670" s="102"/>
      <c r="BJ670" s="102"/>
      <c r="BK670" s="102"/>
      <c r="BL670" s="102"/>
      <c r="BM670" s="102"/>
      <c r="BN670" s="102"/>
      <c r="BO670" s="102"/>
      <c r="BP670" s="102"/>
      <c r="BQ670" s="102"/>
      <c r="BR670" s="102"/>
      <c r="BS670" s="102"/>
      <c r="BT670" s="102"/>
      <c r="BU670" s="102"/>
      <c r="BV670" s="102"/>
      <c r="BW670" s="102"/>
      <c r="BX670" s="102"/>
      <c r="BY670" s="102"/>
      <c r="BZ670" s="102"/>
      <c r="CA670" s="102"/>
      <c r="CB670" s="102"/>
      <c r="CC670" s="102"/>
      <c r="CD670" s="102"/>
      <c r="CE670" s="102"/>
      <c r="CF670" s="102"/>
      <c r="CG670" s="102"/>
      <c r="CH670" s="102"/>
      <c r="CI670" s="102"/>
      <c r="CJ670" s="102"/>
      <c r="CK670" s="102"/>
      <c r="CL670" s="102"/>
      <c r="CM670" s="102"/>
      <c r="CN670" s="102"/>
      <c r="CO670" s="102"/>
      <c r="CP670" s="102"/>
      <c r="CQ670" s="102"/>
      <c r="CR670" s="102"/>
      <c r="CS670" s="102"/>
      <c r="CT670" s="102"/>
      <c r="CU670" s="102"/>
      <c r="CV670" s="102"/>
      <c r="CW670" s="102"/>
      <c r="CX670" s="102"/>
      <c r="CY670" s="102"/>
      <c r="CZ670" s="102"/>
      <c r="DA670" s="102"/>
      <c r="DB670" s="102"/>
      <c r="DC670" s="102"/>
      <c r="DD670" s="102"/>
      <c r="DE670" s="102"/>
      <c r="DF670" s="102"/>
      <c r="DG670" s="102"/>
      <c r="DH670" s="102"/>
      <c r="DI670" s="102"/>
      <c r="DJ670" s="102"/>
      <c r="DK670" s="102"/>
      <c r="DL670" s="102"/>
      <c r="DM670" s="102"/>
      <c r="DN670" s="102"/>
      <c r="DO670" s="102"/>
      <c r="DP670" s="102"/>
      <c r="DQ670" s="102"/>
      <c r="DR670" s="102"/>
      <c r="DS670" s="102"/>
      <c r="DT670" s="102"/>
      <c r="DU670" s="102"/>
      <c r="DV670" s="102"/>
      <c r="DW670" s="102"/>
      <c r="DX670" s="102"/>
      <c r="DY670" s="102"/>
      <c r="DZ670" s="102"/>
    </row>
    <row r="671" spans="1:130">
      <c r="A671" s="102"/>
      <c r="B671" s="102"/>
      <c r="C671" s="102"/>
      <c r="D671" s="102"/>
      <c r="E671" s="102"/>
      <c r="F671" s="102"/>
      <c r="G671" s="102"/>
      <c r="H671" s="102"/>
      <c r="I671" s="102"/>
      <c r="J671" s="102"/>
      <c r="K671" s="102"/>
      <c r="L671" s="102"/>
      <c r="M671" s="102"/>
      <c r="N671" s="102"/>
      <c r="O671" s="102"/>
      <c r="P671" s="102"/>
      <c r="Q671" s="102"/>
      <c r="R671" s="102"/>
      <c r="S671" s="102"/>
      <c r="T671" s="102"/>
      <c r="U671" s="102"/>
      <c r="V671" s="102"/>
      <c r="W671" s="102"/>
      <c r="X671" s="102"/>
      <c r="Y671" s="102"/>
      <c r="Z671" s="102"/>
      <c r="AA671" s="102"/>
      <c r="AB671" s="102"/>
      <c r="AC671" s="102"/>
      <c r="AD671" s="102"/>
      <c r="AE671" s="102"/>
      <c r="AF671" s="102"/>
      <c r="AG671" s="102"/>
      <c r="AH671" s="102"/>
      <c r="AI671" s="102"/>
      <c r="AJ671" s="102"/>
      <c r="AK671" s="102"/>
      <c r="AL671" s="102"/>
      <c r="AM671" s="102"/>
      <c r="AN671" s="102"/>
      <c r="AO671" s="102"/>
      <c r="AP671" s="102"/>
      <c r="AQ671" s="102"/>
      <c r="AR671" s="102"/>
      <c r="AS671" s="102"/>
      <c r="AT671" s="102"/>
      <c r="AU671" s="102"/>
      <c r="AV671" s="102"/>
      <c r="AW671" s="102"/>
      <c r="AX671" s="102"/>
      <c r="AY671" s="102"/>
      <c r="AZ671" s="102"/>
      <c r="BA671" s="102"/>
      <c r="BB671" s="102"/>
      <c r="BC671" s="102"/>
      <c r="BD671" s="102"/>
      <c r="BE671" s="102"/>
      <c r="BF671" s="102"/>
      <c r="BG671" s="102"/>
      <c r="BH671" s="102"/>
      <c r="BI671" s="102"/>
      <c r="BJ671" s="102"/>
      <c r="BK671" s="102"/>
      <c r="BL671" s="102"/>
      <c r="BM671" s="102"/>
      <c r="BN671" s="102"/>
      <c r="BO671" s="102"/>
      <c r="BP671" s="102"/>
      <c r="BQ671" s="102"/>
      <c r="BR671" s="102"/>
      <c r="BS671" s="102"/>
      <c r="BT671" s="102"/>
      <c r="BU671" s="102"/>
      <c r="BV671" s="102"/>
      <c r="BW671" s="102"/>
      <c r="BX671" s="102"/>
      <c r="BY671" s="102"/>
      <c r="BZ671" s="102"/>
      <c r="CA671" s="102"/>
      <c r="CB671" s="102"/>
      <c r="CC671" s="102"/>
      <c r="CD671" s="102"/>
      <c r="CE671" s="102"/>
      <c r="CF671" s="102"/>
      <c r="CG671" s="102"/>
      <c r="CH671" s="102"/>
      <c r="CI671" s="102"/>
      <c r="CJ671" s="102"/>
      <c r="CK671" s="102"/>
      <c r="CL671" s="102"/>
      <c r="CM671" s="102"/>
      <c r="CN671" s="102"/>
      <c r="CO671" s="102"/>
      <c r="CP671" s="102"/>
      <c r="CQ671" s="102"/>
      <c r="CR671" s="102"/>
      <c r="CS671" s="102"/>
      <c r="CT671" s="102"/>
      <c r="CU671" s="102"/>
      <c r="CV671" s="102"/>
      <c r="CW671" s="102"/>
      <c r="CX671" s="102"/>
      <c r="CY671" s="102"/>
      <c r="CZ671" s="102"/>
      <c r="DA671" s="102"/>
      <c r="DB671" s="102"/>
      <c r="DC671" s="102"/>
      <c r="DD671" s="102"/>
      <c r="DE671" s="102"/>
      <c r="DF671" s="102"/>
      <c r="DG671" s="102"/>
      <c r="DH671" s="102"/>
      <c r="DI671" s="102"/>
      <c r="DJ671" s="102"/>
      <c r="DK671" s="102"/>
      <c r="DL671" s="102"/>
      <c r="DM671" s="102"/>
      <c r="DN671" s="102"/>
      <c r="DO671" s="102"/>
      <c r="DP671" s="102"/>
      <c r="DQ671" s="102"/>
      <c r="DR671" s="102"/>
      <c r="DS671" s="102"/>
      <c r="DT671" s="102"/>
      <c r="DU671" s="102"/>
      <c r="DV671" s="102"/>
      <c r="DW671" s="102"/>
      <c r="DX671" s="102"/>
      <c r="DY671" s="102"/>
      <c r="DZ671" s="102"/>
    </row>
    <row r="672" spans="1:130">
      <c r="A672" s="102"/>
      <c r="B672" s="102"/>
      <c r="C672" s="102"/>
      <c r="D672" s="102"/>
      <c r="E672" s="102"/>
      <c r="F672" s="102"/>
      <c r="G672" s="102"/>
      <c r="H672" s="102"/>
      <c r="I672" s="102"/>
      <c r="J672" s="102"/>
      <c r="K672" s="102"/>
      <c r="L672" s="102"/>
      <c r="M672" s="102"/>
      <c r="N672" s="102"/>
      <c r="O672" s="102"/>
      <c r="P672" s="102"/>
      <c r="Q672" s="102"/>
      <c r="R672" s="102"/>
      <c r="S672" s="102"/>
      <c r="T672" s="102"/>
      <c r="U672" s="102"/>
      <c r="V672" s="102"/>
      <c r="W672" s="102"/>
      <c r="X672" s="102"/>
      <c r="Y672" s="102"/>
      <c r="Z672" s="102"/>
      <c r="AA672" s="102"/>
      <c r="AB672" s="102"/>
      <c r="AC672" s="102"/>
      <c r="AD672" s="102"/>
      <c r="AE672" s="102"/>
      <c r="AF672" s="102"/>
      <c r="AG672" s="102"/>
      <c r="AH672" s="102"/>
      <c r="AI672" s="102"/>
      <c r="AJ672" s="102"/>
      <c r="AK672" s="102"/>
      <c r="AL672" s="102"/>
      <c r="AM672" s="102"/>
      <c r="AN672" s="102"/>
      <c r="AO672" s="102"/>
      <c r="AP672" s="102"/>
      <c r="AQ672" s="102"/>
      <c r="AR672" s="102"/>
      <c r="AS672" s="102"/>
      <c r="AT672" s="102"/>
      <c r="AU672" s="102"/>
      <c r="AV672" s="102"/>
      <c r="AW672" s="102"/>
      <c r="AX672" s="102"/>
      <c r="AY672" s="102"/>
      <c r="AZ672" s="102"/>
      <c r="BA672" s="102"/>
      <c r="BB672" s="102"/>
      <c r="BC672" s="102"/>
      <c r="BD672" s="102"/>
      <c r="BE672" s="102"/>
      <c r="BF672" s="102"/>
      <c r="BG672" s="102"/>
      <c r="BH672" s="102"/>
      <c r="BI672" s="102"/>
      <c r="BJ672" s="102"/>
      <c r="BK672" s="102"/>
      <c r="BL672" s="102"/>
      <c r="BM672" s="102"/>
      <c r="BN672" s="102"/>
      <c r="BO672" s="102"/>
      <c r="BP672" s="102"/>
      <c r="BQ672" s="102"/>
      <c r="BR672" s="102"/>
      <c r="BS672" s="102"/>
      <c r="BT672" s="102"/>
      <c r="BU672" s="102"/>
      <c r="BV672" s="102"/>
      <c r="BW672" s="102"/>
      <c r="BX672" s="102"/>
      <c r="BY672" s="102"/>
      <c r="BZ672" s="102"/>
      <c r="CA672" s="102"/>
      <c r="CB672" s="102"/>
      <c r="CC672" s="102"/>
      <c r="CD672" s="102"/>
      <c r="CE672" s="102"/>
      <c r="CF672" s="102"/>
      <c r="CG672" s="102"/>
      <c r="CH672" s="102"/>
      <c r="CI672" s="102"/>
      <c r="CJ672" s="102"/>
      <c r="CK672" s="102"/>
      <c r="CL672" s="102"/>
      <c r="CM672" s="102"/>
      <c r="CN672" s="102"/>
      <c r="CO672" s="102"/>
      <c r="CP672" s="102"/>
      <c r="CQ672" s="102"/>
      <c r="CR672" s="102"/>
      <c r="CS672" s="102"/>
      <c r="CT672" s="102"/>
      <c r="CU672" s="102"/>
      <c r="CV672" s="102"/>
      <c r="CW672" s="102"/>
      <c r="CX672" s="102"/>
      <c r="CY672" s="102"/>
      <c r="CZ672" s="102"/>
      <c r="DA672" s="102"/>
      <c r="DB672" s="102"/>
      <c r="DC672" s="102"/>
      <c r="DD672" s="102"/>
      <c r="DE672" s="102"/>
      <c r="DF672" s="102"/>
      <c r="DG672" s="102"/>
      <c r="DH672" s="102"/>
      <c r="DI672" s="102"/>
      <c r="DJ672" s="102"/>
      <c r="DK672" s="102"/>
      <c r="DL672" s="102"/>
      <c r="DM672" s="102"/>
      <c r="DN672" s="102"/>
      <c r="DO672" s="102"/>
      <c r="DP672" s="102"/>
      <c r="DQ672" s="102"/>
      <c r="DR672" s="102"/>
      <c r="DS672" s="102"/>
      <c r="DT672" s="102"/>
      <c r="DU672" s="102"/>
      <c r="DV672" s="102"/>
      <c r="DW672" s="102"/>
      <c r="DX672" s="102"/>
      <c r="DY672" s="102"/>
      <c r="DZ672" s="102"/>
    </row>
    <row r="673" spans="1:130">
      <c r="A673" s="102"/>
      <c r="B673" s="102"/>
      <c r="C673" s="102"/>
      <c r="D673" s="102"/>
      <c r="E673" s="102"/>
      <c r="F673" s="102"/>
      <c r="G673" s="102"/>
      <c r="H673" s="102"/>
      <c r="I673" s="102"/>
      <c r="J673" s="102"/>
      <c r="K673" s="102"/>
      <c r="L673" s="102"/>
      <c r="M673" s="102"/>
      <c r="N673" s="102"/>
      <c r="O673" s="102"/>
      <c r="P673" s="102"/>
      <c r="Q673" s="102"/>
      <c r="R673" s="102"/>
      <c r="S673" s="102"/>
      <c r="T673" s="102"/>
      <c r="U673" s="102"/>
      <c r="V673" s="102"/>
      <c r="W673" s="102"/>
      <c r="X673" s="102"/>
      <c r="Y673" s="102"/>
      <c r="Z673" s="102"/>
      <c r="AA673" s="102"/>
      <c r="AB673" s="102"/>
      <c r="AC673" s="102"/>
      <c r="AD673" s="102"/>
      <c r="AE673" s="102"/>
      <c r="AF673" s="102"/>
      <c r="AG673" s="102"/>
      <c r="AH673" s="102"/>
      <c r="AI673" s="102"/>
      <c r="AJ673" s="102"/>
      <c r="AK673" s="102"/>
      <c r="AL673" s="102"/>
      <c r="AM673" s="102"/>
      <c r="AN673" s="102"/>
      <c r="AO673" s="102"/>
      <c r="AP673" s="102"/>
      <c r="AQ673" s="102"/>
      <c r="AR673" s="102"/>
      <c r="AS673" s="102"/>
      <c r="AT673" s="102"/>
      <c r="AU673" s="102"/>
      <c r="AV673" s="102"/>
      <c r="AW673" s="102"/>
      <c r="AX673" s="102"/>
      <c r="AY673" s="102"/>
      <c r="AZ673" s="102"/>
      <c r="BA673" s="102"/>
      <c r="BB673" s="102"/>
      <c r="BC673" s="102"/>
      <c r="BD673" s="102"/>
      <c r="BE673" s="102"/>
      <c r="BF673" s="102"/>
      <c r="BG673" s="102"/>
      <c r="BH673" s="102"/>
      <c r="BI673" s="102"/>
      <c r="BJ673" s="102"/>
      <c r="BK673" s="102"/>
      <c r="BL673" s="102"/>
      <c r="BM673" s="102"/>
      <c r="BN673" s="102"/>
      <c r="BO673" s="102"/>
      <c r="BP673" s="102"/>
      <c r="BQ673" s="102"/>
      <c r="BR673" s="102"/>
      <c r="BS673" s="102"/>
      <c r="BT673" s="102"/>
      <c r="BU673" s="102"/>
      <c r="BV673" s="102"/>
      <c r="BW673" s="102"/>
      <c r="BX673" s="102"/>
      <c r="BY673" s="102"/>
      <c r="BZ673" s="102"/>
      <c r="CA673" s="102"/>
      <c r="CB673" s="102"/>
      <c r="CC673" s="102"/>
      <c r="CD673" s="102"/>
      <c r="CE673" s="102"/>
      <c r="CF673" s="102"/>
      <c r="CG673" s="102"/>
      <c r="CH673" s="102"/>
      <c r="CI673" s="102"/>
      <c r="CJ673" s="102"/>
      <c r="CK673" s="102"/>
      <c r="CL673" s="102"/>
      <c r="CM673" s="102"/>
      <c r="CN673" s="102"/>
      <c r="CO673" s="102"/>
      <c r="CP673" s="102"/>
      <c r="CQ673" s="102"/>
      <c r="CR673" s="102"/>
      <c r="CS673" s="102"/>
      <c r="CT673" s="102"/>
      <c r="CU673" s="102"/>
      <c r="CV673" s="102"/>
      <c r="CW673" s="102"/>
      <c r="CX673" s="102"/>
      <c r="CY673" s="102"/>
      <c r="CZ673" s="102"/>
      <c r="DA673" s="102"/>
      <c r="DB673" s="102"/>
      <c r="DC673" s="102"/>
      <c r="DD673" s="102"/>
      <c r="DE673" s="102"/>
      <c r="DF673" s="102"/>
      <c r="DG673" s="102"/>
      <c r="DH673" s="102"/>
      <c r="DI673" s="102"/>
      <c r="DJ673" s="102"/>
      <c r="DK673" s="102"/>
      <c r="DL673" s="102"/>
      <c r="DM673" s="102"/>
      <c r="DN673" s="102"/>
      <c r="DO673" s="102"/>
      <c r="DP673" s="102"/>
      <c r="DQ673" s="102"/>
      <c r="DR673" s="102"/>
      <c r="DS673" s="102"/>
      <c r="DT673" s="102"/>
      <c r="DU673" s="102"/>
      <c r="DV673" s="102"/>
      <c r="DW673" s="102"/>
      <c r="DX673" s="102"/>
      <c r="DY673" s="102"/>
      <c r="DZ673" s="102"/>
    </row>
    <row r="674" spans="1:130">
      <c r="A674" s="102"/>
      <c r="B674" s="102"/>
      <c r="C674" s="102"/>
      <c r="D674" s="102"/>
      <c r="E674" s="102"/>
      <c r="F674" s="102"/>
      <c r="G674" s="102"/>
      <c r="H674" s="102"/>
      <c r="I674" s="102"/>
      <c r="J674" s="102"/>
      <c r="K674" s="102"/>
      <c r="L674" s="102"/>
      <c r="M674" s="102"/>
      <c r="N674" s="102"/>
      <c r="O674" s="102"/>
      <c r="P674" s="102"/>
      <c r="Q674" s="102"/>
      <c r="R674" s="102"/>
      <c r="S674" s="102"/>
      <c r="T674" s="102"/>
      <c r="U674" s="102"/>
      <c r="V674" s="102"/>
      <c r="W674" s="102"/>
      <c r="X674" s="102"/>
      <c r="Y674" s="102"/>
      <c r="Z674" s="102"/>
      <c r="AA674" s="102"/>
      <c r="AB674" s="102"/>
      <c r="AC674" s="102"/>
      <c r="AD674" s="102"/>
      <c r="AE674" s="102"/>
      <c r="AF674" s="102"/>
      <c r="AG674" s="102"/>
      <c r="AH674" s="102"/>
      <c r="AI674" s="102"/>
      <c r="AJ674" s="102"/>
      <c r="AK674" s="102"/>
      <c r="AL674" s="102"/>
      <c r="AM674" s="102"/>
      <c r="AN674" s="102"/>
      <c r="AO674" s="102"/>
      <c r="AP674" s="102"/>
      <c r="AQ674" s="102"/>
      <c r="AR674" s="102"/>
      <c r="AS674" s="102"/>
      <c r="AT674" s="102"/>
      <c r="AU674" s="102"/>
      <c r="AV674" s="102"/>
      <c r="AW674" s="102"/>
      <c r="AX674" s="102"/>
      <c r="AY674" s="102"/>
      <c r="AZ674" s="102"/>
      <c r="BA674" s="102"/>
      <c r="BB674" s="102"/>
      <c r="BC674" s="102"/>
      <c r="BD674" s="102"/>
      <c r="BE674" s="102"/>
      <c r="BF674" s="102"/>
      <c r="BG674" s="102"/>
      <c r="BH674" s="102"/>
      <c r="BI674" s="102"/>
      <c r="BJ674" s="102"/>
      <c r="BK674" s="102"/>
      <c r="BL674" s="102"/>
      <c r="BM674" s="102"/>
      <c r="BN674" s="102"/>
      <c r="BO674" s="102"/>
      <c r="BP674" s="102"/>
      <c r="BQ674" s="102"/>
      <c r="BR674" s="102"/>
      <c r="BS674" s="102"/>
      <c r="BT674" s="102"/>
      <c r="BU674" s="102"/>
      <c r="BV674" s="102"/>
      <c r="BW674" s="102"/>
      <c r="BX674" s="102"/>
      <c r="BY674" s="102"/>
      <c r="BZ674" s="102"/>
      <c r="CA674" s="102"/>
      <c r="CB674" s="102"/>
      <c r="CC674" s="102"/>
      <c r="CD674" s="102"/>
      <c r="CE674" s="102"/>
      <c r="CF674" s="102"/>
      <c r="CG674" s="102"/>
      <c r="CH674" s="102"/>
      <c r="CI674" s="102"/>
      <c r="CJ674" s="102"/>
      <c r="CK674" s="102"/>
      <c r="CL674" s="102"/>
      <c r="CM674" s="102"/>
      <c r="CN674" s="102"/>
      <c r="CO674" s="102"/>
      <c r="CP674" s="102"/>
      <c r="CQ674" s="102"/>
      <c r="CR674" s="102"/>
      <c r="CS674" s="102"/>
      <c r="CT674" s="102"/>
      <c r="CU674" s="102"/>
      <c r="CV674" s="102"/>
      <c r="CW674" s="102"/>
      <c r="CX674" s="102"/>
      <c r="CY674" s="102"/>
      <c r="CZ674" s="102"/>
      <c r="DA674" s="102"/>
      <c r="DB674" s="102"/>
      <c r="DC674" s="102"/>
      <c r="DD674" s="102"/>
      <c r="DE674" s="102"/>
      <c r="DF674" s="102"/>
      <c r="DG674" s="102"/>
      <c r="DH674" s="102"/>
      <c r="DI674" s="102"/>
      <c r="DJ674" s="102"/>
      <c r="DK674" s="102"/>
      <c r="DL674" s="102"/>
      <c r="DM674" s="102"/>
      <c r="DN674" s="102"/>
      <c r="DO674" s="102"/>
      <c r="DP674" s="102"/>
      <c r="DQ674" s="102"/>
      <c r="DR674" s="102"/>
      <c r="DS674" s="102"/>
      <c r="DT674" s="102"/>
      <c r="DU674" s="102"/>
      <c r="DV674" s="102"/>
      <c r="DW674" s="102"/>
      <c r="DX674" s="102"/>
      <c r="DY674" s="102"/>
      <c r="DZ674" s="102"/>
    </row>
    <row r="675" spans="1:130">
      <c r="A675" s="102"/>
      <c r="B675" s="102"/>
      <c r="C675" s="102"/>
      <c r="D675" s="102"/>
      <c r="E675" s="102"/>
      <c r="F675" s="102"/>
      <c r="G675" s="102"/>
      <c r="H675" s="102"/>
      <c r="I675" s="102"/>
      <c r="J675" s="102"/>
      <c r="K675" s="102"/>
      <c r="L675" s="102"/>
      <c r="M675" s="102"/>
      <c r="N675" s="102"/>
      <c r="O675" s="102"/>
      <c r="P675" s="102"/>
      <c r="Q675" s="102"/>
      <c r="R675" s="102"/>
      <c r="S675" s="102"/>
      <c r="T675" s="102"/>
      <c r="U675" s="102"/>
      <c r="V675" s="102"/>
      <c r="W675" s="102"/>
      <c r="X675" s="102"/>
      <c r="Y675" s="102"/>
      <c r="Z675" s="102"/>
      <c r="AA675" s="102"/>
      <c r="AB675" s="102"/>
      <c r="AC675" s="102"/>
      <c r="AD675" s="102"/>
      <c r="AE675" s="102"/>
      <c r="AF675" s="102"/>
      <c r="AG675" s="102"/>
      <c r="AH675" s="102"/>
      <c r="AI675" s="102"/>
      <c r="AJ675" s="102"/>
      <c r="AK675" s="102"/>
      <c r="AL675" s="102"/>
      <c r="AM675" s="102"/>
      <c r="AN675" s="102"/>
      <c r="AO675" s="102"/>
      <c r="AP675" s="102"/>
      <c r="AQ675" s="102"/>
      <c r="AR675" s="102"/>
      <c r="AS675" s="102"/>
      <c r="AT675" s="102"/>
      <c r="AU675" s="102"/>
      <c r="AV675" s="102"/>
      <c r="AW675" s="102"/>
      <c r="AX675" s="102"/>
      <c r="AY675" s="102"/>
      <c r="AZ675" s="102"/>
      <c r="BA675" s="102"/>
      <c r="BB675" s="102"/>
      <c r="BC675" s="102"/>
      <c r="BD675" s="102"/>
      <c r="BE675" s="102"/>
      <c r="BF675" s="102"/>
      <c r="BG675" s="102"/>
      <c r="BH675" s="102"/>
      <c r="BI675" s="102"/>
      <c r="BJ675" s="102"/>
      <c r="BK675" s="102"/>
      <c r="BL675" s="102"/>
      <c r="BM675" s="102"/>
      <c r="BN675" s="102"/>
      <c r="BO675" s="102"/>
      <c r="BP675" s="102"/>
      <c r="BQ675" s="102"/>
      <c r="BR675" s="102"/>
      <c r="BS675" s="102"/>
      <c r="BT675" s="102"/>
      <c r="BU675" s="102"/>
      <c r="BV675" s="102"/>
      <c r="BW675" s="102"/>
      <c r="BX675" s="102"/>
      <c r="BY675" s="102"/>
      <c r="BZ675" s="102"/>
      <c r="CA675" s="102"/>
      <c r="CB675" s="102"/>
      <c r="CC675" s="102"/>
      <c r="CD675" s="102"/>
      <c r="CE675" s="102"/>
      <c r="CF675" s="102"/>
      <c r="CG675" s="102"/>
      <c r="CH675" s="102"/>
      <c r="CI675" s="102"/>
      <c r="CJ675" s="102"/>
      <c r="CK675" s="102"/>
      <c r="CL675" s="102"/>
      <c r="CM675" s="102"/>
      <c r="CN675" s="102"/>
      <c r="CO675" s="102"/>
      <c r="CP675" s="102"/>
      <c r="CQ675" s="102"/>
      <c r="CR675" s="102"/>
      <c r="CS675" s="102"/>
      <c r="CT675" s="102"/>
      <c r="CU675" s="102"/>
      <c r="CV675" s="102"/>
      <c r="CW675" s="102"/>
      <c r="CX675" s="102"/>
      <c r="CY675" s="102"/>
      <c r="CZ675" s="102"/>
      <c r="DA675" s="102"/>
      <c r="DB675" s="102"/>
      <c r="DC675" s="102"/>
      <c r="DD675" s="102"/>
      <c r="DE675" s="102"/>
      <c r="DF675" s="102"/>
      <c r="DG675" s="102"/>
      <c r="DH675" s="102"/>
      <c r="DI675" s="102"/>
      <c r="DJ675" s="102"/>
      <c r="DK675" s="102"/>
      <c r="DL675" s="102"/>
      <c r="DM675" s="102"/>
      <c r="DN675" s="102"/>
      <c r="DO675" s="102"/>
      <c r="DP675" s="102"/>
      <c r="DQ675" s="102"/>
      <c r="DR675" s="102"/>
      <c r="DS675" s="102"/>
      <c r="DT675" s="102"/>
      <c r="DU675" s="102"/>
      <c r="DV675" s="102"/>
      <c r="DW675" s="102"/>
      <c r="DX675" s="102"/>
      <c r="DY675" s="102"/>
      <c r="DZ675" s="102"/>
    </row>
    <row r="676" spans="1:130" s="102" customFormat="1"/>
    <row r="677" spans="1:130" s="102" customFormat="1"/>
    <row r="678" spans="1:130" s="102" customFormat="1"/>
    <row r="679" spans="1:130" s="102" customFormat="1"/>
    <row r="680" spans="1:130" s="102" customFormat="1"/>
    <row r="681" spans="1:130" s="102" customFormat="1"/>
    <row r="682" spans="1:130" s="102" customFormat="1"/>
    <row r="683" spans="1:130" s="102" customFormat="1"/>
    <row r="684" spans="1:130" s="102" customFormat="1"/>
    <row r="685" spans="1:130" s="102" customFormat="1"/>
    <row r="686" spans="1:130" s="102" customFormat="1"/>
    <row r="687" spans="1:130" s="102" customFormat="1"/>
    <row r="688" spans="1:130" s="102" customFormat="1"/>
    <row r="689" s="102" customFormat="1"/>
    <row r="690" s="102" customFormat="1"/>
    <row r="691" s="102" customFormat="1"/>
    <row r="692" s="102" customFormat="1"/>
    <row r="693" s="102" customFormat="1"/>
    <row r="694" s="102" customFormat="1"/>
    <row r="695" s="102" customFormat="1"/>
    <row r="696" s="102" customFormat="1"/>
    <row r="697" s="102" customFormat="1"/>
    <row r="698" s="102" customFormat="1"/>
    <row r="699" s="102" customFormat="1"/>
    <row r="700" s="102" customFormat="1"/>
    <row r="701" s="102" customFormat="1"/>
    <row r="702" s="102" customFormat="1"/>
    <row r="703" s="102" customFormat="1"/>
    <row r="704" s="102" customFormat="1"/>
    <row r="705" s="102" customFormat="1"/>
    <row r="706" s="102" customFormat="1"/>
    <row r="707" s="102" customFormat="1"/>
    <row r="708" s="102" customFormat="1"/>
    <row r="709" s="102" customFormat="1"/>
    <row r="710" s="102" customFormat="1"/>
    <row r="711" s="102" customFormat="1"/>
    <row r="712" s="102" customFormat="1"/>
    <row r="713" s="102" customFormat="1"/>
    <row r="714" s="102" customFormat="1"/>
    <row r="715" s="102" customFormat="1"/>
    <row r="716" s="102" customFormat="1"/>
    <row r="717" s="102" customFormat="1"/>
    <row r="718" s="102" customFormat="1"/>
    <row r="719" s="102" customFormat="1"/>
    <row r="720" s="102" customFormat="1"/>
    <row r="721" s="102" customFormat="1"/>
    <row r="722" s="102" customFormat="1"/>
    <row r="723" s="102" customFormat="1"/>
    <row r="724" s="102" customFormat="1"/>
    <row r="725" s="102" customFormat="1"/>
    <row r="726" s="102" customFormat="1"/>
    <row r="727" s="102" customFormat="1"/>
    <row r="728" s="102" customFormat="1"/>
    <row r="729" s="102" customFormat="1"/>
    <row r="730" s="102" customFormat="1"/>
    <row r="731" s="102" customFormat="1"/>
    <row r="732" s="102" customFormat="1"/>
    <row r="733" s="102" customFormat="1"/>
    <row r="734" s="102" customFormat="1"/>
    <row r="735" s="102" customFormat="1"/>
    <row r="736" s="102" customFormat="1"/>
    <row r="737" s="102" customFormat="1"/>
    <row r="738" s="102" customFormat="1"/>
    <row r="739" s="102" customFormat="1"/>
    <row r="740" s="102" customFormat="1"/>
    <row r="741" s="102" customFormat="1"/>
    <row r="742" s="102" customFormat="1"/>
    <row r="743" s="102" customFormat="1"/>
    <row r="744" s="102" customFormat="1"/>
    <row r="745" s="102" customFormat="1"/>
    <row r="746" s="102" customFormat="1"/>
    <row r="747" s="102" customFormat="1"/>
    <row r="748" s="102" customFormat="1"/>
    <row r="749" s="102" customFormat="1"/>
    <row r="750" s="102" customFormat="1"/>
    <row r="751" s="102" customFormat="1"/>
    <row r="752" s="102" customFormat="1"/>
    <row r="753" s="102" customFormat="1"/>
    <row r="754" s="102" customFormat="1"/>
    <row r="755" s="102" customFormat="1"/>
    <row r="756" s="102" customFormat="1"/>
    <row r="757" s="102" customFormat="1"/>
    <row r="758" s="102" customFormat="1"/>
    <row r="759" s="102" customFormat="1"/>
    <row r="760" s="102" customFormat="1"/>
    <row r="761" s="102" customFormat="1"/>
    <row r="762" s="102" customFormat="1"/>
    <row r="763" s="102" customFormat="1"/>
    <row r="764" s="102" customFormat="1"/>
    <row r="765" s="102" customFormat="1"/>
    <row r="766" s="102" customFormat="1"/>
    <row r="767" s="102" customFormat="1"/>
    <row r="768" s="102" customFormat="1"/>
    <row r="769" s="102" customFormat="1"/>
    <row r="770" s="102" customFormat="1"/>
    <row r="771" s="102" customFormat="1"/>
    <row r="772" s="102" customFormat="1"/>
    <row r="773" s="102" customFormat="1"/>
    <row r="774" s="102" customFormat="1"/>
    <row r="775" s="102" customFormat="1"/>
    <row r="776" s="102" customFormat="1"/>
    <row r="777" s="102" customFormat="1"/>
    <row r="778" s="102" customFormat="1"/>
    <row r="779" s="102" customFormat="1"/>
    <row r="780" s="102" customFormat="1"/>
    <row r="781" s="102" customFormat="1"/>
    <row r="782" s="102" customFormat="1"/>
    <row r="783" s="102" customFormat="1"/>
    <row r="784" s="102" customFormat="1"/>
    <row r="785" s="102" customFormat="1"/>
    <row r="786" s="102" customFormat="1"/>
    <row r="787" s="102" customFormat="1"/>
    <row r="788" s="102" customFormat="1"/>
    <row r="789" s="102" customFormat="1"/>
    <row r="790" s="102" customFormat="1"/>
    <row r="791" s="102" customFormat="1"/>
    <row r="792" s="102" customFormat="1"/>
    <row r="793" s="102" customFormat="1"/>
    <row r="794" s="102" customFormat="1"/>
    <row r="795" s="102" customFormat="1"/>
    <row r="796" s="102" customFormat="1"/>
    <row r="797" s="102" customFormat="1"/>
    <row r="798" s="102" customFormat="1"/>
    <row r="799" s="102" customFormat="1"/>
    <row r="800" s="102" customFormat="1"/>
    <row r="801" s="102" customFormat="1"/>
    <row r="802" s="102" customFormat="1"/>
    <row r="803" s="102" customFormat="1"/>
    <row r="804" s="102" customFormat="1"/>
    <row r="805" s="102" customFormat="1"/>
    <row r="806" s="102" customFormat="1"/>
    <row r="807" s="102" customFormat="1"/>
    <row r="808" s="102" customFormat="1"/>
    <row r="809" s="102" customFormat="1"/>
    <row r="810" s="102" customFormat="1"/>
    <row r="811" s="102" customFormat="1"/>
    <row r="812" s="102" customFormat="1"/>
    <row r="813" s="102" customFormat="1"/>
    <row r="814" s="102" customFormat="1"/>
    <row r="815" s="102" customFormat="1"/>
    <row r="816" s="102" customFormat="1"/>
    <row r="817" s="102" customFormat="1"/>
    <row r="818" s="102" customFormat="1"/>
    <row r="819" s="102" customFormat="1"/>
    <row r="820" s="102" customFormat="1"/>
    <row r="821" s="102" customFormat="1"/>
    <row r="822" s="102" customFormat="1"/>
    <row r="823" s="102" customFormat="1"/>
    <row r="824" s="102" customFormat="1"/>
    <row r="825" s="102" customFormat="1"/>
    <row r="826" s="102" customFormat="1"/>
    <row r="827" s="102" customFormat="1"/>
    <row r="828" s="102" customFormat="1"/>
    <row r="829" s="102" customFormat="1"/>
    <row r="830" s="102" customFormat="1"/>
    <row r="831" s="102" customFormat="1"/>
    <row r="832" s="102" customFormat="1"/>
    <row r="833" s="102" customFormat="1"/>
    <row r="834" s="102" customFormat="1"/>
    <row r="835" s="102" customFormat="1"/>
    <row r="836" s="102" customFormat="1"/>
    <row r="837" s="102" customFormat="1"/>
    <row r="838" s="102" customFormat="1"/>
    <row r="839" s="102" customFormat="1"/>
    <row r="840" s="102" customFormat="1"/>
    <row r="841" s="102" customFormat="1"/>
    <row r="842" s="102" customFormat="1"/>
    <row r="843" s="102" customFormat="1"/>
    <row r="844" s="102" customFormat="1"/>
    <row r="845" s="102" customFormat="1"/>
    <row r="846" s="102" customFormat="1"/>
    <row r="847" s="102" customFormat="1"/>
    <row r="848" s="102" customFormat="1"/>
    <row r="849" s="102" customFormat="1"/>
    <row r="850" s="102" customFormat="1"/>
    <row r="851" s="102" customFormat="1"/>
    <row r="852" s="102" customFormat="1"/>
    <row r="853" s="102" customFormat="1"/>
    <row r="854" s="102" customFormat="1"/>
    <row r="855" s="102" customFormat="1"/>
    <row r="856" s="102" customFormat="1"/>
    <row r="857" s="102" customFormat="1"/>
    <row r="858" s="102" customFormat="1"/>
    <row r="859" s="102" customFormat="1"/>
    <row r="860" s="102" customFormat="1"/>
    <row r="861" s="102" customFormat="1"/>
    <row r="862" s="102" customFormat="1"/>
    <row r="863" s="102" customFormat="1"/>
    <row r="864" s="102" customFormat="1"/>
    <row r="865" s="102" customFormat="1"/>
    <row r="866" s="102" customFormat="1"/>
    <row r="867" s="102" customFormat="1"/>
    <row r="868" s="102" customFormat="1"/>
    <row r="869" s="102" customFormat="1"/>
    <row r="870" s="102" customFormat="1"/>
    <row r="871" s="102" customFormat="1"/>
    <row r="872" s="102" customFormat="1"/>
    <row r="873" s="102" customFormat="1"/>
    <row r="874" s="102" customFormat="1"/>
    <row r="875" s="102" customFormat="1"/>
    <row r="876" s="102" customFormat="1"/>
    <row r="877" s="102" customFormat="1"/>
    <row r="878" s="102" customFormat="1"/>
    <row r="879" s="102" customFormat="1"/>
    <row r="880" s="102" customFormat="1"/>
    <row r="881" s="102" customFormat="1"/>
    <row r="882" s="102" customFormat="1"/>
    <row r="883" s="102" customFormat="1"/>
    <row r="884" s="102" customFormat="1"/>
    <row r="885" s="102" customFormat="1"/>
    <row r="886" s="102" customFormat="1"/>
    <row r="887" s="102" customFormat="1"/>
    <row r="888" s="102" customFormat="1"/>
    <row r="889" s="102" customFormat="1"/>
    <row r="890" s="102" customFormat="1"/>
    <row r="891" s="102" customFormat="1"/>
    <row r="892" s="102" customFormat="1"/>
    <row r="893" s="102" customFormat="1"/>
    <row r="894" s="102" customFormat="1"/>
    <row r="895" s="102" customFormat="1"/>
    <row r="896" s="102" customFormat="1"/>
    <row r="897" s="102" customFormat="1"/>
    <row r="898" s="102" customFormat="1"/>
    <row r="899" s="102" customFormat="1"/>
    <row r="900" s="102" customFormat="1"/>
    <row r="901" s="102" customFormat="1"/>
    <row r="902" s="102" customFormat="1"/>
    <row r="903" s="102" customFormat="1"/>
    <row r="904" s="102" customFormat="1"/>
    <row r="905" s="102" customFormat="1"/>
    <row r="906" s="102" customFormat="1"/>
    <row r="907" s="102" customFormat="1"/>
    <row r="908" s="102" customFormat="1"/>
    <row r="909" s="102" customFormat="1"/>
    <row r="910" s="102" customFormat="1"/>
    <row r="911" s="102" customFormat="1"/>
    <row r="912" s="102" customFormat="1"/>
    <row r="913" s="102" customFormat="1"/>
    <row r="914" s="102" customFormat="1"/>
    <row r="915" s="102" customFormat="1"/>
    <row r="916" s="102" customFormat="1"/>
    <row r="917" s="102" customFormat="1"/>
    <row r="918" s="102" customFormat="1"/>
    <row r="919" s="102" customFormat="1"/>
    <row r="920" s="102" customFormat="1"/>
    <row r="921" s="102" customFormat="1"/>
    <row r="922" s="102" customFormat="1"/>
    <row r="923" s="102" customFormat="1"/>
    <row r="924" s="102" customFormat="1"/>
    <row r="925" s="102" customFormat="1"/>
    <row r="926" s="102" customFormat="1"/>
    <row r="927" s="102" customFormat="1"/>
    <row r="928" s="102" customFormat="1"/>
    <row r="929" s="102" customFormat="1"/>
    <row r="930" s="102" customFormat="1"/>
    <row r="931" s="102" customFormat="1"/>
    <row r="932" s="102" customFormat="1"/>
    <row r="933" s="102" customFormat="1"/>
    <row r="934" s="102" customFormat="1"/>
    <row r="935" s="102" customFormat="1"/>
    <row r="936" s="102" customFormat="1"/>
    <row r="937" s="102" customFormat="1"/>
    <row r="938" s="102" customFormat="1"/>
    <row r="939" s="102" customFormat="1"/>
    <row r="940" s="102" customFormat="1"/>
    <row r="941" s="102" customFormat="1"/>
    <row r="942" s="102" customFormat="1"/>
    <row r="943" s="102" customFormat="1"/>
    <row r="944" s="102" customFormat="1"/>
    <row r="945" s="102" customFormat="1"/>
    <row r="946" s="102" customFormat="1"/>
    <row r="947" s="102" customFormat="1"/>
    <row r="948" s="102" customFormat="1"/>
    <row r="949" s="102" customFormat="1"/>
    <row r="950" s="102" customFormat="1"/>
    <row r="951" s="102" customFormat="1"/>
    <row r="952" s="102" customFormat="1"/>
    <row r="953" s="102" customFormat="1"/>
    <row r="954" s="102" customFormat="1"/>
    <row r="955" s="102" customFormat="1"/>
    <row r="956" s="102" customFormat="1"/>
    <row r="957" s="102" customFormat="1"/>
    <row r="958" s="102" customFormat="1"/>
    <row r="959" s="102" customFormat="1"/>
    <row r="960" s="102" customFormat="1"/>
    <row r="961" s="102" customFormat="1"/>
    <row r="962" s="102" customFormat="1"/>
    <row r="963" s="102" customFormat="1"/>
    <row r="964" s="102" customFormat="1"/>
    <row r="965" s="102" customFormat="1"/>
    <row r="966" s="102" customFormat="1"/>
    <row r="967" s="102" customFormat="1"/>
    <row r="968" s="102" customFormat="1"/>
    <row r="969" s="102" customFormat="1"/>
    <row r="970" s="102" customFormat="1"/>
    <row r="971" s="102" customFormat="1"/>
    <row r="972" s="102" customFormat="1"/>
    <row r="973" s="102" customFormat="1"/>
    <row r="974" s="102" customFormat="1"/>
    <row r="975" s="102" customFormat="1"/>
    <row r="976" s="102" customFormat="1"/>
    <row r="977" s="102" customFormat="1"/>
    <row r="978" s="102" customFormat="1"/>
    <row r="979" s="102" customFormat="1"/>
    <row r="980" s="102" customFormat="1"/>
    <row r="981" s="102" customFormat="1"/>
    <row r="982" s="102" customFormat="1"/>
    <row r="983" s="102" customFormat="1"/>
    <row r="984" s="102" customFormat="1"/>
    <row r="985" s="102" customFormat="1"/>
    <row r="986" s="102" customFormat="1"/>
    <row r="987" s="102" customFormat="1"/>
    <row r="988" s="102" customFormat="1"/>
    <row r="989" s="102" customFormat="1"/>
    <row r="990" s="102" customFormat="1"/>
    <row r="991" s="102" customFormat="1"/>
    <row r="992" s="102" customFormat="1"/>
    <row r="993" s="102" customFormat="1"/>
    <row r="994" s="102" customFormat="1"/>
    <row r="995" s="102" customFormat="1"/>
    <row r="996" s="102" customFormat="1"/>
    <row r="997" s="102" customFormat="1"/>
    <row r="998" s="102" customFormat="1"/>
    <row r="999" s="102" customFormat="1"/>
    <row r="1000" s="102" customFormat="1"/>
    <row r="1001" s="102" customFormat="1"/>
    <row r="1002" s="102" customFormat="1"/>
    <row r="1003" s="102" customFormat="1"/>
    <row r="1004" s="102" customFormat="1"/>
    <row r="1005" s="102" customFormat="1"/>
    <row r="1006" s="102" customFormat="1"/>
    <row r="1007" s="102" customFormat="1"/>
    <row r="1008" s="102" customFormat="1"/>
    <row r="1009" s="102" customFormat="1"/>
    <row r="1010" s="102" customFormat="1"/>
    <row r="1011" s="102" customFormat="1"/>
    <row r="1012" s="102" customFormat="1"/>
    <row r="1013" s="102" customFormat="1"/>
    <row r="1014" s="102" customFormat="1"/>
    <row r="1015" s="102" customFormat="1"/>
    <row r="1016" s="102" customFormat="1"/>
    <row r="1017" s="102" customFormat="1"/>
    <row r="1018" s="102" customFormat="1"/>
    <row r="1019" s="102" customFormat="1"/>
    <row r="1020" s="102" customFormat="1"/>
    <row r="1021" s="102" customFormat="1"/>
    <row r="1022" s="102" customFormat="1"/>
    <row r="1023" s="102" customFormat="1"/>
    <row r="1024" s="102" customFormat="1"/>
    <row r="1025" s="102" customFormat="1"/>
    <row r="1026" s="102" customFormat="1"/>
    <row r="1027" s="102" customFormat="1"/>
    <row r="1028" s="102" customFormat="1"/>
    <row r="1029" s="102" customFormat="1"/>
    <row r="1030" s="102" customFormat="1"/>
    <row r="1031" s="102" customFormat="1"/>
    <row r="1032" s="102" customFormat="1"/>
    <row r="1033" s="102" customFormat="1"/>
    <row r="1034" s="102" customFormat="1"/>
    <row r="1035" s="102" customFormat="1"/>
    <row r="1036" s="102" customFormat="1"/>
    <row r="1037" s="102" customFormat="1"/>
    <row r="1038" s="102" customFormat="1"/>
    <row r="1039" s="102" customFormat="1"/>
    <row r="1040" s="102" customFormat="1"/>
    <row r="1041" s="102" customFormat="1"/>
    <row r="1042" s="102" customFormat="1"/>
    <row r="1043" s="102" customFormat="1"/>
    <row r="1044" s="102" customFormat="1"/>
    <row r="1045" s="102" customFormat="1"/>
    <row r="1046" s="102" customFormat="1"/>
    <row r="1047" s="102" customFormat="1"/>
    <row r="1048" s="102" customFormat="1"/>
    <row r="1049" s="102" customFormat="1"/>
    <row r="1050" s="102" customFormat="1"/>
    <row r="1051" s="102" customFormat="1"/>
    <row r="1052" s="102" customFormat="1"/>
    <row r="1053" s="102" customFormat="1"/>
    <row r="1054" s="102" customFormat="1"/>
    <row r="1055" s="102" customFormat="1"/>
    <row r="1056" s="102" customFormat="1"/>
    <row r="1057" s="102" customFormat="1"/>
    <row r="1058" s="102" customFormat="1"/>
    <row r="1059" s="102" customFormat="1"/>
    <row r="1060" s="102" customFormat="1"/>
    <row r="1061" s="102" customFormat="1"/>
    <row r="1062" s="102" customFormat="1"/>
    <row r="1063" s="102" customFormat="1"/>
    <row r="1064" s="102" customFormat="1"/>
    <row r="1065" s="102" customFormat="1"/>
    <row r="1066" s="102" customFormat="1"/>
    <row r="1067" s="102" customFormat="1"/>
    <row r="1068" s="102" customFormat="1"/>
    <row r="1069" s="102" customFormat="1"/>
    <row r="1070" s="102" customFormat="1"/>
    <row r="1071" s="102" customFormat="1"/>
    <row r="1072" s="102" customFormat="1"/>
    <row r="1073" s="102" customFormat="1"/>
    <row r="1074" s="102" customFormat="1"/>
    <row r="1075" s="102" customFormat="1"/>
    <row r="1076" s="102" customFormat="1"/>
    <row r="1077" s="102" customFormat="1"/>
    <row r="1078" s="102" customFormat="1"/>
    <row r="1079" s="102" customFormat="1"/>
    <row r="1080" s="102" customFormat="1"/>
    <row r="1081" s="102" customFormat="1"/>
    <row r="1082" s="102" customFormat="1"/>
    <row r="1083" s="102" customFormat="1"/>
    <row r="1084" s="102" customFormat="1"/>
    <row r="1085" s="102" customFormat="1"/>
    <row r="1086" s="102" customFormat="1"/>
    <row r="1087" s="102" customFormat="1"/>
    <row r="1088" s="102" customFormat="1"/>
    <row r="1089" s="102" customFormat="1"/>
    <row r="1090" s="102" customFormat="1"/>
    <row r="1091" s="102" customFormat="1"/>
    <row r="1092" s="102" customFormat="1"/>
    <row r="1093" s="102" customFormat="1"/>
    <row r="1094" s="102" customFormat="1"/>
    <row r="1095" s="102" customFormat="1"/>
    <row r="1096" s="102" customFormat="1"/>
    <row r="1097" s="102" customFormat="1"/>
    <row r="1098" s="102" customFormat="1"/>
    <row r="1099" s="102" customFormat="1"/>
    <row r="1100" s="102" customFormat="1"/>
    <row r="1101" s="102" customFormat="1"/>
    <row r="1102" s="102" customFormat="1"/>
    <row r="1103" s="102" customFormat="1"/>
    <row r="1104" s="102" customFormat="1"/>
    <row r="1105" s="102" customFormat="1"/>
    <row r="1106" s="102" customFormat="1"/>
    <row r="1107" s="102" customFormat="1"/>
    <row r="1108" s="102" customFormat="1"/>
    <row r="1109" s="102" customFormat="1"/>
    <row r="1110" s="102" customFormat="1"/>
    <row r="1111" s="102" customFormat="1"/>
    <row r="1112" s="102" customFormat="1"/>
    <row r="1113" s="102" customFormat="1"/>
    <row r="1114" s="102" customFormat="1"/>
    <row r="1115" s="102" customFormat="1"/>
    <row r="1116" s="102" customFormat="1"/>
    <row r="1117" s="102" customFormat="1"/>
    <row r="1118" s="102" customFormat="1"/>
    <row r="1119" s="102" customFormat="1"/>
    <row r="1120" s="102" customFormat="1"/>
    <row r="1121" s="102" customFormat="1"/>
    <row r="1122" s="102" customFormat="1"/>
    <row r="1123" s="102" customFormat="1"/>
    <row r="1124" s="102" customFormat="1"/>
    <row r="1125" s="102" customFormat="1"/>
    <row r="1126" s="102" customFormat="1"/>
    <row r="1127" s="102" customFormat="1"/>
    <row r="1128" s="102" customFormat="1"/>
    <row r="1129" s="102" customFormat="1"/>
    <row r="1130" s="102" customFormat="1"/>
    <row r="1131" s="102" customFormat="1"/>
    <row r="1132" s="102" customFormat="1"/>
    <row r="1133" s="102" customFormat="1"/>
    <row r="1134" s="102" customFormat="1"/>
    <row r="1135" s="102" customFormat="1"/>
    <row r="1136" s="102" customFormat="1"/>
    <row r="1137" s="102" customFormat="1"/>
    <row r="1138" s="102" customFormat="1"/>
    <row r="1139" s="102" customFormat="1"/>
    <row r="1140" s="102" customFormat="1"/>
    <row r="1141" s="102" customFormat="1"/>
    <row r="1142" s="102" customFormat="1"/>
    <row r="1143" s="102" customFormat="1"/>
    <row r="1144" s="102" customFormat="1"/>
    <row r="1145" s="102" customFormat="1"/>
    <row r="1146" s="102" customFormat="1"/>
    <row r="1147" s="102" customFormat="1"/>
    <row r="1148" s="102" customFormat="1"/>
    <row r="1149" s="102" customFormat="1"/>
    <row r="1150" s="102" customFormat="1"/>
    <row r="1151" s="102" customFormat="1"/>
    <row r="1152" s="102" customFormat="1"/>
    <row r="1153" s="102" customFormat="1"/>
    <row r="1154" s="102" customFormat="1"/>
    <row r="1155" s="102" customFormat="1"/>
    <row r="1156" s="102" customFormat="1"/>
    <row r="1157" s="102" customFormat="1"/>
    <row r="1158" s="102" customFormat="1"/>
    <row r="1159" s="102" customFormat="1"/>
    <row r="1160" s="102" customFormat="1"/>
    <row r="1161" s="102" customFormat="1"/>
    <row r="1162" s="102" customFormat="1"/>
    <row r="1163" s="102" customFormat="1"/>
    <row r="1164" s="102" customFormat="1"/>
    <row r="1165" s="102" customFormat="1"/>
    <row r="1166" s="102" customFormat="1"/>
    <row r="1167" s="102" customFormat="1"/>
    <row r="1168" s="102" customFormat="1"/>
    <row r="1169" s="102" customFormat="1"/>
    <row r="1170" s="102" customFormat="1"/>
    <row r="1171" s="102" customFormat="1"/>
    <row r="1172" s="102" customFormat="1"/>
    <row r="1173" s="102" customFormat="1"/>
    <row r="1174" s="102" customFormat="1"/>
    <row r="1175" s="102" customFormat="1"/>
    <row r="1176" s="102" customFormat="1"/>
    <row r="1177" s="102" customFormat="1"/>
    <row r="1178" s="102" customFormat="1"/>
    <row r="1179" s="102" customFormat="1"/>
    <row r="1180" s="102" customFormat="1"/>
    <row r="1181" s="102" customFormat="1"/>
    <row r="1182" s="102" customFormat="1"/>
    <row r="1183" s="102" customFormat="1"/>
    <row r="1184" s="102" customFormat="1"/>
    <row r="1185" s="102" customFormat="1"/>
    <row r="1186" s="102" customFormat="1"/>
    <row r="1187" s="102" customFormat="1"/>
    <row r="1188" s="102" customFormat="1"/>
    <row r="1189" s="102" customFormat="1"/>
    <row r="1190" s="102" customFormat="1"/>
    <row r="1191" s="102" customFormat="1"/>
    <row r="1192" s="102" customFormat="1"/>
    <row r="1193" s="102" customFormat="1"/>
    <row r="1194" s="102" customFormat="1"/>
    <row r="1195" s="102" customFormat="1"/>
    <row r="1196" s="102" customFormat="1"/>
    <row r="1197" s="102" customFormat="1"/>
    <row r="1198" s="102" customFormat="1"/>
    <row r="1199" s="102" customFormat="1"/>
    <row r="1200" s="102" customFormat="1"/>
    <row r="1201" s="102" customFormat="1"/>
    <row r="1202" s="102" customFormat="1"/>
    <row r="1203" s="102" customFormat="1"/>
    <row r="1204" s="102" customFormat="1"/>
    <row r="1205" s="102" customFormat="1"/>
    <row r="1206" s="102" customFormat="1"/>
    <row r="1207" s="102" customFormat="1"/>
    <row r="1208" s="102" customFormat="1"/>
    <row r="1209" s="102" customFormat="1"/>
    <row r="1210" s="102" customFormat="1"/>
    <row r="1211" s="102" customFormat="1"/>
    <row r="1212" s="102" customFormat="1"/>
    <row r="1213" s="102" customFormat="1"/>
    <row r="1214" s="102" customFormat="1"/>
    <row r="1215" s="102" customFormat="1"/>
    <row r="1216" s="102" customFormat="1"/>
    <row r="1217" s="102" customFormat="1"/>
    <row r="1218" s="102" customFormat="1"/>
    <row r="1219" s="102" customFormat="1"/>
    <row r="1220" s="102" customFormat="1"/>
    <row r="1221" s="102" customFormat="1"/>
  </sheetData>
  <mergeCells count="6">
    <mergeCell ref="A2:G2"/>
    <mergeCell ref="A9:G9"/>
    <mergeCell ref="B3:D3"/>
    <mergeCell ref="B5:G5"/>
    <mergeCell ref="B6:G6"/>
    <mergeCell ref="A8:F8"/>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rgb="FF92D050"/>
  </sheetPr>
  <dimension ref="A2:AQ25"/>
  <sheetViews>
    <sheetView zoomScaleNormal="100" workbookViewId="0">
      <selection activeCell="G16" sqref="G16"/>
    </sheetView>
  </sheetViews>
  <sheetFormatPr defaultColWidth="9.1796875" defaultRowHeight="11.5"/>
  <cols>
    <col min="1" max="1" width="31" style="58" customWidth="1"/>
    <col min="2" max="2" width="12.54296875" style="58" customWidth="1"/>
    <col min="3" max="3" width="12.453125" style="58" customWidth="1"/>
    <col min="4" max="4" width="12.7265625" style="58" customWidth="1"/>
    <col min="5" max="5" width="12.453125" style="58" customWidth="1"/>
    <col min="6" max="6" width="11.453125" style="58" customWidth="1"/>
    <col min="7" max="16384" width="9.1796875" style="58"/>
  </cols>
  <sheetData>
    <row r="2" spans="1:43" s="56" customFormat="1" ht="14.25" customHeight="1">
      <c r="A2" s="509" t="s">
        <v>448</v>
      </c>
      <c r="B2" s="509"/>
      <c r="C2" s="509"/>
      <c r="D2" s="509"/>
      <c r="E2" s="509"/>
      <c r="F2" s="509"/>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row>
    <row r="3" spans="1:43" s="56" customFormat="1" ht="15.75" customHeight="1">
      <c r="A3" s="506" t="s">
        <v>188</v>
      </c>
      <c r="B3" s="506"/>
      <c r="C3" s="506"/>
      <c r="D3" s="506"/>
      <c r="E3" s="506"/>
      <c r="F3" s="506"/>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row>
    <row r="5" spans="1:43" ht="12" customHeight="1">
      <c r="A5" s="285"/>
      <c r="B5" s="273"/>
      <c r="C5" s="304"/>
      <c r="D5" s="285" t="s">
        <v>49</v>
      </c>
      <c r="E5" s="511" t="s">
        <v>11</v>
      </c>
      <c r="F5" s="512"/>
    </row>
    <row r="6" spans="1:43" ht="12" customHeight="1">
      <c r="A6" s="283" t="s">
        <v>266</v>
      </c>
      <c r="B6" s="515" t="s">
        <v>257</v>
      </c>
      <c r="C6" s="516"/>
      <c r="D6" s="285" t="s">
        <v>13</v>
      </c>
      <c r="E6" s="511" t="s">
        <v>13</v>
      </c>
      <c r="F6" s="512"/>
    </row>
    <row r="7" spans="1:43" ht="12" customHeight="1">
      <c r="A7" s="335" t="s">
        <v>34</v>
      </c>
      <c r="B7" s="517" t="s">
        <v>258</v>
      </c>
      <c r="C7" s="518"/>
      <c r="D7" s="276" t="s">
        <v>50</v>
      </c>
      <c r="E7" s="507" t="s">
        <v>17</v>
      </c>
      <c r="F7" s="508"/>
    </row>
    <row r="8" spans="1:43" ht="12" customHeight="1">
      <c r="A8" s="276"/>
      <c r="B8" s="273"/>
      <c r="C8" s="304"/>
      <c r="D8" s="276" t="s">
        <v>18</v>
      </c>
      <c r="E8" s="507" t="s">
        <v>18</v>
      </c>
      <c r="F8" s="508"/>
    </row>
    <row r="9" spans="1:43" ht="12" thickBot="1">
      <c r="A9" s="60" t="str">
        <f>' F4'!A10</f>
        <v>Janar-Mars/January-March</v>
      </c>
      <c r="B9" s="61">
        <v>2024</v>
      </c>
      <c r="C9" s="205">
        <v>2025</v>
      </c>
      <c r="D9" s="61" t="s">
        <v>479</v>
      </c>
      <c r="E9" s="61">
        <v>2024</v>
      </c>
      <c r="F9" s="205">
        <v>2025</v>
      </c>
    </row>
    <row r="10" spans="1:43" ht="14.5" thickBot="1">
      <c r="A10" s="503" t="s">
        <v>326</v>
      </c>
      <c r="B10" s="503"/>
      <c r="C10" s="503"/>
      <c r="D10" s="503"/>
      <c r="E10" s="503"/>
      <c r="F10" s="503"/>
    </row>
    <row r="11" spans="1:43" ht="14">
      <c r="A11" s="168" t="s">
        <v>315</v>
      </c>
      <c r="B11" s="139">
        <v>1597662.91</v>
      </c>
      <c r="C11" s="139">
        <v>1795719.82</v>
      </c>
      <c r="D11" s="140">
        <f>(C11/B11-1)*100</f>
        <v>12.396664450325146</v>
      </c>
      <c r="E11" s="140">
        <f>B11/B$23*100</f>
        <v>9.6762986324240998</v>
      </c>
      <c r="F11" s="140">
        <f>C11/C$23*100</f>
        <v>10.102018572781155</v>
      </c>
    </row>
    <row r="12" spans="1:43" ht="14">
      <c r="A12" s="169" t="s">
        <v>41</v>
      </c>
      <c r="B12" s="139">
        <v>1907792.5</v>
      </c>
      <c r="C12" s="139">
        <v>1881157.01</v>
      </c>
      <c r="D12" s="140">
        <f t="shared" ref="D12:D22" si="0">(C12/B12-1)*100</f>
        <v>-1.396141876016388</v>
      </c>
      <c r="E12" s="140">
        <f t="shared" ref="E12:E22" si="1">B12/B$23*100</f>
        <v>11.554608824648096</v>
      </c>
      <c r="F12" s="140">
        <f t="shared" ref="F12:F22" si="2">C12/C$23*100</f>
        <v>10.582654844973236</v>
      </c>
    </row>
    <row r="13" spans="1:43" ht="14">
      <c r="A13" s="169" t="s">
        <v>313</v>
      </c>
      <c r="B13" s="141">
        <v>1981896.3599999999</v>
      </c>
      <c r="C13" s="139">
        <v>2014655.4500000002</v>
      </c>
      <c r="D13" s="140">
        <f t="shared" si="0"/>
        <v>1.6529164017436537</v>
      </c>
      <c r="E13" s="140">
        <f t="shared" si="1"/>
        <v>12.003421321131064</v>
      </c>
      <c r="F13" s="140">
        <f t="shared" si="2"/>
        <v>11.333664944264401</v>
      </c>
    </row>
    <row r="14" spans="1:43" ht="14">
      <c r="A14" s="169" t="s">
        <v>259</v>
      </c>
      <c r="B14" s="139">
        <v>1702519.88</v>
      </c>
      <c r="C14" s="139">
        <v>2058116.5999999999</v>
      </c>
      <c r="D14" s="140">
        <f t="shared" si="0"/>
        <v>20.88649443553048</v>
      </c>
      <c r="E14" s="140">
        <f t="shared" si="1"/>
        <v>10.311368364005423</v>
      </c>
      <c r="F14" s="140">
        <f t="shared" si="2"/>
        <v>11.578160404861602</v>
      </c>
    </row>
    <row r="15" spans="1:43" ht="14">
      <c r="A15" s="170" t="s">
        <v>33</v>
      </c>
      <c r="B15" s="139">
        <v>0</v>
      </c>
      <c r="C15" s="139">
        <v>0</v>
      </c>
      <c r="D15" s="140" t="e">
        <f t="shared" si="0"/>
        <v>#DIV/0!</v>
      </c>
      <c r="E15" s="140">
        <f t="shared" si="1"/>
        <v>0</v>
      </c>
      <c r="F15" s="140">
        <f t="shared" si="2"/>
        <v>0</v>
      </c>
    </row>
    <row r="16" spans="1:43" ht="14">
      <c r="A16" s="169" t="s">
        <v>267</v>
      </c>
      <c r="B16" s="139">
        <v>0</v>
      </c>
      <c r="C16" s="139">
        <v>0</v>
      </c>
      <c r="D16" s="140" t="e">
        <f t="shared" si="0"/>
        <v>#DIV/0!</v>
      </c>
      <c r="E16" s="140">
        <f t="shared" si="1"/>
        <v>0</v>
      </c>
      <c r="F16" s="140">
        <f t="shared" si="2"/>
        <v>0</v>
      </c>
    </row>
    <row r="17" spans="1:6" ht="14">
      <c r="A17" s="169" t="s">
        <v>310</v>
      </c>
      <c r="B17" s="139">
        <v>1796656.59</v>
      </c>
      <c r="C17" s="139">
        <v>2076196.5</v>
      </c>
      <c r="D17" s="140">
        <f t="shared" si="0"/>
        <v>15.55889486927493</v>
      </c>
      <c r="E17" s="140">
        <f t="shared" si="1"/>
        <v>10.881510483805842</v>
      </c>
      <c r="F17" s="140">
        <f t="shared" si="2"/>
        <v>11.679870863007588</v>
      </c>
    </row>
    <row r="18" spans="1:6" ht="14">
      <c r="A18" s="169" t="s">
        <v>302</v>
      </c>
      <c r="B18" s="139">
        <v>1858966.2400000119</v>
      </c>
      <c r="C18" s="139">
        <v>1843112.1000000131</v>
      </c>
      <c r="D18" s="140">
        <f t="shared" si="0"/>
        <v>-0.85284711786904888</v>
      </c>
      <c r="E18" s="140">
        <f t="shared" si="1"/>
        <v>11.258890954559799</v>
      </c>
      <c r="F18" s="140">
        <f t="shared" si="2"/>
        <v>10.368629035858062</v>
      </c>
    </row>
    <row r="19" spans="1:6" ht="14">
      <c r="A19" s="169" t="s">
        <v>268</v>
      </c>
      <c r="B19" s="139">
        <v>1850177.0400000059</v>
      </c>
      <c r="C19" s="139">
        <v>1936658.7900000019</v>
      </c>
      <c r="D19" s="140">
        <f t="shared" si="0"/>
        <v>4.6742418768744187</v>
      </c>
      <c r="E19" s="140">
        <f t="shared" si="1"/>
        <v>11.205658871992295</v>
      </c>
      <c r="F19" s="140">
        <f t="shared" si="2"/>
        <v>10.894886188715065</v>
      </c>
    </row>
    <row r="20" spans="1:6" ht="14">
      <c r="A20" s="169" t="s">
        <v>260</v>
      </c>
      <c r="B20" s="139">
        <v>583326.64</v>
      </c>
      <c r="C20" s="139">
        <v>703921.24</v>
      </c>
      <c r="D20" s="140">
        <f t="shared" si="0"/>
        <v>20.673597214761188</v>
      </c>
      <c r="E20" s="140">
        <f t="shared" si="1"/>
        <v>3.5329372257183751</v>
      </c>
      <c r="F20" s="140">
        <f t="shared" si="2"/>
        <v>3.9599860518636709</v>
      </c>
    </row>
    <row r="21" spans="1:6" ht="14">
      <c r="A21" s="169" t="s">
        <v>261</v>
      </c>
      <c r="B21" s="139">
        <v>1709288.380000012</v>
      </c>
      <c r="C21" s="242">
        <v>1837728.610000005</v>
      </c>
      <c r="D21" s="140">
        <f t="shared" si="0"/>
        <v>7.5142516325999997</v>
      </c>
      <c r="E21" s="140">
        <f t="shared" si="1"/>
        <v>10.352362009713628</v>
      </c>
      <c r="F21" s="140">
        <f t="shared" si="2"/>
        <v>10.338343623088901</v>
      </c>
    </row>
    <row r="22" spans="1:6" ht="14.5" thickBot="1">
      <c r="A22" s="217" t="s">
        <v>262</v>
      </c>
      <c r="B22" s="216">
        <v>1522808.9800000009</v>
      </c>
      <c r="C22" s="216">
        <v>1628585.380000002</v>
      </c>
      <c r="D22" s="140">
        <f t="shared" si="0"/>
        <v>6.9461371313952247</v>
      </c>
      <c r="E22" s="140">
        <f t="shared" si="1"/>
        <v>9.2229433120013713</v>
      </c>
      <c r="F22" s="140">
        <f t="shared" si="2"/>
        <v>9.1617854705863166</v>
      </c>
    </row>
    <row r="23" spans="1:6" ht="14.5" thickBot="1">
      <c r="A23" s="329" t="s">
        <v>8</v>
      </c>
      <c r="B23" s="351">
        <f>SUM(B11:B22)</f>
        <v>16511095.520000031</v>
      </c>
      <c r="C23" s="351">
        <f>SUM(C11:C22)</f>
        <v>17775851.500000022</v>
      </c>
      <c r="D23" s="356">
        <f>(C23/B23-1)*100</f>
        <v>7.6600367217788845</v>
      </c>
      <c r="E23" s="356">
        <f>B23/B$23*100</f>
        <v>100</v>
      </c>
      <c r="F23" s="338">
        <f>C23/C$23*100</f>
        <v>100</v>
      </c>
    </row>
    <row r="25" spans="1:6">
      <c r="C25" s="393"/>
    </row>
  </sheetData>
  <mergeCells count="9">
    <mergeCell ref="B7:C7"/>
    <mergeCell ref="E7:F7"/>
    <mergeCell ref="A2:F2"/>
    <mergeCell ref="A3:F3"/>
    <mergeCell ref="A10:F10"/>
    <mergeCell ref="E8:F8"/>
    <mergeCell ref="B6:C6"/>
    <mergeCell ref="E5:F5"/>
    <mergeCell ref="E6:F6"/>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rgb="FF92D050"/>
  </sheetPr>
  <dimension ref="A2:I23"/>
  <sheetViews>
    <sheetView topLeftCell="A4" zoomScaleNormal="100" workbookViewId="0">
      <selection activeCell="H18" sqref="H18"/>
    </sheetView>
  </sheetViews>
  <sheetFormatPr defaultColWidth="9.1796875" defaultRowHeight="12.5"/>
  <cols>
    <col min="1" max="1" width="30.7265625" style="102" customWidth="1"/>
    <col min="2" max="2" width="12.453125" style="102" bestFit="1" customWidth="1"/>
    <col min="3" max="3" width="12.81640625" style="102" customWidth="1"/>
    <col min="4" max="4" width="14.453125" style="102" customWidth="1"/>
    <col min="5" max="5" width="13.54296875" style="102" customWidth="1"/>
    <col min="6" max="6" width="10.1796875" style="102" customWidth="1"/>
    <col min="7" max="16384" width="9.1796875" style="102"/>
  </cols>
  <sheetData>
    <row r="2" spans="1:9" ht="15.75" customHeight="1">
      <c r="A2" s="509" t="s">
        <v>434</v>
      </c>
      <c r="B2" s="509"/>
      <c r="C2" s="509"/>
      <c r="D2" s="509"/>
      <c r="E2" s="509"/>
      <c r="F2" s="509"/>
    </row>
    <row r="3" spans="1:9" ht="15.5">
      <c r="A3" s="506" t="s">
        <v>189</v>
      </c>
      <c r="B3" s="506"/>
      <c r="C3" s="506"/>
      <c r="D3" s="506"/>
      <c r="E3" s="506"/>
      <c r="F3" s="506"/>
    </row>
    <row r="4" spans="1:9" ht="9" customHeight="1"/>
    <row r="5" spans="1:9" ht="18" customHeight="1">
      <c r="A5" s="285"/>
      <c r="B5" s="273"/>
      <c r="C5" s="304"/>
      <c r="D5" s="285" t="s">
        <v>49</v>
      </c>
      <c r="E5" s="511" t="s">
        <v>11</v>
      </c>
      <c r="F5" s="512"/>
    </row>
    <row r="6" spans="1:9" ht="14">
      <c r="A6" s="283" t="s">
        <v>266</v>
      </c>
      <c r="B6" s="515" t="s">
        <v>257</v>
      </c>
      <c r="C6" s="516"/>
      <c r="D6" s="285" t="s">
        <v>13</v>
      </c>
      <c r="E6" s="511" t="s">
        <v>13</v>
      </c>
      <c r="F6" s="512"/>
    </row>
    <row r="7" spans="1:9" ht="14">
      <c r="A7" s="335" t="s">
        <v>34</v>
      </c>
      <c r="B7" s="517" t="s">
        <v>258</v>
      </c>
      <c r="C7" s="518"/>
      <c r="D7" s="276" t="s">
        <v>50</v>
      </c>
      <c r="E7" s="507" t="s">
        <v>17</v>
      </c>
      <c r="F7" s="508"/>
    </row>
    <row r="8" spans="1:9">
      <c r="A8" s="276"/>
      <c r="B8" s="273"/>
      <c r="C8" s="304"/>
      <c r="D8" s="276" t="s">
        <v>18</v>
      </c>
      <c r="E8" s="507" t="s">
        <v>18</v>
      </c>
      <c r="F8" s="508"/>
    </row>
    <row r="9" spans="1:9" ht="13" thickBot="1">
      <c r="A9" s="60" t="str">
        <f>' F4'!A10</f>
        <v>Janar-Mars/January-March</v>
      </c>
      <c r="B9" s="61">
        <v>2024</v>
      </c>
      <c r="C9" s="205">
        <v>2025</v>
      </c>
      <c r="D9" s="61" t="s">
        <v>479</v>
      </c>
      <c r="E9" s="61">
        <v>2024</v>
      </c>
      <c r="F9" s="205">
        <v>2025</v>
      </c>
    </row>
    <row r="10" spans="1:9" ht="14.5" thickBot="1">
      <c r="A10" s="503" t="s">
        <v>338</v>
      </c>
      <c r="B10" s="503"/>
      <c r="C10" s="503"/>
      <c r="D10" s="503"/>
      <c r="E10" s="503"/>
      <c r="F10" s="503"/>
    </row>
    <row r="11" spans="1:9" ht="14">
      <c r="A11" s="168" t="s">
        <v>315</v>
      </c>
      <c r="B11" s="139">
        <v>711171.83</v>
      </c>
      <c r="C11" s="139">
        <v>777214.58</v>
      </c>
      <c r="D11" s="140">
        <f>(C11/B11-1)*100</f>
        <v>9.2864687849067309</v>
      </c>
      <c r="E11" s="140">
        <f>B11/B$23*100</f>
        <v>8.7058034408348188</v>
      </c>
      <c r="F11" s="140">
        <f>C11/C$23*100</f>
        <v>8.6653030182450248</v>
      </c>
      <c r="I11" s="414"/>
    </row>
    <row r="12" spans="1:9" ht="14">
      <c r="A12" s="169" t="s">
        <v>41</v>
      </c>
      <c r="B12" s="139">
        <v>1104595.67</v>
      </c>
      <c r="C12" s="139">
        <v>1115372.79</v>
      </c>
      <c r="D12" s="140">
        <f>(C12/B12-1)*100</f>
        <v>0.97566198136556093</v>
      </c>
      <c r="E12" s="140">
        <f>B12/B$23*100</f>
        <v>13.521897773449831</v>
      </c>
      <c r="F12" s="140">
        <f>C12/C$23*100</f>
        <v>12.43548879854438</v>
      </c>
      <c r="I12" s="414"/>
    </row>
    <row r="13" spans="1:9" ht="14">
      <c r="A13" s="169" t="s">
        <v>313</v>
      </c>
      <c r="B13" s="141">
        <v>902047.5</v>
      </c>
      <c r="C13" s="141">
        <v>1226865.25</v>
      </c>
      <c r="D13" s="140">
        <f t="shared" ref="D13:D22" si="0">(C13/B13-1)*100</f>
        <v>36.008940770857414</v>
      </c>
      <c r="E13" s="140">
        <f t="shared" ref="E13:F22" si="1">B13/B$23*100</f>
        <v>11.042406206241951</v>
      </c>
      <c r="F13" s="140">
        <f t="shared" si="1"/>
        <v>13.678537983429157</v>
      </c>
      <c r="I13" s="414"/>
    </row>
    <row r="14" spans="1:9" s="103" customFormat="1" ht="14">
      <c r="A14" s="169" t="s">
        <v>259</v>
      </c>
      <c r="B14" s="139">
        <v>787936.78</v>
      </c>
      <c r="C14" s="139">
        <v>941423.11999999988</v>
      </c>
      <c r="D14" s="140">
        <f t="shared" si="0"/>
        <v>19.479524740550858</v>
      </c>
      <c r="E14" s="140">
        <f t="shared" si="1"/>
        <v>9.6455208729011499</v>
      </c>
      <c r="F14" s="140">
        <f t="shared" si="1"/>
        <v>10.496093116500269</v>
      </c>
      <c r="I14" s="414"/>
    </row>
    <row r="15" spans="1:9" s="103" customFormat="1" ht="14">
      <c r="A15" s="170" t="s">
        <v>33</v>
      </c>
      <c r="B15" s="141">
        <v>20981.170000000002</v>
      </c>
      <c r="C15" s="141">
        <v>15178.869999999999</v>
      </c>
      <c r="D15" s="140">
        <f t="shared" si="0"/>
        <v>-27.654797134764188</v>
      </c>
      <c r="E15" s="140">
        <f t="shared" si="1"/>
        <v>0.25684080031508039</v>
      </c>
      <c r="F15" s="140">
        <f t="shared" si="1"/>
        <v>0.16923191022040382</v>
      </c>
      <c r="I15" s="414"/>
    </row>
    <row r="16" spans="1:9" s="103" customFormat="1" ht="14">
      <c r="A16" s="169" t="s">
        <v>267</v>
      </c>
      <c r="B16" s="139">
        <v>107888</v>
      </c>
      <c r="C16" s="139">
        <v>52027</v>
      </c>
      <c r="D16" s="140">
        <f t="shared" si="0"/>
        <v>-51.776842651638731</v>
      </c>
      <c r="E16" s="140">
        <f t="shared" si="1"/>
        <v>1.3207099634764596</v>
      </c>
      <c r="F16" s="140">
        <f t="shared" si="1"/>
        <v>0.58005823839567439</v>
      </c>
      <c r="I16" s="414"/>
    </row>
    <row r="17" spans="1:9" s="58" customFormat="1" ht="14">
      <c r="A17" s="169" t="s">
        <v>310</v>
      </c>
      <c r="B17" s="139">
        <v>836519.84000000008</v>
      </c>
      <c r="C17" s="141">
        <v>846823.28</v>
      </c>
      <c r="D17" s="140">
        <f t="shared" si="0"/>
        <v>1.231703004198903</v>
      </c>
      <c r="E17" s="140">
        <f t="shared" si="1"/>
        <v>10.240249956748979</v>
      </c>
      <c r="F17" s="140">
        <f t="shared" si="1"/>
        <v>9.4413827441376004</v>
      </c>
      <c r="I17" s="414"/>
    </row>
    <row r="18" spans="1:9" ht="14">
      <c r="A18" s="169" t="s">
        <v>302</v>
      </c>
      <c r="B18" s="141">
        <v>895809.85</v>
      </c>
      <c r="C18" s="139">
        <v>1148201.31</v>
      </c>
      <c r="D18" s="140">
        <f t="shared" si="0"/>
        <v>28.174668988067065</v>
      </c>
      <c r="E18" s="140">
        <f t="shared" si="1"/>
        <v>10.966048070919404</v>
      </c>
      <c r="F18" s="140">
        <f t="shared" si="1"/>
        <v>12.801499782847477</v>
      </c>
      <c r="H18" s="103"/>
      <c r="I18" s="414"/>
    </row>
    <row r="19" spans="1:9" ht="14">
      <c r="A19" s="169" t="s">
        <v>268</v>
      </c>
      <c r="B19" s="141">
        <v>948324.72</v>
      </c>
      <c r="C19" s="141">
        <v>1005147.2</v>
      </c>
      <c r="D19" s="140">
        <f t="shared" si="0"/>
        <v>5.991880080907297</v>
      </c>
      <c r="E19" s="140">
        <f t="shared" si="1"/>
        <v>11.608908370857035</v>
      </c>
      <c r="F19" s="140">
        <f t="shared" si="1"/>
        <v>11.206564171686713</v>
      </c>
      <c r="I19" s="414"/>
    </row>
    <row r="20" spans="1:9" ht="14">
      <c r="A20" s="169" t="s">
        <v>260</v>
      </c>
      <c r="B20" s="139">
        <v>458185.76</v>
      </c>
      <c r="C20" s="139">
        <v>312459.26</v>
      </c>
      <c r="D20" s="140">
        <f t="shared" si="0"/>
        <v>-31.805113279819086</v>
      </c>
      <c r="E20" s="140">
        <f t="shared" si="1"/>
        <v>5.6088767829140771</v>
      </c>
      <c r="F20" s="140">
        <f t="shared" si="1"/>
        <v>3.483663634766871</v>
      </c>
      <c r="I20" s="414"/>
    </row>
    <row r="21" spans="1:9" ht="14">
      <c r="A21" s="169" t="s">
        <v>261</v>
      </c>
      <c r="B21" s="139">
        <v>730676.19</v>
      </c>
      <c r="C21" s="139">
        <v>705605.87999999989</v>
      </c>
      <c r="D21" s="140">
        <f t="shared" si="0"/>
        <v>-3.4311108454211481</v>
      </c>
      <c r="E21" s="140">
        <f t="shared" si="1"/>
        <v>8.9445658850661669</v>
      </c>
      <c r="F21" s="140">
        <f t="shared" si="1"/>
        <v>7.8669249380980935</v>
      </c>
      <c r="I21" s="414"/>
    </row>
    <row r="22" spans="1:9" ht="14.5" thickBot="1">
      <c r="A22" s="217" t="s">
        <v>262</v>
      </c>
      <c r="B22" s="216">
        <v>664802.35</v>
      </c>
      <c r="C22" s="216">
        <v>822953.26</v>
      </c>
      <c r="D22" s="218">
        <f t="shared" si="0"/>
        <v>23.789162297636281</v>
      </c>
      <c r="E22" s="218">
        <f t="shared" si="1"/>
        <v>8.1381718762750666</v>
      </c>
      <c r="F22" s="218">
        <f t="shared" si="1"/>
        <v>9.175251663128325</v>
      </c>
      <c r="I22" s="414"/>
    </row>
    <row r="23" spans="1:9" ht="14.5" thickBot="1">
      <c r="A23" s="329" t="s">
        <v>8</v>
      </c>
      <c r="B23" s="351">
        <f>SUM(B11:B22)</f>
        <v>8168939.6599999983</v>
      </c>
      <c r="C23" s="351">
        <f>SUM(C11:C22)</f>
        <v>8969271.8000000007</v>
      </c>
      <c r="D23" s="358">
        <f>(C23/B23-1)*100</f>
        <v>9.7972585587687178</v>
      </c>
      <c r="E23" s="356">
        <f>SUM(E11:E22)</f>
        <v>100.00000000000003</v>
      </c>
      <c r="F23" s="338">
        <f>SUM(F11:F22)</f>
        <v>99.999999999999972</v>
      </c>
      <c r="I23" s="414"/>
    </row>
  </sheetData>
  <mergeCells count="9">
    <mergeCell ref="A2:F2"/>
    <mergeCell ref="A3:F3"/>
    <mergeCell ref="A10:F10"/>
    <mergeCell ref="E7:F7"/>
    <mergeCell ref="B6:C6"/>
    <mergeCell ref="B7:C7"/>
    <mergeCell ref="E8:F8"/>
    <mergeCell ref="E5:F5"/>
    <mergeCell ref="E6:F6"/>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indexed="11"/>
  </sheetPr>
  <dimension ref="A1:BQ31"/>
  <sheetViews>
    <sheetView topLeftCell="A2" workbookViewId="0">
      <selection activeCell="C30" sqref="B30:C30"/>
    </sheetView>
  </sheetViews>
  <sheetFormatPr defaultColWidth="9.1796875" defaultRowHeight="11.5"/>
  <cols>
    <col min="1" max="1" width="41.7265625" style="3" customWidth="1"/>
    <col min="2" max="2" width="13.1796875" style="3" customWidth="1"/>
    <col min="3" max="3" width="12.1796875" style="3" customWidth="1"/>
    <col min="4" max="4" width="19.453125" style="3" customWidth="1"/>
    <col min="5" max="5" width="13" style="3" customWidth="1"/>
    <col min="6" max="6" width="15.453125" style="3" customWidth="1"/>
    <col min="7" max="7" width="9.1796875" style="3"/>
    <col min="8" max="8" width="21.26953125" style="3" customWidth="1"/>
    <col min="9" max="16384" width="9.1796875" style="3"/>
  </cols>
  <sheetData>
    <row r="1" spans="1:69" s="6" customFormat="1" ht="14.25" customHeight="1">
      <c r="A1" s="536" t="s">
        <v>53</v>
      </c>
      <c r="B1" s="536"/>
      <c r="C1" s="536"/>
      <c r="D1" s="536"/>
      <c r="E1" s="19"/>
      <c r="F1" s="19"/>
      <c r="G1" s="19"/>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row>
    <row r="2" spans="1:69" s="6" customFormat="1" ht="15.75" customHeight="1">
      <c r="A2" s="537" t="s">
        <v>42</v>
      </c>
      <c r="B2" s="537"/>
      <c r="C2" s="537"/>
      <c r="D2" s="537"/>
      <c r="E2" s="8"/>
      <c r="F2" s="8"/>
      <c r="G2" s="8"/>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row>
    <row r="5" spans="1:69">
      <c r="A5" s="14"/>
    </row>
    <row r="6" spans="1:69" ht="12" customHeight="1">
      <c r="A6" s="4"/>
      <c r="B6" s="535" t="s">
        <v>10</v>
      </c>
      <c r="C6" s="535"/>
      <c r="D6" s="4" t="s">
        <v>49</v>
      </c>
      <c r="E6" s="535" t="s">
        <v>11</v>
      </c>
      <c r="F6" s="535"/>
    </row>
    <row r="7" spans="1:69" ht="12" customHeight="1">
      <c r="A7" s="4" t="s">
        <v>52</v>
      </c>
      <c r="B7" s="10"/>
      <c r="C7" s="10"/>
      <c r="D7" s="4" t="s">
        <v>13</v>
      </c>
      <c r="E7" s="538" t="s">
        <v>14</v>
      </c>
      <c r="F7" s="538"/>
    </row>
    <row r="8" spans="1:69" ht="12" customHeight="1">
      <c r="A8" s="5" t="s">
        <v>34</v>
      </c>
      <c r="B8" s="534" t="s">
        <v>16</v>
      </c>
      <c r="C8" s="534"/>
      <c r="D8" s="5" t="s">
        <v>50</v>
      </c>
      <c r="E8" s="534" t="s">
        <v>17</v>
      </c>
      <c r="F8" s="534"/>
    </row>
    <row r="9" spans="1:69" ht="12" customHeight="1">
      <c r="A9" s="5"/>
      <c r="B9" s="11"/>
      <c r="C9" s="11"/>
      <c r="D9" s="5" t="s">
        <v>18</v>
      </c>
      <c r="E9" s="534" t="s">
        <v>19</v>
      </c>
      <c r="F9" s="534"/>
    </row>
    <row r="10" spans="1:69" ht="12" customHeight="1">
      <c r="A10" s="18" t="s">
        <v>47</v>
      </c>
      <c r="B10" s="17">
        <v>2006</v>
      </c>
      <c r="C10" s="17">
        <v>2007</v>
      </c>
      <c r="D10" s="12" t="s">
        <v>51</v>
      </c>
      <c r="E10" s="17">
        <v>2006</v>
      </c>
      <c r="F10" s="17">
        <v>2007</v>
      </c>
    </row>
    <row r="11" spans="1:69" ht="13.5">
      <c r="A11" s="15"/>
      <c r="B11" s="15" t="s">
        <v>21</v>
      </c>
      <c r="C11" s="16"/>
      <c r="D11" s="16"/>
      <c r="E11" s="20"/>
      <c r="F11" s="20"/>
    </row>
    <row r="12" spans="1:69">
      <c r="A12" s="21" t="s">
        <v>33</v>
      </c>
      <c r="B12" s="30" t="e">
        <f>#REF!</f>
        <v>#REF!</v>
      </c>
      <c r="C12" s="30" t="e">
        <f>#REF!</f>
        <v>#REF!</v>
      </c>
      <c r="D12" s="27" t="e">
        <f>C12/B12-1</f>
        <v>#REF!</v>
      </c>
      <c r="E12" s="26" t="e">
        <f>B12/$B$20</f>
        <v>#REF!</v>
      </c>
      <c r="F12" s="26" t="e">
        <f>C12/$C$20</f>
        <v>#REF!</v>
      </c>
    </row>
    <row r="13" spans="1:69">
      <c r="A13" s="21" t="s">
        <v>36</v>
      </c>
      <c r="B13" s="30" t="e">
        <f>#REF!</f>
        <v>#REF!</v>
      </c>
      <c r="C13" s="30" t="e">
        <f>#REF!</f>
        <v>#REF!</v>
      </c>
      <c r="D13" s="27" t="e">
        <f t="shared" ref="D13:D20" si="0">C13/B13-1</f>
        <v>#REF!</v>
      </c>
      <c r="E13" s="26" t="e">
        <f t="shared" ref="E13:E20" si="1">B13/$B$20</f>
        <v>#REF!</v>
      </c>
      <c r="F13" s="26" t="e">
        <f t="shared" ref="F13:F20" si="2">C13/$C$20</f>
        <v>#REF!</v>
      </c>
    </row>
    <row r="14" spans="1:69">
      <c r="A14" s="21" t="s">
        <v>35</v>
      </c>
      <c r="B14" s="30" t="e">
        <f>#REF!</f>
        <v>#REF!</v>
      </c>
      <c r="C14" s="30" t="e">
        <f>#REF!</f>
        <v>#REF!</v>
      </c>
      <c r="D14" s="27" t="e">
        <f t="shared" si="0"/>
        <v>#REF!</v>
      </c>
      <c r="E14" s="26" t="e">
        <f t="shared" si="1"/>
        <v>#REF!</v>
      </c>
      <c r="F14" s="26" t="e">
        <f t="shared" si="2"/>
        <v>#REF!</v>
      </c>
    </row>
    <row r="15" spans="1:69">
      <c r="A15" s="21" t="s">
        <v>37</v>
      </c>
      <c r="B15" s="30" t="e">
        <f>#REF!</f>
        <v>#REF!</v>
      </c>
      <c r="C15" s="30" t="e">
        <f>#REF!</f>
        <v>#REF!</v>
      </c>
      <c r="D15" s="27" t="e">
        <f t="shared" si="0"/>
        <v>#REF!</v>
      </c>
      <c r="E15" s="26" t="e">
        <f t="shared" si="1"/>
        <v>#REF!</v>
      </c>
      <c r="F15" s="26" t="e">
        <f t="shared" si="2"/>
        <v>#REF!</v>
      </c>
    </row>
    <row r="16" spans="1:69">
      <c r="A16" s="21" t="s">
        <v>40</v>
      </c>
      <c r="B16" s="30" t="e">
        <f>#REF!</f>
        <v>#REF!</v>
      </c>
      <c r="C16" s="30" t="e">
        <f>#REF!</f>
        <v>#REF!</v>
      </c>
      <c r="D16" s="27" t="e">
        <f t="shared" si="0"/>
        <v>#REF!</v>
      </c>
      <c r="E16" s="26" t="e">
        <f t="shared" si="1"/>
        <v>#REF!</v>
      </c>
      <c r="F16" s="26" t="e">
        <f t="shared" si="2"/>
        <v>#REF!</v>
      </c>
    </row>
    <row r="17" spans="1:6">
      <c r="A17" s="21" t="s">
        <v>41</v>
      </c>
      <c r="B17" s="30" t="e">
        <f>#REF!</f>
        <v>#REF!</v>
      </c>
      <c r="C17" s="30" t="e">
        <f>#REF!</f>
        <v>#REF!</v>
      </c>
      <c r="D17" s="27" t="e">
        <f t="shared" si="0"/>
        <v>#REF!</v>
      </c>
      <c r="E17" s="26" t="e">
        <f t="shared" si="1"/>
        <v>#REF!</v>
      </c>
      <c r="F17" s="26" t="e">
        <f t="shared" si="2"/>
        <v>#REF!</v>
      </c>
    </row>
    <row r="18" spans="1:6">
      <c r="A18" s="21" t="s">
        <v>38</v>
      </c>
      <c r="B18" s="30" t="e">
        <f>#REF!</f>
        <v>#REF!</v>
      </c>
      <c r="C18" s="30" t="e">
        <f>#REF!</f>
        <v>#REF!</v>
      </c>
      <c r="D18" s="27" t="e">
        <f t="shared" si="0"/>
        <v>#REF!</v>
      </c>
      <c r="E18" s="26" t="e">
        <f t="shared" si="1"/>
        <v>#REF!</v>
      </c>
      <c r="F18" s="26" t="e">
        <f t="shared" si="2"/>
        <v>#REF!</v>
      </c>
    </row>
    <row r="19" spans="1:6">
      <c r="A19" s="22" t="s">
        <v>39</v>
      </c>
      <c r="B19" s="30" t="e">
        <f>#REF!</f>
        <v>#REF!</v>
      </c>
      <c r="C19" s="30" t="e">
        <f>#REF!</f>
        <v>#REF!</v>
      </c>
      <c r="D19" s="29" t="e">
        <f t="shared" si="0"/>
        <v>#REF!</v>
      </c>
      <c r="E19" s="28" t="e">
        <f t="shared" si="1"/>
        <v>#REF!</v>
      </c>
      <c r="F19" s="28" t="e">
        <f t="shared" si="2"/>
        <v>#REF!</v>
      </c>
    </row>
    <row r="20" spans="1:6">
      <c r="A20" s="13" t="s">
        <v>8</v>
      </c>
      <c r="B20" s="23" t="e">
        <f>SUM(B12:B19)</f>
        <v>#REF!</v>
      </c>
      <c r="C20" s="23" t="e">
        <f>SUM(C12:C19)</f>
        <v>#REF!</v>
      </c>
      <c r="D20" s="24" t="e">
        <f t="shared" si="0"/>
        <v>#REF!</v>
      </c>
      <c r="E20" s="25" t="e">
        <f t="shared" si="1"/>
        <v>#REF!</v>
      </c>
      <c r="F20" s="25" t="e">
        <f t="shared" si="2"/>
        <v>#REF!</v>
      </c>
    </row>
    <row r="21" spans="1:6">
      <c r="A21" s="2"/>
      <c r="B21" s="2"/>
      <c r="C21" s="2"/>
      <c r="D21" s="2"/>
      <c r="E21" s="2"/>
      <c r="F21" s="2"/>
    </row>
    <row r="22" spans="1:6" ht="13.5">
      <c r="A22" s="15"/>
      <c r="B22" s="15" t="s">
        <v>20</v>
      </c>
      <c r="C22" s="16"/>
      <c r="D22" s="16"/>
      <c r="E22" s="20"/>
      <c r="F22" s="20"/>
    </row>
    <row r="23" spans="1:6">
      <c r="A23" s="21" t="s">
        <v>33</v>
      </c>
      <c r="B23" s="30" t="e">
        <f>#REF!</f>
        <v>#REF!</v>
      </c>
      <c r="C23" s="30" t="e">
        <f>#REF!</f>
        <v>#REF!</v>
      </c>
      <c r="D23" s="27" t="e">
        <f>C23/B23-1</f>
        <v>#REF!</v>
      </c>
      <c r="E23" s="26" t="e">
        <f>B23/$B$31</f>
        <v>#REF!</v>
      </c>
      <c r="F23" s="26" t="e">
        <f>C23/$C$31</f>
        <v>#REF!</v>
      </c>
    </row>
    <row r="24" spans="1:6">
      <c r="A24" s="21" t="s">
        <v>36</v>
      </c>
      <c r="B24" s="30" t="e">
        <f>#REF!</f>
        <v>#REF!</v>
      </c>
      <c r="C24" s="30" t="e">
        <f>#REF!</f>
        <v>#REF!</v>
      </c>
      <c r="D24" s="27" t="e">
        <f t="shared" ref="D24:D31" si="3">C24/B24-1</f>
        <v>#REF!</v>
      </c>
      <c r="E24" s="26" t="e">
        <f t="shared" ref="E24:E31" si="4">B24/$B$31</f>
        <v>#REF!</v>
      </c>
      <c r="F24" s="26" t="e">
        <f t="shared" ref="F24:F31" si="5">C24/$C$31</f>
        <v>#REF!</v>
      </c>
    </row>
    <row r="25" spans="1:6">
      <c r="A25" s="21" t="s">
        <v>35</v>
      </c>
      <c r="B25" s="30" t="e">
        <f>#REF!</f>
        <v>#REF!</v>
      </c>
      <c r="C25" s="30" t="e">
        <f>#REF!</f>
        <v>#REF!</v>
      </c>
      <c r="D25" s="27" t="e">
        <f t="shared" si="3"/>
        <v>#REF!</v>
      </c>
      <c r="E25" s="26" t="e">
        <f t="shared" si="4"/>
        <v>#REF!</v>
      </c>
      <c r="F25" s="26" t="e">
        <f t="shared" si="5"/>
        <v>#REF!</v>
      </c>
    </row>
    <row r="26" spans="1:6">
      <c r="A26" s="21" t="s">
        <v>37</v>
      </c>
      <c r="B26" s="30" t="e">
        <f>#REF!</f>
        <v>#REF!</v>
      </c>
      <c r="C26" s="30" t="e">
        <f>#REF!</f>
        <v>#REF!</v>
      </c>
      <c r="D26" s="27" t="e">
        <f t="shared" si="3"/>
        <v>#REF!</v>
      </c>
      <c r="E26" s="26" t="e">
        <f t="shared" si="4"/>
        <v>#REF!</v>
      </c>
      <c r="F26" s="26" t="e">
        <f t="shared" si="5"/>
        <v>#REF!</v>
      </c>
    </row>
    <row r="27" spans="1:6">
      <c r="A27" s="21" t="s">
        <v>40</v>
      </c>
      <c r="B27" s="30" t="e">
        <f>#REF!</f>
        <v>#REF!</v>
      </c>
      <c r="C27" s="30" t="e">
        <f>#REF!</f>
        <v>#REF!</v>
      </c>
      <c r="D27" s="27" t="e">
        <f t="shared" si="3"/>
        <v>#REF!</v>
      </c>
      <c r="E27" s="26" t="e">
        <f t="shared" si="4"/>
        <v>#REF!</v>
      </c>
      <c r="F27" s="26" t="e">
        <f t="shared" si="5"/>
        <v>#REF!</v>
      </c>
    </row>
    <row r="28" spans="1:6">
      <c r="A28" s="21" t="s">
        <v>41</v>
      </c>
      <c r="B28" s="30" t="e">
        <f>#REF!</f>
        <v>#REF!</v>
      </c>
      <c r="C28" s="30" t="e">
        <f>#REF!</f>
        <v>#REF!</v>
      </c>
      <c r="D28" s="27" t="e">
        <f t="shared" si="3"/>
        <v>#REF!</v>
      </c>
      <c r="E28" s="26" t="e">
        <f t="shared" si="4"/>
        <v>#REF!</v>
      </c>
      <c r="F28" s="26" t="e">
        <f t="shared" si="5"/>
        <v>#REF!</v>
      </c>
    </row>
    <row r="29" spans="1:6">
      <c r="A29" s="21" t="s">
        <v>38</v>
      </c>
      <c r="B29" s="30" t="e">
        <f>#REF!</f>
        <v>#REF!</v>
      </c>
      <c r="C29" s="30" t="e">
        <f>#REF!</f>
        <v>#REF!</v>
      </c>
      <c r="D29" s="27" t="e">
        <f t="shared" si="3"/>
        <v>#REF!</v>
      </c>
      <c r="E29" s="26" t="e">
        <f t="shared" si="4"/>
        <v>#REF!</v>
      </c>
      <c r="F29" s="26" t="e">
        <f t="shared" si="5"/>
        <v>#REF!</v>
      </c>
    </row>
    <row r="30" spans="1:6">
      <c r="A30" s="22" t="s">
        <v>39</v>
      </c>
      <c r="B30" s="30" t="e">
        <f>#REF!</f>
        <v>#REF!</v>
      </c>
      <c r="C30" s="30" t="e">
        <f>#REF!</f>
        <v>#REF!</v>
      </c>
      <c r="D30" s="29" t="e">
        <f t="shared" si="3"/>
        <v>#REF!</v>
      </c>
      <c r="E30" s="28" t="e">
        <f t="shared" si="4"/>
        <v>#REF!</v>
      </c>
      <c r="F30" s="28" t="e">
        <f t="shared" si="5"/>
        <v>#REF!</v>
      </c>
    </row>
    <row r="31" spans="1:6">
      <c r="A31" s="13" t="s">
        <v>8</v>
      </c>
      <c r="B31" s="23" t="e">
        <f>SUM(B23:B30)</f>
        <v>#REF!</v>
      </c>
      <c r="C31" s="23" t="e">
        <f>SUM(C23:C30)</f>
        <v>#REF!</v>
      </c>
      <c r="D31" s="24" t="e">
        <f t="shared" si="3"/>
        <v>#REF!</v>
      </c>
      <c r="E31" s="25" t="e">
        <f t="shared" si="4"/>
        <v>#REF!</v>
      </c>
      <c r="F31" s="25" t="e">
        <f t="shared" si="5"/>
        <v>#REF!</v>
      </c>
    </row>
  </sheetData>
  <mergeCells count="8">
    <mergeCell ref="E9:F9"/>
    <mergeCell ref="B6:C6"/>
    <mergeCell ref="E6:F6"/>
    <mergeCell ref="A1:D1"/>
    <mergeCell ref="A2:D2"/>
    <mergeCell ref="E7:F7"/>
    <mergeCell ref="B8:C8"/>
    <mergeCell ref="E8:F8"/>
  </mergeCells>
  <phoneticPr fontId="3" type="noConversion"/>
  <pageMargins left="0.75" right="0.75" top="1" bottom="1" header="0.5" footer="0.5"/>
  <pageSetup paperSize="9" orientation="portrait" horizontalDpi="4294967293"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2:V43"/>
  <sheetViews>
    <sheetView showGridLines="0" zoomScale="83" zoomScaleNormal="83" workbookViewId="0">
      <selection activeCell="F13" sqref="F13"/>
    </sheetView>
  </sheetViews>
  <sheetFormatPr defaultColWidth="9.1796875" defaultRowHeight="11.5"/>
  <cols>
    <col min="1" max="1" width="46.7265625" style="255" bestFit="1" customWidth="1"/>
    <col min="2" max="2" width="8.54296875" style="255" bestFit="1" customWidth="1"/>
    <col min="3" max="4" width="7.7265625" style="255" bestFit="1" customWidth="1"/>
    <col min="5" max="7" width="9.1796875" style="255"/>
    <col min="8" max="8" width="12.26953125" style="255" bestFit="1" customWidth="1"/>
    <col min="9" max="9" width="9.1796875" style="255"/>
    <col min="10" max="10" width="11.81640625" style="255" bestFit="1" customWidth="1"/>
    <col min="11" max="11" width="12.1796875" style="255" bestFit="1" customWidth="1"/>
    <col min="12" max="12" width="16.54296875" style="255" customWidth="1"/>
    <col min="13" max="13" width="14.453125" style="255" customWidth="1"/>
    <col min="14" max="22" width="9.1796875" style="481"/>
    <col min="23" max="16384" width="9.1796875" style="255"/>
  </cols>
  <sheetData>
    <row r="2" spans="1:22" s="254" customFormat="1" ht="15.75" customHeight="1">
      <c r="A2" s="419" t="s">
        <v>190</v>
      </c>
      <c r="N2" s="480"/>
      <c r="O2" s="480"/>
      <c r="P2" s="480"/>
      <c r="Q2" s="480"/>
      <c r="R2" s="480"/>
      <c r="S2" s="480"/>
      <c r="T2" s="480"/>
      <c r="U2" s="480"/>
      <c r="V2" s="480"/>
    </row>
    <row r="3" spans="1:22" s="254" customFormat="1" ht="17.25" customHeight="1">
      <c r="A3" s="420" t="s">
        <v>191</v>
      </c>
      <c r="N3" s="480"/>
      <c r="O3" s="480"/>
      <c r="P3" s="480"/>
      <c r="Q3" s="480"/>
      <c r="R3" s="480"/>
      <c r="S3" s="480"/>
      <c r="T3" s="480"/>
      <c r="U3" s="480"/>
      <c r="V3" s="480"/>
    </row>
    <row r="4" spans="1:22" ht="12" customHeight="1">
      <c r="A4" s="443" t="s">
        <v>275</v>
      </c>
    </row>
    <row r="5" spans="1:22" s="444" customFormat="1" ht="12.75" customHeight="1">
      <c r="A5" s="539" t="s">
        <v>456</v>
      </c>
      <c r="B5" s="541"/>
      <c r="C5" s="541"/>
      <c r="D5" s="541"/>
      <c r="E5" s="541"/>
      <c r="F5" s="541"/>
      <c r="G5" s="541"/>
      <c r="H5" s="541"/>
      <c r="I5" s="541"/>
      <c r="J5" s="541"/>
      <c r="K5" s="542"/>
      <c r="L5" s="543">
        <v>2025</v>
      </c>
      <c r="M5" s="541"/>
      <c r="N5" s="542"/>
      <c r="O5" s="479"/>
      <c r="P5" s="479"/>
      <c r="Q5" s="479"/>
      <c r="R5" s="479"/>
      <c r="S5" s="479"/>
      <c r="T5" s="479"/>
      <c r="U5" s="482"/>
      <c r="V5" s="483"/>
    </row>
    <row r="6" spans="1:22" s="444" customFormat="1" ht="10.5">
      <c r="A6" s="540"/>
      <c r="B6" s="475" t="s">
        <v>452</v>
      </c>
      <c r="C6" s="475" t="s">
        <v>453</v>
      </c>
      <c r="D6" s="475" t="s">
        <v>454</v>
      </c>
      <c r="E6" s="475" t="s">
        <v>455</v>
      </c>
      <c r="F6" s="475" t="s">
        <v>464</v>
      </c>
      <c r="G6" s="475" t="s">
        <v>461</v>
      </c>
      <c r="H6" s="475" t="s">
        <v>462</v>
      </c>
      <c r="I6" s="475" t="s">
        <v>463</v>
      </c>
      <c r="J6" s="475" t="s">
        <v>449</v>
      </c>
      <c r="K6" s="475" t="s">
        <v>478</v>
      </c>
      <c r="L6" s="475" t="s">
        <v>450</v>
      </c>
      <c r="M6" s="475" t="s">
        <v>451</v>
      </c>
      <c r="N6" s="475" t="s">
        <v>452</v>
      </c>
      <c r="O6" s="483"/>
      <c r="P6" s="483"/>
      <c r="Q6" s="483"/>
      <c r="R6" s="483"/>
      <c r="S6" s="483"/>
      <c r="T6" s="483"/>
      <c r="U6" s="483"/>
      <c r="V6" s="483"/>
    </row>
    <row r="7" spans="1:22" s="444" customFormat="1" ht="10.5">
      <c r="A7" s="445"/>
      <c r="N7" s="483"/>
      <c r="O7" s="483"/>
      <c r="P7" s="483"/>
      <c r="Q7" s="483"/>
      <c r="R7" s="483"/>
      <c r="S7" s="483"/>
      <c r="T7" s="483"/>
      <c r="U7" s="483"/>
      <c r="V7" s="483"/>
    </row>
    <row r="8" spans="1:22" s="448" customFormat="1" ht="10.5">
      <c r="A8" s="446" t="s">
        <v>457</v>
      </c>
      <c r="B8" s="447">
        <v>37288</v>
      </c>
      <c r="C8" s="447">
        <v>36765</v>
      </c>
      <c r="D8" s="447">
        <v>40707</v>
      </c>
      <c r="E8" s="447">
        <v>42290</v>
      </c>
      <c r="F8" s="447">
        <v>53470</v>
      </c>
      <c r="G8" s="447">
        <v>48120</v>
      </c>
      <c r="H8" s="447">
        <v>42288</v>
      </c>
      <c r="I8" s="447">
        <v>44255</v>
      </c>
      <c r="J8" s="447">
        <v>41263</v>
      </c>
      <c r="K8" s="447">
        <v>43491</v>
      </c>
      <c r="L8" s="447">
        <v>40043</v>
      </c>
      <c r="M8" s="447">
        <v>35661</v>
      </c>
      <c r="N8" s="447">
        <v>39865</v>
      </c>
      <c r="O8" s="484"/>
      <c r="P8" s="484"/>
      <c r="Q8" s="484"/>
      <c r="R8" s="484"/>
      <c r="S8" s="484"/>
      <c r="T8" s="484"/>
      <c r="U8" s="484"/>
      <c r="V8" s="484"/>
    </row>
    <row r="9" spans="1:22" s="448" customFormat="1" ht="10.5">
      <c r="A9" s="449" t="s">
        <v>458</v>
      </c>
      <c r="B9" s="450" t="e">
        <f>(B8/#REF!-1)*100</f>
        <v>#REF!</v>
      </c>
      <c r="C9" s="450">
        <f t="shared" ref="C9:E9" si="0">(C8/B8-1)*100</f>
        <v>-1.402596009440038</v>
      </c>
      <c r="D9" s="450">
        <f t="shared" si="0"/>
        <v>10.722154222766211</v>
      </c>
      <c r="E9" s="450">
        <f t="shared" si="0"/>
        <v>3.8887660598914131</v>
      </c>
      <c r="F9" s="450">
        <f t="shared" ref="F9:N9" si="1">(F8/E8-1)*100</f>
        <v>26.436509813194608</v>
      </c>
      <c r="G9" s="450">
        <f t="shared" si="1"/>
        <v>-10.005610622779127</v>
      </c>
      <c r="H9" s="450">
        <f t="shared" si="1"/>
        <v>-12.119700748129681</v>
      </c>
      <c r="I9" s="450">
        <f t="shared" si="1"/>
        <v>4.6514377601210688</v>
      </c>
      <c r="J9" s="450">
        <f t="shared" si="1"/>
        <v>-6.7608179866681777</v>
      </c>
      <c r="K9" s="450">
        <f t="shared" si="1"/>
        <v>5.3995104573104191</v>
      </c>
      <c r="L9" s="450">
        <f t="shared" si="1"/>
        <v>-7.9280770734174837</v>
      </c>
      <c r="M9" s="450">
        <f t="shared" si="1"/>
        <v>-10.943236021277125</v>
      </c>
      <c r="N9" s="450">
        <f t="shared" si="1"/>
        <v>11.788788872998524</v>
      </c>
      <c r="O9" s="484"/>
      <c r="P9" s="484"/>
      <c r="Q9" s="484"/>
      <c r="R9" s="484"/>
      <c r="S9" s="484"/>
      <c r="T9" s="484"/>
      <c r="U9" s="484"/>
      <c r="V9" s="484"/>
    </row>
    <row r="10" spans="1:22" s="448" customFormat="1" ht="10.5">
      <c r="A10" s="446" t="s">
        <v>459</v>
      </c>
      <c r="B10" s="451">
        <v>5931463.7400000002</v>
      </c>
      <c r="C10" s="451">
        <v>5882423.2199999997</v>
      </c>
      <c r="D10" s="451">
        <v>6354032.8899999997</v>
      </c>
      <c r="E10" s="451">
        <v>6377063.4699999997</v>
      </c>
      <c r="F10" s="451">
        <v>7995528.3799999999</v>
      </c>
      <c r="G10" s="451">
        <v>7034200.4800000004</v>
      </c>
      <c r="H10" s="451">
        <v>6256519.1399999997</v>
      </c>
      <c r="I10" s="451">
        <v>6630717.7599999998</v>
      </c>
      <c r="J10" s="451">
        <v>6121565.3799999999</v>
      </c>
      <c r="K10" s="451">
        <v>6500704.1699999999</v>
      </c>
      <c r="L10" s="451">
        <v>5942106.8899999997</v>
      </c>
      <c r="M10" s="451">
        <v>5542681.2000000002</v>
      </c>
      <c r="N10" s="451">
        <v>6252732.79</v>
      </c>
      <c r="O10" s="484"/>
      <c r="P10" s="484"/>
      <c r="Q10" s="484"/>
      <c r="R10" s="484"/>
      <c r="S10" s="484"/>
      <c r="T10" s="484"/>
      <c r="U10" s="484"/>
      <c r="V10" s="484"/>
    </row>
    <row r="11" spans="1:22" s="448" customFormat="1" ht="10.5">
      <c r="A11" s="449" t="s">
        <v>460</v>
      </c>
      <c r="B11" s="450" t="e">
        <f>(B10/#REF!-1)*100</f>
        <v>#REF!</v>
      </c>
      <c r="C11" s="450">
        <f t="shared" ref="C11:E11" si="2">(C10/B10-1)*100</f>
        <v>-0.82678613828971459</v>
      </c>
      <c r="D11" s="450">
        <f t="shared" si="2"/>
        <v>8.0172686044850838</v>
      </c>
      <c r="E11" s="450">
        <f t="shared" si="2"/>
        <v>0.36245610305614129</v>
      </c>
      <c r="F11" s="450">
        <f t="shared" ref="F11:N11" si="3">(F10/E10-1)*100</f>
        <v>25.379469996085845</v>
      </c>
      <c r="G11" s="450">
        <f t="shared" si="3"/>
        <v>-12.023319214333139</v>
      </c>
      <c r="H11" s="450">
        <f t="shared" si="3"/>
        <v>-11.055717593081749</v>
      </c>
      <c r="I11" s="450">
        <f t="shared" si="3"/>
        <v>5.9809394269670468</v>
      </c>
      <c r="J11" s="450">
        <f t="shared" si="3"/>
        <v>-7.6786917861513704</v>
      </c>
      <c r="K11" s="450">
        <f t="shared" si="3"/>
        <v>6.193494089578766</v>
      </c>
      <c r="L11" s="450">
        <f t="shared" si="3"/>
        <v>-8.5928734086664349</v>
      </c>
      <c r="M11" s="450">
        <f t="shared" si="3"/>
        <v>-6.7219539701009907</v>
      </c>
      <c r="N11" s="450">
        <f t="shared" si="3"/>
        <v>12.810615735936604</v>
      </c>
      <c r="O11" s="484"/>
      <c r="P11" s="484"/>
      <c r="Q11" s="484"/>
      <c r="R11" s="484"/>
      <c r="S11" s="484"/>
      <c r="T11" s="484"/>
      <c r="U11" s="484"/>
      <c r="V11" s="484"/>
    </row>
    <row r="12" spans="1:22" s="256" customFormat="1">
      <c r="A12" s="257"/>
      <c r="N12" s="485"/>
      <c r="O12" s="485"/>
      <c r="P12" s="485"/>
      <c r="Q12" s="485"/>
      <c r="R12" s="485"/>
      <c r="S12" s="485"/>
      <c r="T12" s="485"/>
      <c r="U12" s="485"/>
      <c r="V12" s="485"/>
    </row>
    <row r="13" spans="1:22" ht="12" customHeight="1">
      <c r="A13" s="258"/>
    </row>
    <row r="14" spans="1:22" ht="12" customHeight="1">
      <c r="A14" s="258"/>
    </row>
    <row r="15" spans="1:22" ht="12" customHeight="1">
      <c r="A15" s="259" t="s">
        <v>360</v>
      </c>
    </row>
    <row r="16" spans="1:22" ht="12" customHeight="1">
      <c r="A16" s="258"/>
    </row>
    <row r="17" spans="1:1" ht="57" customHeight="1">
      <c r="A17" s="260"/>
    </row>
    <row r="18" spans="1:1" ht="33" customHeight="1">
      <c r="A18" s="260"/>
    </row>
    <row r="19" spans="1:1" ht="27" customHeight="1">
      <c r="A19" s="261"/>
    </row>
    <row r="20" spans="1:1" ht="27" customHeight="1">
      <c r="A20" s="261"/>
    </row>
    <row r="21" spans="1:1" ht="27" customHeight="1">
      <c r="A21" s="261"/>
    </row>
    <row r="22" spans="1:1" ht="12" hidden="1" customHeight="1"/>
    <row r="23" spans="1:1" ht="12" hidden="1" customHeight="1"/>
    <row r="24" spans="1:1" ht="12" hidden="1" customHeight="1"/>
    <row r="25" spans="1:1" ht="12" hidden="1" customHeight="1"/>
    <row r="26" spans="1:1" ht="12" hidden="1" customHeight="1"/>
    <row r="27" spans="1:1" ht="12" hidden="1" customHeight="1"/>
    <row r="28" spans="1:1" ht="12" hidden="1" customHeight="1"/>
    <row r="29" spans="1:1" ht="12" hidden="1" customHeight="1"/>
    <row r="30" spans="1:1" ht="12" hidden="1" customHeight="1"/>
    <row r="31" spans="1:1" ht="12" hidden="1" customHeight="1">
      <c r="A31" s="262"/>
    </row>
    <row r="32" spans="1:1" ht="12" hidden="1" customHeight="1"/>
    <row r="33" spans="1:1" ht="12" hidden="1" customHeight="1"/>
    <row r="36" spans="1:1" ht="12.75" customHeight="1"/>
    <row r="42" spans="1:1" ht="12" customHeight="1">
      <c r="A42" s="258"/>
    </row>
    <row r="43" spans="1:1" ht="12" customHeight="1">
      <c r="A43" s="258"/>
    </row>
  </sheetData>
  <mergeCells count="3">
    <mergeCell ref="A5:A6"/>
    <mergeCell ref="B5:K5"/>
    <mergeCell ref="L5:N5"/>
  </mergeCells>
  <printOptions horizontalCentered="1"/>
  <pageMargins left="0.7" right="0.7" top="0.75" bottom="0.75" header="0.3" footer="0.3"/>
  <pageSetup paperSize="9" scale="77" fitToWidth="0" fitToHeight="0" orientation="landscape" r:id="rId1"/>
  <headerFooter>
    <oddHeader>&amp;F</oddHeader>
    <oddFooter>&amp;LBQK - Departamenti i Mbikqyrjes së Sigurimeve - Divizioni për Raportim dhe Analiza
CBK - Insurance Supervision Department - Division for Reporting and Analysis</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sheetPr>
  <dimension ref="A2:AS23"/>
  <sheetViews>
    <sheetView zoomScaleNormal="100" workbookViewId="0">
      <selection activeCell="G15" sqref="G15"/>
    </sheetView>
  </sheetViews>
  <sheetFormatPr defaultColWidth="9.1796875" defaultRowHeight="11.5"/>
  <cols>
    <col min="1" max="1" width="30.1796875" style="58" customWidth="1"/>
    <col min="2" max="2" width="12.7265625" style="58" customWidth="1"/>
    <col min="3" max="3" width="12.453125" style="58" customWidth="1"/>
    <col min="4" max="4" width="14.7265625" style="58" customWidth="1"/>
    <col min="5" max="5" width="12.26953125" style="58" customWidth="1"/>
    <col min="6" max="6" width="9.7265625" style="58" customWidth="1"/>
    <col min="7" max="16384" width="9.1796875" style="58"/>
  </cols>
  <sheetData>
    <row r="2" spans="1:45" s="56" customFormat="1" ht="15.75" customHeight="1">
      <c r="A2" s="509" t="s">
        <v>276</v>
      </c>
      <c r="B2" s="509"/>
      <c r="C2" s="509"/>
      <c r="D2" s="509"/>
      <c r="E2" s="509"/>
      <c r="F2" s="509"/>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45" s="56" customFormat="1" ht="15.75" customHeight="1">
      <c r="A3" s="506" t="s">
        <v>277</v>
      </c>
      <c r="B3" s="506"/>
      <c r="C3" s="506"/>
      <c r="D3" s="506"/>
      <c r="E3" s="506"/>
      <c r="F3" s="506"/>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pans="1:45">
      <c r="D4" s="145"/>
    </row>
    <row r="5" spans="1:45" ht="12" customHeight="1">
      <c r="A5" s="285"/>
      <c r="B5" s="273"/>
      <c r="C5" s="304"/>
      <c r="D5" s="285" t="s">
        <v>49</v>
      </c>
      <c r="E5" s="511" t="s">
        <v>11</v>
      </c>
      <c r="F5" s="512"/>
    </row>
    <row r="6" spans="1:45" ht="12" customHeight="1">
      <c r="A6" s="283" t="s">
        <v>266</v>
      </c>
      <c r="B6" s="515" t="s">
        <v>257</v>
      </c>
      <c r="C6" s="516"/>
      <c r="D6" s="285" t="s">
        <v>13</v>
      </c>
      <c r="E6" s="511" t="s">
        <v>13</v>
      </c>
      <c r="F6" s="512"/>
    </row>
    <row r="7" spans="1:45" ht="12" customHeight="1">
      <c r="A7" s="335" t="s">
        <v>34</v>
      </c>
      <c r="B7" s="517" t="s">
        <v>258</v>
      </c>
      <c r="C7" s="518"/>
      <c r="D7" s="276" t="s">
        <v>50</v>
      </c>
      <c r="E7" s="507" t="s">
        <v>17</v>
      </c>
      <c r="F7" s="508"/>
    </row>
    <row r="8" spans="1:45" ht="12" customHeight="1">
      <c r="A8" s="276"/>
      <c r="B8" s="273"/>
      <c r="C8" s="304"/>
      <c r="D8" s="276" t="s">
        <v>18</v>
      </c>
      <c r="E8" s="507" t="s">
        <v>18</v>
      </c>
      <c r="F8" s="508"/>
    </row>
    <row r="9" spans="1:45" ht="12" thickBot="1">
      <c r="A9" s="60" t="str">
        <f>' F4'!A10</f>
        <v>Janar-Mars/January-March</v>
      </c>
      <c r="B9" s="61">
        <v>2024</v>
      </c>
      <c r="C9" s="205">
        <v>2025</v>
      </c>
      <c r="D9" s="61" t="s">
        <v>479</v>
      </c>
      <c r="E9" s="61">
        <v>2024</v>
      </c>
      <c r="F9" s="205">
        <v>2025</v>
      </c>
    </row>
    <row r="10" spans="1:45" ht="14.5" thickBot="1">
      <c r="A10" s="503" t="s">
        <v>326</v>
      </c>
      <c r="B10" s="503"/>
      <c r="C10" s="503"/>
      <c r="D10" s="503"/>
      <c r="E10" s="503"/>
      <c r="F10" s="503"/>
    </row>
    <row r="11" spans="1:45" ht="14">
      <c r="A11" s="168" t="s">
        <v>315</v>
      </c>
      <c r="B11" s="148">
        <v>90212.43</v>
      </c>
      <c r="C11" s="139">
        <v>86768.56</v>
      </c>
      <c r="D11" s="140">
        <f>(C11/B11-1)*100</f>
        <v>-3.8175116222897376</v>
      </c>
      <c r="E11" s="140">
        <f>B11/B$23*100</f>
        <v>8.3644789689416807</v>
      </c>
      <c r="F11" s="140">
        <f>C11/C$23*100</f>
        <v>8.8057589097149211</v>
      </c>
      <c r="I11" s="393"/>
    </row>
    <row r="12" spans="1:45" ht="14">
      <c r="A12" s="169" t="s">
        <v>41</v>
      </c>
      <c r="B12" s="148">
        <v>122698.05000000002</v>
      </c>
      <c r="C12" s="139">
        <v>97934.6</v>
      </c>
      <c r="D12" s="140">
        <f>(C12/B12-1)*100</f>
        <v>-20.182431587136072</v>
      </c>
      <c r="E12" s="140">
        <f>B12/B$23*100</f>
        <v>11.376539338926522</v>
      </c>
      <c r="F12" s="140">
        <f>C12/C$23*100</f>
        <v>9.9389511191538382</v>
      </c>
      <c r="I12" s="393"/>
    </row>
    <row r="13" spans="1:45" ht="14">
      <c r="A13" s="169" t="s">
        <v>314</v>
      </c>
      <c r="B13" s="148">
        <v>109677.44</v>
      </c>
      <c r="C13" s="141">
        <v>102437.98999999999</v>
      </c>
      <c r="D13" s="140">
        <f t="shared" ref="D13:D22" si="0">(C13/B13-1)*100</f>
        <v>-6.6006737575202479</v>
      </c>
      <c r="E13" s="140">
        <f t="shared" ref="E13:F22" si="1">B13/B$23*100</f>
        <v>10.169270911418341</v>
      </c>
      <c r="F13" s="140">
        <f t="shared" si="1"/>
        <v>10.3959803313065</v>
      </c>
      <c r="I13" s="393"/>
    </row>
    <row r="14" spans="1:45" ht="14">
      <c r="A14" s="169" t="s">
        <v>259</v>
      </c>
      <c r="B14" s="148">
        <v>113851.31</v>
      </c>
      <c r="C14" s="139">
        <v>105650.34</v>
      </c>
      <c r="D14" s="140">
        <f t="shared" si="0"/>
        <v>-7.2032284916177076</v>
      </c>
      <c r="E14" s="140">
        <f t="shared" si="1"/>
        <v>10.556271326262465</v>
      </c>
      <c r="F14" s="140">
        <f t="shared" si="1"/>
        <v>10.721987581324512</v>
      </c>
      <c r="I14" s="393"/>
    </row>
    <row r="15" spans="1:45" ht="14">
      <c r="A15" s="170" t="s">
        <v>33</v>
      </c>
      <c r="B15" s="148">
        <v>0</v>
      </c>
      <c r="C15" s="139">
        <v>0</v>
      </c>
      <c r="D15" s="140" t="e">
        <f t="shared" si="0"/>
        <v>#DIV/0!</v>
      </c>
      <c r="E15" s="140">
        <f t="shared" si="1"/>
        <v>0</v>
      </c>
      <c r="F15" s="140">
        <f t="shared" si="1"/>
        <v>0</v>
      </c>
      <c r="I15" s="393"/>
    </row>
    <row r="16" spans="1:45" ht="14">
      <c r="A16" s="169" t="s">
        <v>267</v>
      </c>
      <c r="B16" s="148">
        <v>0</v>
      </c>
      <c r="C16" s="139">
        <v>0</v>
      </c>
      <c r="D16" s="140" t="e">
        <f t="shared" si="0"/>
        <v>#DIV/0!</v>
      </c>
      <c r="E16" s="140">
        <f t="shared" si="1"/>
        <v>0</v>
      </c>
      <c r="F16" s="140">
        <f t="shared" si="1"/>
        <v>0</v>
      </c>
      <c r="I16" s="393"/>
    </row>
    <row r="17" spans="1:9" ht="14">
      <c r="A17" s="169" t="s">
        <v>310</v>
      </c>
      <c r="B17" s="148">
        <v>117481.25</v>
      </c>
      <c r="C17" s="139">
        <v>108222.55299999999</v>
      </c>
      <c r="D17" s="140">
        <f t="shared" si="0"/>
        <v>-7.8809997340001159</v>
      </c>
      <c r="E17" s="140">
        <f t="shared" si="1"/>
        <v>10.892838657266852</v>
      </c>
      <c r="F17" s="140">
        <f t="shared" si="1"/>
        <v>10.983030147231268</v>
      </c>
      <c r="I17" s="393"/>
    </row>
    <row r="18" spans="1:9" ht="14">
      <c r="A18" s="169" t="s">
        <v>302</v>
      </c>
      <c r="B18" s="148">
        <v>144244.46372881369</v>
      </c>
      <c r="C18" s="139">
        <v>118936.20881355919</v>
      </c>
      <c r="D18" s="140">
        <f t="shared" si="0"/>
        <v>-17.545390832354713</v>
      </c>
      <c r="E18" s="140">
        <f t="shared" si="1"/>
        <v>13.37431863043633</v>
      </c>
      <c r="F18" s="140">
        <f t="shared" si="1"/>
        <v>12.070311878492777</v>
      </c>
      <c r="I18" s="393"/>
    </row>
    <row r="19" spans="1:9" ht="14">
      <c r="A19" s="169" t="s">
        <v>268</v>
      </c>
      <c r="B19" s="148">
        <v>128738.99999999991</v>
      </c>
      <c r="C19" s="139">
        <v>107981.87</v>
      </c>
      <c r="D19" s="140">
        <f t="shared" si="0"/>
        <v>-16.123420253380814</v>
      </c>
      <c r="E19" s="140">
        <f t="shared" si="1"/>
        <v>11.936655048340706</v>
      </c>
      <c r="F19" s="140">
        <f t="shared" si="1"/>
        <v>10.95860428985082</v>
      </c>
      <c r="I19" s="393"/>
    </row>
    <row r="20" spans="1:9" ht="14">
      <c r="A20" s="169" t="s">
        <v>260</v>
      </c>
      <c r="B20" s="148">
        <v>43759.79</v>
      </c>
      <c r="C20" s="139">
        <v>38928.129999999997</v>
      </c>
      <c r="D20" s="140">
        <f t="shared" si="0"/>
        <v>-11.041323552969528</v>
      </c>
      <c r="E20" s="140">
        <f t="shared" si="1"/>
        <v>4.0573992202660376</v>
      </c>
      <c r="F20" s="140">
        <f t="shared" si="1"/>
        <v>3.9506444221967114</v>
      </c>
      <c r="I20" s="393"/>
    </row>
    <row r="21" spans="1:9" ht="14">
      <c r="A21" s="169" t="s">
        <v>261</v>
      </c>
      <c r="B21" s="148">
        <v>103929.4399999999</v>
      </c>
      <c r="C21" s="242">
        <v>110542.94999999991</v>
      </c>
      <c r="D21" s="140">
        <f t="shared" si="0"/>
        <v>6.3634615947127271</v>
      </c>
      <c r="E21" s="140">
        <f t="shared" si="1"/>
        <v>9.636317469043739</v>
      </c>
      <c r="F21" s="140">
        <f t="shared" si="1"/>
        <v>11.218517016632179</v>
      </c>
      <c r="I21" s="393"/>
    </row>
    <row r="22" spans="1:9" ht="14.5" thickBot="1">
      <c r="A22" s="217" t="s">
        <v>262</v>
      </c>
      <c r="B22" s="409">
        <v>103925.0499999999</v>
      </c>
      <c r="C22" s="216">
        <v>107958.31999999989</v>
      </c>
      <c r="D22" s="218">
        <f t="shared" si="0"/>
        <v>3.8809411205479316</v>
      </c>
      <c r="E22" s="218">
        <f t="shared" si="1"/>
        <v>9.6359104290973203</v>
      </c>
      <c r="F22" s="218">
        <f t="shared" si="1"/>
        <v>10.956214304096481</v>
      </c>
      <c r="I22" s="393"/>
    </row>
    <row r="23" spans="1:9" ht="14.5" thickBot="1">
      <c r="A23" s="329" t="s">
        <v>8</v>
      </c>
      <c r="B23" s="351">
        <f>SUM(B11:B22)</f>
        <v>1078518.2237288135</v>
      </c>
      <c r="C23" s="351">
        <f>SUM(C11:C22)</f>
        <v>985361.52181355888</v>
      </c>
      <c r="D23" s="356">
        <f>(C23/B23-1)*100</f>
        <v>-8.637471288447907</v>
      </c>
      <c r="E23" s="356">
        <f>SUM(E11:E22)</f>
        <v>100</v>
      </c>
      <c r="F23" s="338">
        <f>SUM(F11:F22)</f>
        <v>100.00000000000001</v>
      </c>
      <c r="I23" s="393"/>
    </row>
  </sheetData>
  <mergeCells count="9">
    <mergeCell ref="E5:F5"/>
    <mergeCell ref="A2:F2"/>
    <mergeCell ref="A3:F3"/>
    <mergeCell ref="A10:F10"/>
    <mergeCell ref="E6:F6"/>
    <mergeCell ref="B7:C7"/>
    <mergeCell ref="E7:F7"/>
    <mergeCell ref="E8:F8"/>
    <mergeCell ref="B6:C6"/>
  </mergeCells>
  <phoneticPr fontId="0"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sheetPr>
  <dimension ref="A2:I23"/>
  <sheetViews>
    <sheetView topLeftCell="A4" zoomScale="95" zoomScaleNormal="95" workbookViewId="0">
      <selection activeCell="C11" sqref="C11:C22"/>
    </sheetView>
  </sheetViews>
  <sheetFormatPr defaultColWidth="9.1796875" defaultRowHeight="12.5"/>
  <cols>
    <col min="1" max="1" width="29.7265625" style="102" customWidth="1"/>
    <col min="2" max="2" width="11.7265625" style="102" customWidth="1"/>
    <col min="3" max="3" width="16.26953125" style="102" customWidth="1"/>
    <col min="4" max="4" width="16" style="102" customWidth="1"/>
    <col min="5" max="5" width="11.7265625" style="102" customWidth="1"/>
    <col min="6" max="6" width="10.453125" style="102" customWidth="1"/>
    <col min="7" max="16384" width="9.1796875" style="102"/>
  </cols>
  <sheetData>
    <row r="2" spans="1:9" ht="15.75" customHeight="1">
      <c r="A2" s="509" t="s">
        <v>278</v>
      </c>
      <c r="B2" s="509"/>
      <c r="C2" s="509"/>
      <c r="D2" s="509"/>
      <c r="E2" s="509"/>
      <c r="F2" s="509"/>
    </row>
    <row r="3" spans="1:9" ht="15.5">
      <c r="A3" s="506" t="s">
        <v>279</v>
      </c>
      <c r="B3" s="506"/>
      <c r="C3" s="506"/>
      <c r="D3" s="506"/>
      <c r="E3" s="506"/>
      <c r="F3" s="506"/>
    </row>
    <row r="5" spans="1:9">
      <c r="A5" s="285"/>
      <c r="B5" s="273"/>
      <c r="C5" s="304"/>
      <c r="D5" s="285" t="s">
        <v>49</v>
      </c>
      <c r="E5" s="511" t="s">
        <v>11</v>
      </c>
      <c r="F5" s="512"/>
    </row>
    <row r="6" spans="1:9" ht="14">
      <c r="A6" s="283" t="s">
        <v>266</v>
      </c>
      <c r="B6" s="515" t="s">
        <v>257</v>
      </c>
      <c r="C6" s="516"/>
      <c r="D6" s="285" t="s">
        <v>13</v>
      </c>
      <c r="E6" s="511" t="s">
        <v>13</v>
      </c>
      <c r="F6" s="512"/>
    </row>
    <row r="7" spans="1:9" ht="14">
      <c r="A7" s="335" t="s">
        <v>34</v>
      </c>
      <c r="B7" s="517" t="s">
        <v>258</v>
      </c>
      <c r="C7" s="518"/>
      <c r="D7" s="276" t="s">
        <v>50</v>
      </c>
      <c r="E7" s="507" t="s">
        <v>17</v>
      </c>
      <c r="F7" s="508"/>
    </row>
    <row r="8" spans="1:9">
      <c r="A8" s="276"/>
      <c r="B8" s="273"/>
      <c r="C8" s="304"/>
      <c r="D8" s="276" t="s">
        <v>18</v>
      </c>
      <c r="E8" s="507" t="s">
        <v>18</v>
      </c>
      <c r="F8" s="508"/>
    </row>
    <row r="9" spans="1:9" ht="13" thickBot="1">
      <c r="A9" s="60" t="str">
        <f>' F4'!A10</f>
        <v>Janar-Mars/January-March</v>
      </c>
      <c r="B9" s="61">
        <v>2024</v>
      </c>
      <c r="C9" s="205">
        <v>2025</v>
      </c>
      <c r="D9" s="61" t="s">
        <v>479</v>
      </c>
      <c r="E9" s="61">
        <v>2024</v>
      </c>
      <c r="F9" s="205">
        <v>2025</v>
      </c>
    </row>
    <row r="10" spans="1:9" ht="14.5" thickBot="1">
      <c r="A10" s="503" t="s">
        <v>338</v>
      </c>
      <c r="B10" s="503"/>
      <c r="C10" s="503"/>
      <c r="D10" s="503"/>
      <c r="E10" s="503"/>
      <c r="F10" s="503"/>
    </row>
    <row r="11" spans="1:9" ht="14">
      <c r="A11" s="168" t="s">
        <v>315</v>
      </c>
      <c r="B11" s="139">
        <v>3282.76</v>
      </c>
      <c r="C11" s="139">
        <v>17656.52</v>
      </c>
      <c r="D11" s="140">
        <f>(C11/B11-1)*100</f>
        <v>437.85595048069308</v>
      </c>
      <c r="E11" s="140">
        <f>B11/B$23*100</f>
        <v>3.2066698921306007</v>
      </c>
      <c r="F11" s="140">
        <f>C11/C$23*100</f>
        <v>9.8762656039813574</v>
      </c>
      <c r="I11" s="414"/>
    </row>
    <row r="12" spans="1:9" ht="14">
      <c r="A12" s="169" t="s">
        <v>41</v>
      </c>
      <c r="B12" s="139">
        <v>7448.97</v>
      </c>
      <c r="C12" s="139">
        <v>3953</v>
      </c>
      <c r="D12" s="140">
        <f>(C12/B12-1)*100</f>
        <v>-46.932260433321659</v>
      </c>
      <c r="E12" s="140">
        <f>B12/B$23*100</f>
        <v>7.2763125621075204</v>
      </c>
      <c r="F12" s="140">
        <f>C12/C$23*100</f>
        <v>2.2111309551677403</v>
      </c>
      <c r="I12" s="414"/>
    </row>
    <row r="13" spans="1:9" ht="14">
      <c r="A13" s="169" t="s">
        <v>314</v>
      </c>
      <c r="B13" s="139">
        <v>11835.35</v>
      </c>
      <c r="C13" s="139">
        <v>16321.47</v>
      </c>
      <c r="D13" s="140">
        <f t="shared" ref="D13:D22" si="0">(C13/B13-1)*100</f>
        <v>37.904413473196819</v>
      </c>
      <c r="E13" s="140">
        <f t="shared" ref="E13:F22" si="1">B13/B$23*100</f>
        <v>11.561021977795486</v>
      </c>
      <c r="F13" s="140">
        <f t="shared" si="1"/>
        <v>9.1294984950269686</v>
      </c>
      <c r="I13" s="414"/>
    </row>
    <row r="14" spans="1:9" ht="14">
      <c r="A14" s="169" t="s">
        <v>259</v>
      </c>
      <c r="B14" s="139">
        <v>5295.66</v>
      </c>
      <c r="C14" s="139">
        <v>6137.14</v>
      </c>
      <c r="D14" s="140">
        <f t="shared" si="0"/>
        <v>15.889992937613084</v>
      </c>
      <c r="E14" s="140">
        <f t="shared" si="1"/>
        <v>5.1729134877238474</v>
      </c>
      <c r="F14" s="140">
        <f t="shared" si="1"/>
        <v>3.4328409385778254</v>
      </c>
      <c r="I14" s="414"/>
    </row>
    <row r="15" spans="1:9" ht="14">
      <c r="A15" s="170" t="s">
        <v>33</v>
      </c>
      <c r="B15" s="139">
        <v>0</v>
      </c>
      <c r="C15" s="141">
        <v>0</v>
      </c>
      <c r="D15" s="140" t="e">
        <f t="shared" si="0"/>
        <v>#DIV/0!</v>
      </c>
      <c r="E15" s="140">
        <f t="shared" si="1"/>
        <v>0</v>
      </c>
      <c r="F15" s="140">
        <f t="shared" si="1"/>
        <v>0</v>
      </c>
      <c r="I15" s="414"/>
    </row>
    <row r="16" spans="1:9" ht="14">
      <c r="A16" s="169" t="s">
        <v>267</v>
      </c>
      <c r="B16" s="139">
        <v>0</v>
      </c>
      <c r="C16" s="141">
        <v>0</v>
      </c>
      <c r="D16" s="140" t="e">
        <f t="shared" si="0"/>
        <v>#DIV/0!</v>
      </c>
      <c r="E16" s="140">
        <f t="shared" si="1"/>
        <v>0</v>
      </c>
      <c r="F16" s="140">
        <f t="shared" si="1"/>
        <v>0</v>
      </c>
      <c r="I16" s="414"/>
    </row>
    <row r="17" spans="1:9" s="58" customFormat="1" ht="14">
      <c r="A17" s="169" t="s">
        <v>310</v>
      </c>
      <c r="B17" s="139">
        <v>19598.03</v>
      </c>
      <c r="C17" s="139">
        <v>900</v>
      </c>
      <c r="D17" s="140">
        <f t="shared" si="0"/>
        <v>-95.407701692466034</v>
      </c>
      <c r="E17" s="140">
        <f t="shared" si="1"/>
        <v>19.143773150054304</v>
      </c>
      <c r="F17" s="140">
        <f t="shared" si="1"/>
        <v>0.50341964575030762</v>
      </c>
      <c r="I17" s="414"/>
    </row>
    <row r="18" spans="1:9" ht="14">
      <c r="A18" s="169" t="s">
        <v>302</v>
      </c>
      <c r="B18" s="139">
        <v>13515.47</v>
      </c>
      <c r="C18" s="141">
        <v>11220.86</v>
      </c>
      <c r="D18" s="140">
        <f t="shared" si="0"/>
        <v>-16.977655974967931</v>
      </c>
      <c r="E18" s="140">
        <f t="shared" si="1"/>
        <v>13.202198981038629</v>
      </c>
      <c r="F18" s="140">
        <f t="shared" si="1"/>
        <v>6.2764459624597739</v>
      </c>
      <c r="I18" s="414"/>
    </row>
    <row r="19" spans="1:9" ht="14">
      <c r="A19" s="169" t="s">
        <v>268</v>
      </c>
      <c r="B19" s="139">
        <v>0</v>
      </c>
      <c r="C19" s="141">
        <v>52821.32</v>
      </c>
      <c r="D19" s="140" t="e">
        <f t="shared" si="0"/>
        <v>#DIV/0!</v>
      </c>
      <c r="E19" s="140">
        <f t="shared" si="1"/>
        <v>0</v>
      </c>
      <c r="F19" s="140">
        <f t="shared" si="1"/>
        <v>29.545878002737375</v>
      </c>
      <c r="I19" s="414"/>
    </row>
    <row r="20" spans="1:9" ht="14">
      <c r="A20" s="169" t="s">
        <v>260</v>
      </c>
      <c r="B20" s="139">
        <v>34829.01</v>
      </c>
      <c r="C20" s="141">
        <v>5629</v>
      </c>
      <c r="D20" s="140">
        <f t="shared" si="0"/>
        <v>-83.838185466655517</v>
      </c>
      <c r="E20" s="140">
        <f t="shared" si="1"/>
        <v>34.021718840157554</v>
      </c>
      <c r="F20" s="140">
        <f t="shared" si="1"/>
        <v>3.1486102065872017</v>
      </c>
      <c r="I20" s="414"/>
    </row>
    <row r="21" spans="1:9" ht="17.25" customHeight="1">
      <c r="A21" s="169" t="s">
        <v>261</v>
      </c>
      <c r="B21" s="139">
        <v>3814.23</v>
      </c>
      <c r="C21" s="139">
        <v>49329.919999999998</v>
      </c>
      <c r="D21" s="140">
        <f t="shared" si="0"/>
        <v>1193.3126738555356</v>
      </c>
      <c r="E21" s="140">
        <f t="shared" si="1"/>
        <v>3.7258211086589643</v>
      </c>
      <c r="F21" s="140">
        <f t="shared" si="1"/>
        <v>27.592945390323347</v>
      </c>
      <c r="I21" s="414"/>
    </row>
    <row r="22" spans="1:9" ht="17.25" customHeight="1" thickBot="1">
      <c r="A22" s="217" t="s">
        <v>262</v>
      </c>
      <c r="B22" s="158">
        <v>2753.39</v>
      </c>
      <c r="C22" s="158">
        <v>14808.060000000001</v>
      </c>
      <c r="D22" s="218">
        <f t="shared" si="0"/>
        <v>437.81193365269735</v>
      </c>
      <c r="E22" s="218">
        <f t="shared" si="1"/>
        <v>2.689570000333096</v>
      </c>
      <c r="F22" s="218">
        <f t="shared" si="1"/>
        <v>8.2829647993881128</v>
      </c>
      <c r="I22" s="414"/>
    </row>
    <row r="23" spans="1:9" ht="14.5" thickBot="1">
      <c r="A23" s="329" t="s">
        <v>8</v>
      </c>
      <c r="B23" s="351">
        <f>SUM(B11:B22)</f>
        <v>102372.87</v>
      </c>
      <c r="C23" s="351">
        <f>SUM(C11:C22)</f>
        <v>178777.28999999998</v>
      </c>
      <c r="D23" s="356">
        <f>(C23/B23-1)*100</f>
        <v>74.633464901394262</v>
      </c>
      <c r="E23" s="356">
        <f>SUM(E11:E22)</f>
        <v>100</v>
      </c>
      <c r="F23" s="338">
        <f>SUM(F11:F22)</f>
        <v>100.00000000000001</v>
      </c>
      <c r="I23" s="414"/>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46"/>
  <sheetViews>
    <sheetView view="pageBreakPreview" topLeftCell="A7" zoomScale="60" zoomScaleNormal="100" workbookViewId="0">
      <selection activeCell="B51" sqref="B51"/>
    </sheetView>
  </sheetViews>
  <sheetFormatPr defaultColWidth="9.1796875" defaultRowHeight="13.5"/>
  <cols>
    <col min="1" max="1" width="10.453125" style="35" customWidth="1"/>
    <col min="2" max="2" width="75.7265625" style="35" customWidth="1"/>
    <col min="3" max="3" width="3.26953125" style="1" customWidth="1"/>
    <col min="4" max="4" width="10.7265625" style="1" customWidth="1"/>
    <col min="5" max="5" width="75.7265625" style="1" customWidth="1"/>
    <col min="6" max="16384" width="9.1796875" style="1"/>
  </cols>
  <sheetData>
    <row r="1" spans="1:5" ht="15.5">
      <c r="A1" s="497" t="s">
        <v>59</v>
      </c>
      <c r="B1" s="497"/>
      <c r="D1" s="496"/>
      <c r="E1" s="496"/>
    </row>
    <row r="2" spans="1:5" ht="105" customHeight="1">
      <c r="A2" s="490" t="s">
        <v>441</v>
      </c>
      <c r="B2" s="490"/>
      <c r="D2" s="494"/>
      <c r="E2" s="494"/>
    </row>
    <row r="3" spans="1:5" ht="16.5" customHeight="1">
      <c r="A3" s="497" t="s">
        <v>5</v>
      </c>
      <c r="B3" s="497"/>
      <c r="D3" s="496"/>
      <c r="E3" s="496"/>
    </row>
    <row r="4" spans="1:5" ht="62.25" customHeight="1">
      <c r="A4" s="492" t="s">
        <v>286</v>
      </c>
      <c r="B4" s="493"/>
      <c r="D4" s="494"/>
      <c r="E4" s="494"/>
    </row>
    <row r="5" spans="1:5" ht="18.75" customHeight="1">
      <c r="A5" s="42"/>
      <c r="B5" s="42"/>
      <c r="D5" s="32"/>
      <c r="E5" s="32"/>
    </row>
    <row r="6" spans="1:5" ht="14.25" customHeight="1">
      <c r="A6" s="497" t="s">
        <v>98</v>
      </c>
      <c r="B6" s="498"/>
      <c r="C6" s="179"/>
      <c r="D6" s="495"/>
      <c r="E6" s="496"/>
    </row>
    <row r="7" spans="1:5" ht="15.75" customHeight="1">
      <c r="A7" s="490" t="s">
        <v>102</v>
      </c>
      <c r="B7" s="491"/>
      <c r="C7" s="179"/>
      <c r="D7" s="499"/>
      <c r="E7" s="494"/>
    </row>
    <row r="8" spans="1:5" ht="2.25" customHeight="1">
      <c r="A8" s="42"/>
      <c r="B8" s="180"/>
      <c r="C8" s="179"/>
      <c r="D8" s="181"/>
      <c r="E8" s="33"/>
    </row>
    <row r="9" spans="1:5" ht="14.25" customHeight="1">
      <c r="A9" s="497" t="s">
        <v>60</v>
      </c>
      <c r="B9" s="498"/>
      <c r="C9" s="179"/>
      <c r="D9" s="495"/>
      <c r="E9" s="496"/>
    </row>
    <row r="10" spans="1:5" ht="11.25" customHeight="1">
      <c r="A10" s="490" t="s">
        <v>61</v>
      </c>
      <c r="B10" s="491"/>
      <c r="C10" s="179"/>
      <c r="D10" s="499"/>
      <c r="E10" s="494"/>
    </row>
    <row r="11" spans="1:5" ht="4.5" customHeight="1">
      <c r="A11" s="43"/>
      <c r="B11" s="182"/>
      <c r="C11" s="179"/>
      <c r="D11" s="183"/>
      <c r="E11" s="34"/>
    </row>
    <row r="12" spans="1:5" ht="12.75" customHeight="1">
      <c r="A12" s="41" t="s">
        <v>444</v>
      </c>
      <c r="B12" s="193" t="s">
        <v>442</v>
      </c>
      <c r="C12" s="183"/>
      <c r="D12" s="184"/>
      <c r="E12" s="38"/>
    </row>
    <row r="13" spans="1:5" ht="4.5" customHeight="1">
      <c r="A13" s="43"/>
      <c r="B13" s="182"/>
      <c r="C13" s="179"/>
      <c r="D13" s="179"/>
    </row>
    <row r="14" spans="1:5" ht="15" customHeight="1">
      <c r="A14" s="43" t="s">
        <v>443</v>
      </c>
      <c r="B14" s="428" t="s">
        <v>287</v>
      </c>
      <c r="C14" s="179"/>
      <c r="D14" s="179"/>
    </row>
    <row r="15" spans="1:5" ht="5.25" customHeight="1">
      <c r="A15" s="43"/>
      <c r="B15" s="182"/>
      <c r="C15" s="179"/>
      <c r="D15" s="179"/>
    </row>
    <row r="16" spans="1:5" ht="12" customHeight="1">
      <c r="A16" s="41" t="s">
        <v>445</v>
      </c>
      <c r="B16" s="490" t="s">
        <v>438</v>
      </c>
      <c r="C16" s="491"/>
      <c r="D16" s="184"/>
    </row>
    <row r="17" spans="1:11" ht="13.5" customHeight="1">
      <c r="A17" s="43"/>
      <c r="B17" s="43" t="s">
        <v>288</v>
      </c>
      <c r="C17" s="154"/>
      <c r="E17" s="35"/>
    </row>
    <row r="18" spans="1:11" ht="13.5" customHeight="1">
      <c r="A18" s="43"/>
      <c r="B18" s="43" t="s">
        <v>439</v>
      </c>
      <c r="C18" s="154"/>
      <c r="E18" s="35"/>
    </row>
    <row r="19" spans="1:11" ht="15.75" customHeight="1">
      <c r="A19" s="497" t="s">
        <v>0</v>
      </c>
      <c r="B19" s="497"/>
    </row>
    <row r="20" spans="1:11" ht="66.75" customHeight="1">
      <c r="A20" s="490" t="s">
        <v>440</v>
      </c>
      <c r="B20" s="490"/>
    </row>
    <row r="21" spans="1:11" ht="27" customHeight="1">
      <c r="A21" s="490" t="s">
        <v>399</v>
      </c>
      <c r="B21" s="490"/>
      <c r="E21" s="36"/>
    </row>
    <row r="22" spans="1:11">
      <c r="A22" s="497" t="s">
        <v>5</v>
      </c>
      <c r="B22" s="497"/>
    </row>
    <row r="23" spans="1:11" ht="45.75" customHeight="1">
      <c r="A23" s="490" t="s">
        <v>289</v>
      </c>
      <c r="B23" s="490"/>
    </row>
    <row r="24" spans="1:11" ht="3" customHeight="1">
      <c r="A24" s="44"/>
      <c r="B24" s="44"/>
      <c r="E24" s="39"/>
    </row>
    <row r="25" spans="1:11">
      <c r="A25" s="497" t="s">
        <v>4</v>
      </c>
      <c r="B25" s="497"/>
    </row>
    <row r="26" spans="1:11">
      <c r="A26" s="490" t="s">
        <v>103</v>
      </c>
      <c r="B26" s="490"/>
    </row>
    <row r="27" spans="1:11" ht="3" customHeight="1">
      <c r="A27" s="45"/>
      <c r="B27" s="45"/>
    </row>
    <row r="28" spans="1:11" ht="12.75" customHeight="1">
      <c r="A28" s="497" t="s">
        <v>1</v>
      </c>
      <c r="B28" s="497"/>
      <c r="C28" s="37"/>
      <c r="F28" s="37"/>
      <c r="G28" s="37"/>
      <c r="H28" s="37"/>
      <c r="I28" s="37"/>
      <c r="J28" s="37"/>
      <c r="K28" s="37"/>
    </row>
    <row r="29" spans="1:11" ht="13.5" customHeight="1">
      <c r="A29" s="490" t="s">
        <v>2</v>
      </c>
      <c r="B29" s="490"/>
      <c r="C29" s="37"/>
      <c r="F29" s="37"/>
      <c r="G29" s="37"/>
      <c r="H29" s="37"/>
      <c r="I29" s="37"/>
      <c r="J29" s="37"/>
      <c r="K29" s="37"/>
    </row>
    <row r="30" spans="1:11" ht="8.25" customHeight="1">
      <c r="A30" s="46"/>
      <c r="B30" s="46"/>
    </row>
    <row r="31" spans="1:11">
      <c r="A31" s="41" t="s">
        <v>444</v>
      </c>
      <c r="B31" s="429" t="s">
        <v>442</v>
      </c>
    </row>
    <row r="32" spans="1:11" ht="8.25" customHeight="1">
      <c r="A32" s="41"/>
      <c r="B32" s="429"/>
    </row>
    <row r="33" spans="1:3" ht="18.75" customHeight="1">
      <c r="A33" s="41" t="s">
        <v>446</v>
      </c>
      <c r="B33" s="429" t="s">
        <v>287</v>
      </c>
    </row>
    <row r="34" spans="1:3" ht="7.5" customHeight="1">
      <c r="A34" s="43"/>
      <c r="B34" s="182"/>
    </row>
    <row r="35" spans="1:3">
      <c r="A35" s="41" t="s">
        <v>447</v>
      </c>
      <c r="B35" s="490" t="s">
        <v>435</v>
      </c>
      <c r="C35" s="491"/>
    </row>
    <row r="36" spans="1:3" ht="15" customHeight="1">
      <c r="A36" s="43"/>
      <c r="B36" s="43" t="s">
        <v>436</v>
      </c>
    </row>
    <row r="37" spans="1:3">
      <c r="A37" s="43"/>
      <c r="B37" s="43" t="s">
        <v>437</v>
      </c>
    </row>
    <row r="41" spans="1:3">
      <c r="B41" s="41"/>
    </row>
    <row r="45" spans="1:3" ht="14.25" customHeight="1"/>
    <row r="46" spans="1:3" ht="31.5" customHeight="1">
      <c r="B46" s="47"/>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7">
    <mergeCell ref="A22:B22"/>
    <mergeCell ref="A23:B23"/>
    <mergeCell ref="D10:E10"/>
    <mergeCell ref="D7:E7"/>
    <mergeCell ref="B16:C16"/>
    <mergeCell ref="D1:E1"/>
    <mergeCell ref="A3:B3"/>
    <mergeCell ref="D3:E3"/>
    <mergeCell ref="A2:B2"/>
    <mergeCell ref="D2:E2"/>
    <mergeCell ref="A1:B1"/>
    <mergeCell ref="B35:C35"/>
    <mergeCell ref="A10:B10"/>
    <mergeCell ref="A4:B4"/>
    <mergeCell ref="D4:E4"/>
    <mergeCell ref="A29:B29"/>
    <mergeCell ref="D6:E6"/>
    <mergeCell ref="A19:B19"/>
    <mergeCell ref="A20:B20"/>
    <mergeCell ref="A6:B6"/>
    <mergeCell ref="A9:B9"/>
    <mergeCell ref="A26:B26"/>
    <mergeCell ref="A21:B21"/>
    <mergeCell ref="A28:B28"/>
    <mergeCell ref="A25:B25"/>
    <mergeCell ref="D9:E9"/>
    <mergeCell ref="A7:B7"/>
  </mergeCells>
  <phoneticPr fontId="3" type="noConversion"/>
  <hyperlinks>
    <hyperlink ref="B12" r:id="rId2" xr:uid="{00000000-0004-0000-0200-000000000000}"/>
    <hyperlink ref="B14" r:id="rId3" xr:uid="{00000000-0004-0000-0200-000001000000}"/>
    <hyperlink ref="B31" r:id="rId4" display="mailto:info@bqk-kos.org" xr:uid="{00000000-0004-0000-0200-000002000000}"/>
    <hyperlink ref="B33" r:id="rId5" xr:uid="{00000000-0004-0000-0200-000003000000}"/>
  </hyperlinks>
  <printOptions horizontalCentered="1"/>
  <pageMargins left="0.7" right="0.7" top="0.75" bottom="0.75" header="0.3" footer="0.3"/>
  <pageSetup paperSize="9" scale="90" fitToHeight="2" orientation="portrait" r:id="rId6"/>
  <headerFooter>
    <oddHeader>&amp;F</oddHeader>
    <oddFooter>&amp;LBQK - Departamenti i Mbikqyrjes së Sigurimeve - Divizioni për Raportim dhe Analiza
CBK - Insurance Supervision Department - Division for Reporting and Analysis</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tabColor rgb="FF92D050"/>
  </sheetPr>
  <dimension ref="A2:AS23"/>
  <sheetViews>
    <sheetView topLeftCell="A7" zoomScaleNormal="100" workbookViewId="0">
      <selection activeCell="B11" sqref="B11:C22"/>
    </sheetView>
  </sheetViews>
  <sheetFormatPr defaultColWidth="9.1796875" defaultRowHeight="11.5"/>
  <cols>
    <col min="1" max="1" width="31" style="58" customWidth="1"/>
    <col min="2" max="2" width="14.26953125" style="58" customWidth="1"/>
    <col min="3" max="3" width="15" style="58" customWidth="1"/>
    <col min="4" max="4" width="14" style="58" customWidth="1"/>
    <col min="5" max="5" width="10.7265625" style="58" customWidth="1"/>
    <col min="6" max="6" width="9.81640625" style="58" customWidth="1"/>
    <col min="7" max="16384" width="9.1796875" style="58"/>
  </cols>
  <sheetData>
    <row r="2" spans="1:45" s="56" customFormat="1" ht="14.25" customHeight="1">
      <c r="A2" s="509" t="s">
        <v>238</v>
      </c>
      <c r="B2" s="509"/>
      <c r="C2" s="509"/>
      <c r="D2" s="509"/>
      <c r="E2" s="509"/>
      <c r="F2" s="509"/>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45" s="56" customFormat="1" ht="15.75" customHeight="1">
      <c r="A3" s="506" t="s">
        <v>239</v>
      </c>
      <c r="B3" s="506"/>
      <c r="C3" s="506"/>
      <c r="D3" s="506"/>
      <c r="E3" s="506"/>
      <c r="F3" s="506"/>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5" spans="1:45" ht="12" customHeight="1">
      <c r="A5" s="285"/>
      <c r="B5" s="273"/>
      <c r="C5" s="304"/>
      <c r="D5" s="285" t="s">
        <v>49</v>
      </c>
      <c r="E5" s="511" t="s">
        <v>11</v>
      </c>
      <c r="F5" s="512"/>
    </row>
    <row r="6" spans="1:45" ht="12" customHeight="1">
      <c r="A6" s="283" t="s">
        <v>266</v>
      </c>
      <c r="B6" s="515" t="s">
        <v>257</v>
      </c>
      <c r="C6" s="516"/>
      <c r="D6" s="285" t="s">
        <v>13</v>
      </c>
      <c r="E6" s="511" t="s">
        <v>13</v>
      </c>
      <c r="F6" s="512"/>
    </row>
    <row r="7" spans="1:45" ht="12" customHeight="1">
      <c r="A7" s="335" t="s">
        <v>34</v>
      </c>
      <c r="B7" s="517" t="s">
        <v>258</v>
      </c>
      <c r="C7" s="518"/>
      <c r="D7" s="276" t="s">
        <v>50</v>
      </c>
      <c r="E7" s="507" t="s">
        <v>17</v>
      </c>
      <c r="F7" s="508"/>
    </row>
    <row r="8" spans="1:45" ht="12" customHeight="1">
      <c r="A8" s="276"/>
      <c r="B8" s="273"/>
      <c r="C8" s="304"/>
      <c r="D8" s="276" t="s">
        <v>18</v>
      </c>
      <c r="E8" s="507" t="s">
        <v>18</v>
      </c>
      <c r="F8" s="508"/>
    </row>
    <row r="9" spans="1:45" ht="12" thickBot="1">
      <c r="A9" s="60" t="str">
        <f>' F4'!A10</f>
        <v>Janar-Mars/January-March</v>
      </c>
      <c r="B9" s="61">
        <v>2024</v>
      </c>
      <c r="C9" s="205">
        <v>2025</v>
      </c>
      <c r="D9" s="61" t="s">
        <v>479</v>
      </c>
      <c r="E9" s="61">
        <v>2024</v>
      </c>
      <c r="F9" s="205">
        <v>2025</v>
      </c>
    </row>
    <row r="10" spans="1:45" ht="14.5" thickBot="1">
      <c r="A10" s="503" t="s">
        <v>339</v>
      </c>
      <c r="B10" s="503"/>
      <c r="C10" s="503"/>
      <c r="D10" s="503"/>
      <c r="E10" s="503"/>
      <c r="F10" s="503"/>
    </row>
    <row r="11" spans="1:45" ht="14">
      <c r="A11" s="168" t="s">
        <v>315</v>
      </c>
      <c r="B11" s="141">
        <v>30510.839999999997</v>
      </c>
      <c r="C11" s="141">
        <v>31763.989999999998</v>
      </c>
      <c r="D11" s="140">
        <f>(C11/B11-1)*100</f>
        <v>4.1072287750845371</v>
      </c>
      <c r="E11" s="140">
        <f>B11/B$23*100</f>
        <v>1.037358458825743</v>
      </c>
      <c r="F11" s="140">
        <f>C11/C$23*100</f>
        <v>0.90822880290315666</v>
      </c>
      <c r="I11" s="393"/>
    </row>
    <row r="12" spans="1:45" ht="14">
      <c r="A12" s="169" t="s">
        <v>41</v>
      </c>
      <c r="B12" s="139">
        <v>97674.9</v>
      </c>
      <c r="C12" s="139">
        <v>235717.55000000002</v>
      </c>
      <c r="D12" s="140">
        <f>(C12/B12-1)*100</f>
        <v>141.3286832133947</v>
      </c>
      <c r="E12" s="140">
        <f>B12/B$23*100</f>
        <v>3.3209142629294557</v>
      </c>
      <c r="F12" s="140">
        <f>C12/C$23*100</f>
        <v>6.7398796013902844</v>
      </c>
      <c r="I12" s="393"/>
    </row>
    <row r="13" spans="1:45" ht="14">
      <c r="A13" s="169" t="s">
        <v>313</v>
      </c>
      <c r="B13" s="139">
        <v>22360.440000000002</v>
      </c>
      <c r="C13" s="139">
        <v>37284.619999999995</v>
      </c>
      <c r="D13" s="140">
        <f t="shared" ref="D13:D22" si="0">(C13/B13-1)*100</f>
        <v>66.743677673605674</v>
      </c>
      <c r="E13" s="140">
        <f t="shared" ref="E13:F22" si="1">B13/B$23*100</f>
        <v>0.76024755716543702</v>
      </c>
      <c r="F13" s="140">
        <f t="shared" si="1"/>
        <v>1.0660803566963437</v>
      </c>
      <c r="I13" s="393"/>
    </row>
    <row r="14" spans="1:45" ht="14">
      <c r="A14" s="169" t="s">
        <v>259</v>
      </c>
      <c r="B14" s="139">
        <v>322291.37</v>
      </c>
      <c r="C14" s="139">
        <v>506824.95</v>
      </c>
      <c r="D14" s="140">
        <f t="shared" si="0"/>
        <v>57.25675496678673</v>
      </c>
      <c r="E14" s="140">
        <f t="shared" si="1"/>
        <v>10.957799879519452</v>
      </c>
      <c r="F14" s="140">
        <f t="shared" si="1"/>
        <v>14.49166233901825</v>
      </c>
      <c r="I14" s="393"/>
    </row>
    <row r="15" spans="1:45" ht="14">
      <c r="A15" s="170" t="s">
        <v>33</v>
      </c>
      <c r="B15" s="139">
        <v>0</v>
      </c>
      <c r="C15" s="139">
        <v>0</v>
      </c>
      <c r="D15" s="140" t="e">
        <f t="shared" si="0"/>
        <v>#DIV/0!</v>
      </c>
      <c r="E15" s="140">
        <f t="shared" si="1"/>
        <v>0</v>
      </c>
      <c r="F15" s="140">
        <f t="shared" si="1"/>
        <v>0</v>
      </c>
      <c r="I15" s="393"/>
    </row>
    <row r="16" spans="1:45" ht="14">
      <c r="A16" s="169" t="s">
        <v>267</v>
      </c>
      <c r="B16" s="139">
        <v>0</v>
      </c>
      <c r="C16" s="139">
        <v>0</v>
      </c>
      <c r="D16" s="140" t="e">
        <f t="shared" si="0"/>
        <v>#DIV/0!</v>
      </c>
      <c r="E16" s="140">
        <f t="shared" si="1"/>
        <v>0</v>
      </c>
      <c r="F16" s="140">
        <f t="shared" si="1"/>
        <v>0</v>
      </c>
      <c r="I16" s="393"/>
    </row>
    <row r="17" spans="1:9" ht="14">
      <c r="A17" s="169" t="s">
        <v>310</v>
      </c>
      <c r="B17" s="139">
        <v>52120.22</v>
      </c>
      <c r="C17" s="139">
        <v>55344.779999999992</v>
      </c>
      <c r="D17" s="140">
        <f t="shared" si="0"/>
        <v>6.1867735784691513</v>
      </c>
      <c r="E17" s="140">
        <f t="shared" si="1"/>
        <v>1.7720702246433948</v>
      </c>
      <c r="F17" s="140">
        <f t="shared" si="1"/>
        <v>1.5824751010921032</v>
      </c>
      <c r="I17" s="393"/>
    </row>
    <row r="18" spans="1:9" ht="14">
      <c r="A18" s="169" t="s">
        <v>302</v>
      </c>
      <c r="B18" s="139">
        <v>273713.69</v>
      </c>
      <c r="C18" s="139">
        <v>350546.84</v>
      </c>
      <c r="D18" s="140">
        <f t="shared" si="0"/>
        <v>28.070627377096137</v>
      </c>
      <c r="E18" s="140">
        <f t="shared" si="1"/>
        <v>9.3061748420530925</v>
      </c>
      <c r="F18" s="140">
        <f t="shared" si="1"/>
        <v>10.023197238592646</v>
      </c>
      <c r="I18" s="393"/>
    </row>
    <row r="19" spans="1:9" ht="14">
      <c r="A19" s="169" t="s">
        <v>268</v>
      </c>
      <c r="B19" s="139">
        <v>1510089.81</v>
      </c>
      <c r="C19" s="139">
        <v>1747980.0109999999</v>
      </c>
      <c r="D19" s="140">
        <f t="shared" si="0"/>
        <v>15.75338098599579</v>
      </c>
      <c r="E19" s="140">
        <f t="shared" si="1"/>
        <v>51.3425535970186</v>
      </c>
      <c r="F19" s="140">
        <f t="shared" si="1"/>
        <v>49.980049511701033</v>
      </c>
      <c r="I19" s="393"/>
    </row>
    <row r="20" spans="1:9" ht="14">
      <c r="A20" s="169" t="s">
        <v>260</v>
      </c>
      <c r="B20" s="139">
        <v>16498.059999999998</v>
      </c>
      <c r="C20" s="139">
        <v>15365.44</v>
      </c>
      <c r="D20" s="140">
        <f t="shared" si="0"/>
        <v>-6.865170814022969</v>
      </c>
      <c r="E20" s="140">
        <f t="shared" si="1"/>
        <v>0.56092857801406437</v>
      </c>
      <c r="F20" s="140">
        <f t="shared" si="1"/>
        <v>0.439344527475304</v>
      </c>
      <c r="I20" s="393"/>
    </row>
    <row r="21" spans="1:9" ht="14">
      <c r="A21" s="169" t="s">
        <v>261</v>
      </c>
      <c r="B21" s="139">
        <v>526422.42000000004</v>
      </c>
      <c r="C21" s="242">
        <v>402126.89999999997</v>
      </c>
      <c r="D21" s="140">
        <f t="shared" si="0"/>
        <v>-23.611365184636334</v>
      </c>
      <c r="E21" s="140">
        <f t="shared" si="1"/>
        <v>17.898187998184191</v>
      </c>
      <c r="F21" s="140">
        <f t="shared" si="1"/>
        <v>11.498027577837588</v>
      </c>
      <c r="I21" s="393"/>
    </row>
    <row r="22" spans="1:9" ht="14.5" thickBot="1">
      <c r="A22" s="217" t="s">
        <v>262</v>
      </c>
      <c r="B22" s="216">
        <v>89523.36</v>
      </c>
      <c r="C22" s="216">
        <v>114400.41999999998</v>
      </c>
      <c r="D22" s="218">
        <f t="shared" si="0"/>
        <v>27.788344852114566</v>
      </c>
      <c r="E22" s="218">
        <f t="shared" si="1"/>
        <v>3.043764601646568</v>
      </c>
      <c r="F22" s="218">
        <f t="shared" si="1"/>
        <v>3.2710549432932807</v>
      </c>
      <c r="I22" s="393"/>
    </row>
    <row r="23" spans="1:9" ht="14.5" thickBot="1">
      <c r="A23" s="329" t="s">
        <v>8</v>
      </c>
      <c r="B23" s="351">
        <f>SUM(B11:B22)</f>
        <v>2941205.11</v>
      </c>
      <c r="C23" s="351">
        <f>SUM(C11:C22)</f>
        <v>3497355.5010000002</v>
      </c>
      <c r="D23" s="356">
        <f>(C23/B23-1)*100</f>
        <v>18.908929170193112</v>
      </c>
      <c r="E23" s="356">
        <f>SUM(E11:E22)</f>
        <v>100.00000000000001</v>
      </c>
      <c r="F23" s="338">
        <f>SUM(F11:F22)</f>
        <v>99.999999999999986</v>
      </c>
      <c r="I23" s="393"/>
    </row>
  </sheetData>
  <mergeCells count="9">
    <mergeCell ref="A10:F10"/>
    <mergeCell ref="A2:F2"/>
    <mergeCell ref="A3:F3"/>
    <mergeCell ref="E8:F8"/>
    <mergeCell ref="B6:C6"/>
    <mergeCell ref="E5:F5"/>
    <mergeCell ref="E6:F6"/>
    <mergeCell ref="B7:C7"/>
    <mergeCell ref="E7:F7"/>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tabColor rgb="FF92D050"/>
  </sheetPr>
  <dimension ref="A2:I24"/>
  <sheetViews>
    <sheetView topLeftCell="A4" zoomScaleNormal="100" workbookViewId="0">
      <selection activeCell="B11" sqref="B11:C22"/>
    </sheetView>
  </sheetViews>
  <sheetFormatPr defaultColWidth="9.1796875" defaultRowHeight="12.5"/>
  <cols>
    <col min="1" max="1" width="30.26953125" style="102" customWidth="1"/>
    <col min="2" max="2" width="13.54296875" style="102" customWidth="1"/>
    <col min="3" max="3" width="14.453125" style="102" customWidth="1"/>
    <col min="4" max="4" width="12.7265625" style="102" customWidth="1"/>
    <col min="5" max="5" width="11.26953125" style="102" bestFit="1" customWidth="1"/>
    <col min="6" max="6" width="11.1796875" style="102" customWidth="1"/>
    <col min="7" max="16384" width="9.1796875" style="102"/>
  </cols>
  <sheetData>
    <row r="2" spans="1:9" ht="15.75" customHeight="1">
      <c r="A2" s="509" t="s">
        <v>243</v>
      </c>
      <c r="B2" s="509"/>
      <c r="C2" s="509"/>
      <c r="D2" s="509"/>
      <c r="E2" s="509"/>
      <c r="F2" s="509"/>
    </row>
    <row r="3" spans="1:9" ht="15.5">
      <c r="A3" s="506" t="s">
        <v>244</v>
      </c>
      <c r="B3" s="506"/>
      <c r="C3" s="506"/>
      <c r="D3" s="506"/>
      <c r="E3" s="506"/>
      <c r="F3" s="506"/>
    </row>
    <row r="5" spans="1:9">
      <c r="A5" s="285"/>
      <c r="B5" s="273"/>
      <c r="C5" s="304"/>
      <c r="D5" s="285" t="s">
        <v>49</v>
      </c>
      <c r="E5" s="511" t="s">
        <v>11</v>
      </c>
      <c r="F5" s="512"/>
    </row>
    <row r="6" spans="1:9" ht="14">
      <c r="A6" s="283" t="s">
        <v>266</v>
      </c>
      <c r="B6" s="515" t="s">
        <v>257</v>
      </c>
      <c r="C6" s="516"/>
      <c r="D6" s="285" t="s">
        <v>13</v>
      </c>
      <c r="E6" s="511" t="s">
        <v>13</v>
      </c>
      <c r="F6" s="512"/>
    </row>
    <row r="7" spans="1:9" ht="14">
      <c r="A7" s="335" t="s">
        <v>34</v>
      </c>
      <c r="B7" s="517" t="s">
        <v>258</v>
      </c>
      <c r="C7" s="518"/>
      <c r="D7" s="276" t="s">
        <v>50</v>
      </c>
      <c r="E7" s="507" t="s">
        <v>17</v>
      </c>
      <c r="F7" s="508"/>
    </row>
    <row r="8" spans="1:9">
      <c r="A8" s="276"/>
      <c r="B8" s="273"/>
      <c r="C8" s="304"/>
      <c r="D8" s="276" t="s">
        <v>18</v>
      </c>
      <c r="E8" s="507" t="s">
        <v>18</v>
      </c>
      <c r="F8" s="508"/>
    </row>
    <row r="9" spans="1:9" ht="13" thickBot="1">
      <c r="A9" s="60" t="str">
        <f>' F4'!A10</f>
        <v>Janar-Mars/January-March</v>
      </c>
      <c r="B9" s="61">
        <v>2024</v>
      </c>
      <c r="C9" s="205">
        <v>2025</v>
      </c>
      <c r="D9" s="61" t="s">
        <v>479</v>
      </c>
      <c r="E9" s="61">
        <v>2024</v>
      </c>
      <c r="F9" s="205">
        <v>2025</v>
      </c>
    </row>
    <row r="10" spans="1:9" ht="14.5" thickBot="1">
      <c r="A10" s="503" t="s">
        <v>322</v>
      </c>
      <c r="B10" s="503"/>
      <c r="C10" s="503"/>
      <c r="D10" s="503"/>
      <c r="E10" s="503"/>
      <c r="F10" s="503"/>
    </row>
    <row r="11" spans="1:9" ht="14">
      <c r="A11" s="168" t="s">
        <v>315</v>
      </c>
      <c r="B11" s="141">
        <v>0</v>
      </c>
      <c r="C11" s="139">
        <v>0</v>
      </c>
      <c r="D11" s="140" t="e">
        <f>(C11/B11-1)*100</f>
        <v>#DIV/0!</v>
      </c>
      <c r="E11" s="140">
        <f>B11/B$23*100</f>
        <v>0</v>
      </c>
      <c r="F11" s="140">
        <f>C11/C$23*100</f>
        <v>0</v>
      </c>
      <c r="I11" s="414"/>
    </row>
    <row r="12" spans="1:9" ht="14">
      <c r="A12" s="169" t="s">
        <v>41</v>
      </c>
      <c r="B12" s="141">
        <v>13205.58</v>
      </c>
      <c r="C12" s="141">
        <v>46617.53</v>
      </c>
      <c r="D12" s="140">
        <f>(C12/B12-1)*100</f>
        <v>253.01387746694957</v>
      </c>
      <c r="E12" s="140">
        <f>B12/B$23*100</f>
        <v>3.5934855431214836</v>
      </c>
      <c r="F12" s="140">
        <f>C12/C$23*100</f>
        <v>1.5303828625619769</v>
      </c>
      <c r="I12" s="414"/>
    </row>
    <row r="13" spans="1:9" ht="14">
      <c r="A13" s="169" t="s">
        <v>313</v>
      </c>
      <c r="B13" s="139">
        <v>41785.089999999997</v>
      </c>
      <c r="C13" s="139">
        <v>0</v>
      </c>
      <c r="D13" s="140">
        <f t="shared" ref="D13:D22" si="0">(C13/B13-1)*100</f>
        <v>-100</v>
      </c>
      <c r="E13" s="140">
        <f t="shared" ref="E13:F22" si="1">B13/B$23*100</f>
        <v>11.370505258612651</v>
      </c>
      <c r="F13" s="140">
        <f t="shared" si="1"/>
        <v>0</v>
      </c>
      <c r="I13" s="414"/>
    </row>
    <row r="14" spans="1:9" ht="14">
      <c r="A14" s="169" t="s">
        <v>259</v>
      </c>
      <c r="B14" s="139">
        <v>57475.509999999995</v>
      </c>
      <c r="C14" s="139">
        <v>10517.42</v>
      </c>
      <c r="D14" s="140">
        <f t="shared" si="0"/>
        <v>-81.701041017295879</v>
      </c>
      <c r="E14" s="140">
        <f t="shared" si="1"/>
        <v>15.640162285074508</v>
      </c>
      <c r="F14" s="140">
        <f t="shared" si="1"/>
        <v>0.34527095979487948</v>
      </c>
      <c r="I14" s="414"/>
    </row>
    <row r="15" spans="1:9" ht="14">
      <c r="A15" s="170" t="s">
        <v>33</v>
      </c>
      <c r="B15" s="139">
        <v>0</v>
      </c>
      <c r="C15" s="139">
        <v>0</v>
      </c>
      <c r="D15" s="140" t="e">
        <f t="shared" si="0"/>
        <v>#DIV/0!</v>
      </c>
      <c r="E15" s="140">
        <f t="shared" si="1"/>
        <v>0</v>
      </c>
      <c r="F15" s="140">
        <f t="shared" si="1"/>
        <v>0</v>
      </c>
      <c r="I15" s="414"/>
    </row>
    <row r="16" spans="1:9" ht="14">
      <c r="A16" s="169" t="s">
        <v>267</v>
      </c>
      <c r="B16" s="139">
        <v>0</v>
      </c>
      <c r="C16" s="139">
        <v>0</v>
      </c>
      <c r="D16" s="140" t="e">
        <f t="shared" si="0"/>
        <v>#DIV/0!</v>
      </c>
      <c r="E16" s="140">
        <f t="shared" si="1"/>
        <v>0</v>
      </c>
      <c r="F16" s="140">
        <f t="shared" si="1"/>
        <v>0</v>
      </c>
      <c r="I16" s="414"/>
    </row>
    <row r="17" spans="1:9" s="58" customFormat="1" ht="14">
      <c r="A17" s="169" t="s">
        <v>310</v>
      </c>
      <c r="B17" s="139">
        <v>0</v>
      </c>
      <c r="C17" s="139">
        <v>0</v>
      </c>
      <c r="D17" s="140" t="e">
        <f t="shared" si="0"/>
        <v>#DIV/0!</v>
      </c>
      <c r="E17" s="140">
        <f t="shared" si="1"/>
        <v>0</v>
      </c>
      <c r="F17" s="140">
        <f t="shared" si="1"/>
        <v>0</v>
      </c>
      <c r="I17" s="414"/>
    </row>
    <row r="18" spans="1:9" ht="14">
      <c r="A18" s="169" t="s">
        <v>302</v>
      </c>
      <c r="B18" s="139">
        <v>13305.81</v>
      </c>
      <c r="C18" s="139">
        <v>136904</v>
      </c>
      <c r="D18" s="140">
        <f>(C18/B18-1)*100</f>
        <v>928.90391490634534</v>
      </c>
      <c r="E18" s="140">
        <f t="shared" si="1"/>
        <v>3.6207600025535616</v>
      </c>
      <c r="F18" s="140">
        <f t="shared" si="1"/>
        <v>4.4943508464773849</v>
      </c>
      <c r="I18" s="414"/>
    </row>
    <row r="19" spans="1:9" ht="14">
      <c r="A19" s="169" t="s">
        <v>268</v>
      </c>
      <c r="B19" s="139">
        <v>218033.14</v>
      </c>
      <c r="C19" s="139">
        <v>2827426.11</v>
      </c>
      <c r="D19" s="140">
        <f>(C19/B19-1)*100</f>
        <v>1196.7873186617408</v>
      </c>
      <c r="E19" s="140">
        <f t="shared" si="1"/>
        <v>59.330899249512889</v>
      </c>
      <c r="F19" s="140">
        <f t="shared" si="1"/>
        <v>92.820114319747859</v>
      </c>
      <c r="H19" s="465"/>
      <c r="I19" s="414"/>
    </row>
    <row r="20" spans="1:9" ht="14">
      <c r="A20" s="169" t="s">
        <v>260</v>
      </c>
      <c r="B20" s="139">
        <v>0</v>
      </c>
      <c r="C20" s="139">
        <v>1368</v>
      </c>
      <c r="D20" s="140" t="e">
        <f t="shared" si="0"/>
        <v>#DIV/0!</v>
      </c>
      <c r="E20" s="140">
        <f t="shared" si="1"/>
        <v>0</v>
      </c>
      <c r="F20" s="140">
        <f t="shared" si="1"/>
        <v>4.4909366840859749E-2</v>
      </c>
      <c r="I20" s="414"/>
    </row>
    <row r="21" spans="1:9" ht="14">
      <c r="A21" s="169" t="s">
        <v>261</v>
      </c>
      <c r="B21" s="139">
        <v>11754.329999999998</v>
      </c>
      <c r="C21" s="139">
        <v>19982</v>
      </c>
      <c r="D21" s="140">
        <f t="shared" si="0"/>
        <v>69.996928791347557</v>
      </c>
      <c r="E21" s="140">
        <f t="shared" si="1"/>
        <v>3.198573248890177</v>
      </c>
      <c r="F21" s="140">
        <f t="shared" si="1"/>
        <v>0.65597877793425408</v>
      </c>
      <c r="I21" s="414"/>
    </row>
    <row r="22" spans="1:9" ht="15" customHeight="1" thickBot="1">
      <c r="A22" s="217" t="s">
        <v>262</v>
      </c>
      <c r="B22" s="158">
        <v>11927.2</v>
      </c>
      <c r="C22" s="158">
        <v>3320.0699999999997</v>
      </c>
      <c r="D22" s="140">
        <f t="shared" si="0"/>
        <v>-72.163877523643436</v>
      </c>
      <c r="E22" s="218">
        <f t="shared" si="1"/>
        <v>3.2456144122347186</v>
      </c>
      <c r="F22" s="218">
        <f t="shared" si="1"/>
        <v>0.10899286664278744</v>
      </c>
      <c r="I22" s="414"/>
    </row>
    <row r="23" spans="1:9" ht="14.5" thickBot="1">
      <c r="A23" s="329" t="s">
        <v>8</v>
      </c>
      <c r="B23" s="351">
        <f>SUM(B11:B22)</f>
        <v>367486.66000000003</v>
      </c>
      <c r="C23" s="351">
        <f>SUM(C11:C22)</f>
        <v>3046135.13</v>
      </c>
      <c r="D23" s="356">
        <f>(C23/B23-1)*100</f>
        <v>728.91039636649657</v>
      </c>
      <c r="E23" s="356">
        <f>SUM(E11:E22)</f>
        <v>99.999999999999972</v>
      </c>
      <c r="F23" s="338">
        <f>SUM(F11:F22)</f>
        <v>100</v>
      </c>
      <c r="I23" s="414"/>
    </row>
    <row r="24" spans="1:9">
      <c r="C24" s="418"/>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tabColor rgb="FF92D050"/>
  </sheetPr>
  <dimension ref="A2:AU23"/>
  <sheetViews>
    <sheetView zoomScaleNormal="100" workbookViewId="0">
      <selection activeCell="B11" sqref="B11:C22"/>
    </sheetView>
  </sheetViews>
  <sheetFormatPr defaultColWidth="9.1796875" defaultRowHeight="11.5"/>
  <cols>
    <col min="1" max="1" width="30.453125" style="58" customWidth="1"/>
    <col min="2" max="2" width="12.453125" style="58" bestFit="1" customWidth="1"/>
    <col min="3" max="3" width="12.81640625" style="58" customWidth="1"/>
    <col min="4" max="4" width="13.7265625" style="58" customWidth="1"/>
    <col min="5" max="5" width="10.81640625" style="58" customWidth="1"/>
    <col min="6" max="6" width="10.453125" style="58" customWidth="1"/>
    <col min="7" max="16384" width="9.1796875" style="58"/>
  </cols>
  <sheetData>
    <row r="2" spans="1:47" s="56" customFormat="1" ht="17.25" customHeight="1">
      <c r="A2" s="509" t="s">
        <v>192</v>
      </c>
      <c r="B2" s="509"/>
      <c r="C2" s="509"/>
      <c r="D2" s="509"/>
      <c r="E2" s="509"/>
      <c r="F2" s="509"/>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row>
    <row r="3" spans="1:47" s="56" customFormat="1" ht="15.75" customHeight="1">
      <c r="A3" s="506" t="s">
        <v>193</v>
      </c>
      <c r="B3" s="506"/>
      <c r="C3" s="506"/>
      <c r="D3" s="506"/>
      <c r="E3" s="506"/>
      <c r="F3" s="506"/>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row>
    <row r="5" spans="1:47" ht="12" customHeight="1">
      <c r="A5" s="285"/>
      <c r="B5" s="273"/>
      <c r="C5" s="304"/>
      <c r="D5" s="285" t="s">
        <v>49</v>
      </c>
      <c r="E5" s="511" t="s">
        <v>11</v>
      </c>
      <c r="F5" s="512"/>
    </row>
    <row r="6" spans="1:47" ht="12" customHeight="1">
      <c r="A6" s="283" t="s">
        <v>266</v>
      </c>
      <c r="B6" s="515" t="s">
        <v>257</v>
      </c>
      <c r="C6" s="516"/>
      <c r="D6" s="285" t="s">
        <v>13</v>
      </c>
      <c r="E6" s="511" t="s">
        <v>13</v>
      </c>
      <c r="F6" s="512"/>
    </row>
    <row r="7" spans="1:47" ht="12" customHeight="1">
      <c r="A7" s="335" t="s">
        <v>34</v>
      </c>
      <c r="B7" s="517" t="s">
        <v>258</v>
      </c>
      <c r="C7" s="518"/>
      <c r="D7" s="276" t="s">
        <v>50</v>
      </c>
      <c r="E7" s="507" t="s">
        <v>17</v>
      </c>
      <c r="F7" s="508"/>
    </row>
    <row r="8" spans="1:47" ht="12" customHeight="1">
      <c r="A8" s="276"/>
      <c r="B8" s="273"/>
      <c r="C8" s="304"/>
      <c r="D8" s="276" t="s">
        <v>18</v>
      </c>
      <c r="E8" s="507" t="s">
        <v>18</v>
      </c>
      <c r="F8" s="508"/>
    </row>
    <row r="9" spans="1:47" ht="12" thickBot="1">
      <c r="A9" s="60" t="str">
        <f>' F4'!A10</f>
        <v>Janar-Mars/January-March</v>
      </c>
      <c r="B9" s="61">
        <v>2024</v>
      </c>
      <c r="C9" s="205">
        <v>2025</v>
      </c>
      <c r="D9" s="61" t="s">
        <v>479</v>
      </c>
      <c r="E9" s="61">
        <v>2024</v>
      </c>
      <c r="F9" s="205">
        <v>2025</v>
      </c>
    </row>
    <row r="10" spans="1:47" ht="14.5" thickBot="1">
      <c r="A10" s="503" t="s">
        <v>326</v>
      </c>
      <c r="B10" s="503"/>
      <c r="C10" s="503"/>
      <c r="D10" s="503"/>
      <c r="E10" s="503"/>
      <c r="F10" s="503"/>
    </row>
    <row r="11" spans="1:47" ht="15" customHeight="1">
      <c r="A11" s="168" t="s">
        <v>315</v>
      </c>
      <c r="B11" s="139">
        <v>522223.82</v>
      </c>
      <c r="C11" s="139">
        <v>281703.51</v>
      </c>
      <c r="D11" s="140">
        <f>(C11/B11-1)*100</f>
        <v>-46.056939723661017</v>
      </c>
      <c r="E11" s="140">
        <f>B11/B$23*100</f>
        <v>4.7203006712817093</v>
      </c>
      <c r="F11" s="140">
        <f>C11/C$23*100</f>
        <v>2.5690069578547972</v>
      </c>
      <c r="I11" s="393"/>
    </row>
    <row r="12" spans="1:47" ht="14">
      <c r="A12" s="169" t="s">
        <v>41</v>
      </c>
      <c r="B12" s="139">
        <v>1963984.1099999999</v>
      </c>
      <c r="C12" s="139">
        <v>1897540.44</v>
      </c>
      <c r="D12" s="140">
        <f>(C12/B12-1)*100</f>
        <v>-3.3831062920361421</v>
      </c>
      <c r="E12" s="140">
        <f>B12/B$23*100</f>
        <v>17.752149859459895</v>
      </c>
      <c r="F12" s="140">
        <f>C12/C$23*100</f>
        <v>17.304699516065149</v>
      </c>
      <c r="I12" s="393"/>
    </row>
    <row r="13" spans="1:47" ht="14">
      <c r="A13" s="169" t="s">
        <v>313</v>
      </c>
      <c r="B13" s="139">
        <v>1118521.1500000001</v>
      </c>
      <c r="C13" s="139">
        <v>1829069.44</v>
      </c>
      <c r="D13" s="140">
        <f t="shared" ref="D13:D20" si="0">(C13/B13-1)*100</f>
        <v>63.525691043034783</v>
      </c>
      <c r="E13" s="140">
        <f t="shared" ref="E13:F22" si="1">B13/B$23*100</f>
        <v>10.110140389972617</v>
      </c>
      <c r="F13" s="140">
        <f t="shared" si="1"/>
        <v>16.680275363837595</v>
      </c>
      <c r="I13" s="393"/>
    </row>
    <row r="14" spans="1:47" ht="14">
      <c r="A14" s="169" t="s">
        <v>259</v>
      </c>
      <c r="B14" s="139">
        <v>1998706.18</v>
      </c>
      <c r="C14" s="139">
        <v>1832747.9100000001</v>
      </c>
      <c r="D14" s="140">
        <f t="shared" si="0"/>
        <v>-8.3032849780851681</v>
      </c>
      <c r="E14" s="140">
        <f t="shared" si="1"/>
        <v>18.065997301978491</v>
      </c>
      <c r="F14" s="140">
        <f t="shared" si="1"/>
        <v>16.713821325065627</v>
      </c>
      <c r="I14" s="393"/>
    </row>
    <row r="15" spans="1:47" ht="14">
      <c r="A15" s="170" t="s">
        <v>33</v>
      </c>
      <c r="B15" s="139">
        <v>0</v>
      </c>
      <c r="C15" s="139">
        <v>0</v>
      </c>
      <c r="D15" s="140" t="e">
        <f t="shared" si="0"/>
        <v>#DIV/0!</v>
      </c>
      <c r="E15" s="140">
        <f t="shared" si="1"/>
        <v>0</v>
      </c>
      <c r="F15" s="140">
        <f t="shared" si="1"/>
        <v>0</v>
      </c>
      <c r="I15" s="393"/>
    </row>
    <row r="16" spans="1:47" ht="14">
      <c r="A16" s="169" t="s">
        <v>267</v>
      </c>
      <c r="B16" s="139">
        <v>0</v>
      </c>
      <c r="C16" s="139">
        <v>0</v>
      </c>
      <c r="D16" s="140" t="e">
        <f t="shared" si="0"/>
        <v>#DIV/0!</v>
      </c>
      <c r="E16" s="140">
        <f t="shared" si="1"/>
        <v>0</v>
      </c>
      <c r="F16" s="140">
        <f t="shared" si="1"/>
        <v>0</v>
      </c>
      <c r="I16" s="393"/>
    </row>
    <row r="17" spans="1:9" ht="14">
      <c r="A17" s="169" t="s">
        <v>310</v>
      </c>
      <c r="B17" s="139">
        <v>541604.39</v>
      </c>
      <c r="C17" s="139">
        <v>372664.42</v>
      </c>
      <c r="D17" s="140">
        <f t="shared" si="0"/>
        <v>-31.192503812607576</v>
      </c>
      <c r="E17" s="140">
        <f t="shared" si="1"/>
        <v>4.8954786583387184</v>
      </c>
      <c r="F17" s="140">
        <f t="shared" si="1"/>
        <v>3.398528786258014</v>
      </c>
      <c r="I17" s="393"/>
    </row>
    <row r="18" spans="1:9" ht="14">
      <c r="A18" s="169" t="s">
        <v>302</v>
      </c>
      <c r="B18" s="139">
        <v>1782454.4100000001</v>
      </c>
      <c r="C18" s="139">
        <v>1738609.2299999997</v>
      </c>
      <c r="D18" s="140">
        <f>(C18/B18-1)*100</f>
        <v>-2.4598205572057497</v>
      </c>
      <c r="E18" s="140">
        <f t="shared" si="1"/>
        <v>16.111330862027788</v>
      </c>
      <c r="F18" s="140">
        <f t="shared" si="1"/>
        <v>15.855319690054875</v>
      </c>
      <c r="I18" s="393"/>
    </row>
    <row r="19" spans="1:9" ht="14">
      <c r="A19" s="169" t="s">
        <v>268</v>
      </c>
      <c r="B19" s="139">
        <v>1362419.7499999981</v>
      </c>
      <c r="C19" s="139">
        <v>1158979.2299999991</v>
      </c>
      <c r="D19" s="140">
        <f>(C19/B19-1)*100</f>
        <v>-14.932293810332631</v>
      </c>
      <c r="E19" s="140">
        <f t="shared" si="1"/>
        <v>12.314702267875198</v>
      </c>
      <c r="F19" s="140">
        <f t="shared" si="1"/>
        <v>10.569359628778473</v>
      </c>
      <c r="I19" s="393"/>
    </row>
    <row r="20" spans="1:9" ht="14">
      <c r="A20" s="169" t="s">
        <v>260</v>
      </c>
      <c r="B20" s="139">
        <v>49314.18</v>
      </c>
      <c r="C20" s="139">
        <v>13695.82</v>
      </c>
      <c r="D20" s="140">
        <f t="shared" si="0"/>
        <v>-72.227420186242568</v>
      </c>
      <c r="E20" s="140">
        <f t="shared" si="1"/>
        <v>0.44574327719809304</v>
      </c>
      <c r="F20" s="140">
        <f t="shared" si="1"/>
        <v>0.12489960410335992</v>
      </c>
      <c r="I20" s="393"/>
    </row>
    <row r="21" spans="1:9" ht="14">
      <c r="A21" s="169" t="s">
        <v>261</v>
      </c>
      <c r="B21" s="139">
        <v>664136.59000006597</v>
      </c>
      <c r="C21" s="242">
        <v>699556.76999998302</v>
      </c>
      <c r="D21" s="140">
        <f>(C21/B21-1)*100</f>
        <v>5.3332673629551852</v>
      </c>
      <c r="E21" s="140">
        <f t="shared" si="1"/>
        <v>6.0030283406070151</v>
      </c>
      <c r="F21" s="140">
        <f t="shared" si="1"/>
        <v>6.3796372631082381</v>
      </c>
      <c r="I21" s="393"/>
    </row>
    <row r="22" spans="1:9" ht="14.5" thickBot="1">
      <c r="A22" s="217" t="s">
        <v>262</v>
      </c>
      <c r="B22" s="216">
        <v>1059994.6499999999</v>
      </c>
      <c r="C22" s="216">
        <v>1140896.3300000029</v>
      </c>
      <c r="D22" s="218">
        <f>(C22/B22-1)*100</f>
        <v>7.6322724836397127</v>
      </c>
      <c r="E22" s="218">
        <f t="shared" si="1"/>
        <v>9.5811283712604673</v>
      </c>
      <c r="F22" s="218">
        <f t="shared" si="1"/>
        <v>10.404451864873854</v>
      </c>
      <c r="I22" s="393"/>
    </row>
    <row r="23" spans="1:9" ht="14.25" customHeight="1" thickBot="1">
      <c r="A23" s="329" t="s">
        <v>8</v>
      </c>
      <c r="B23" s="351">
        <f>SUM(B11:B22)</f>
        <v>11063359.230000066</v>
      </c>
      <c r="C23" s="351">
        <f>SUM(C11:C22)</f>
        <v>10965463.099999987</v>
      </c>
      <c r="D23" s="356">
        <f>(C23/B23-1)*100</f>
        <v>-0.88486804021167265</v>
      </c>
      <c r="E23" s="356">
        <f>SUM(E11:E22)</f>
        <v>100</v>
      </c>
      <c r="F23" s="338">
        <f>SUM(F11:F22)</f>
        <v>99.999999999999972</v>
      </c>
      <c r="I23" s="393"/>
    </row>
  </sheetData>
  <mergeCells count="9">
    <mergeCell ref="A10:F10"/>
    <mergeCell ref="E8:F8"/>
    <mergeCell ref="B6:C6"/>
    <mergeCell ref="E5:F5"/>
    <mergeCell ref="A2:F2"/>
    <mergeCell ref="A3:F3"/>
    <mergeCell ref="E6:F6"/>
    <mergeCell ref="B7:C7"/>
    <mergeCell ref="E7:F7"/>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tabColor rgb="FF92D050"/>
  </sheetPr>
  <dimension ref="A2:I23"/>
  <sheetViews>
    <sheetView topLeftCell="A4" zoomScaleNormal="100" workbookViewId="0">
      <selection activeCell="J16" sqref="J16"/>
    </sheetView>
  </sheetViews>
  <sheetFormatPr defaultColWidth="9.1796875" defaultRowHeight="12.5"/>
  <cols>
    <col min="1" max="1" width="30.81640625" style="102" customWidth="1"/>
    <col min="2" max="2" width="15" style="102" customWidth="1"/>
    <col min="3" max="3" width="12.1796875" style="102" customWidth="1"/>
    <col min="4" max="4" width="13.54296875" style="102" customWidth="1"/>
    <col min="5" max="5" width="11.26953125" style="102" bestFit="1" customWidth="1"/>
    <col min="6" max="6" width="10.54296875" style="102" customWidth="1"/>
    <col min="7" max="16384" width="9.1796875" style="102"/>
  </cols>
  <sheetData>
    <row r="2" spans="1:9" ht="15.75" customHeight="1">
      <c r="A2" s="509" t="s">
        <v>194</v>
      </c>
      <c r="B2" s="509"/>
      <c r="C2" s="509"/>
      <c r="D2" s="509"/>
      <c r="E2" s="509"/>
      <c r="F2" s="509"/>
    </row>
    <row r="3" spans="1:9" ht="15.5">
      <c r="A3" s="506" t="s">
        <v>149</v>
      </c>
      <c r="B3" s="506"/>
      <c r="C3" s="506"/>
      <c r="D3" s="506"/>
      <c r="E3" s="506"/>
      <c r="F3" s="506"/>
    </row>
    <row r="5" spans="1:9">
      <c r="A5" s="285"/>
      <c r="B5" s="273"/>
      <c r="C5" s="304"/>
      <c r="D5" s="285" t="s">
        <v>49</v>
      </c>
      <c r="E5" s="511" t="s">
        <v>11</v>
      </c>
      <c r="F5" s="512"/>
    </row>
    <row r="6" spans="1:9" ht="14">
      <c r="A6" s="283" t="s">
        <v>266</v>
      </c>
      <c r="B6" s="515" t="s">
        <v>257</v>
      </c>
      <c r="C6" s="516"/>
      <c r="D6" s="285" t="s">
        <v>13</v>
      </c>
      <c r="E6" s="511" t="s">
        <v>13</v>
      </c>
      <c r="F6" s="512"/>
    </row>
    <row r="7" spans="1:9" ht="14">
      <c r="A7" s="335" t="s">
        <v>34</v>
      </c>
      <c r="B7" s="517" t="s">
        <v>258</v>
      </c>
      <c r="C7" s="518"/>
      <c r="D7" s="276" t="s">
        <v>50</v>
      </c>
      <c r="E7" s="507" t="s">
        <v>17</v>
      </c>
      <c r="F7" s="508"/>
    </row>
    <row r="8" spans="1:9">
      <c r="A8" s="276"/>
      <c r="B8" s="273"/>
      <c r="C8" s="304"/>
      <c r="D8" s="276" t="s">
        <v>18</v>
      </c>
      <c r="E8" s="507" t="s">
        <v>18</v>
      </c>
      <c r="F8" s="508"/>
    </row>
    <row r="9" spans="1:9" ht="13" thickBot="1">
      <c r="A9" s="60" t="str">
        <f>' F4'!A10</f>
        <v>Janar-Mars/January-March</v>
      </c>
      <c r="B9" s="61">
        <v>2024</v>
      </c>
      <c r="C9" s="205">
        <v>2025</v>
      </c>
      <c r="D9" s="61" t="s">
        <v>479</v>
      </c>
      <c r="E9" s="61">
        <v>2024</v>
      </c>
      <c r="F9" s="205">
        <v>2025</v>
      </c>
    </row>
    <row r="10" spans="1:9" ht="14.5" thickBot="1">
      <c r="A10" s="503" t="s">
        <v>338</v>
      </c>
      <c r="B10" s="503"/>
      <c r="C10" s="503"/>
      <c r="D10" s="503"/>
      <c r="E10" s="503"/>
      <c r="F10" s="503"/>
    </row>
    <row r="11" spans="1:9" ht="14">
      <c r="A11" s="168" t="s">
        <v>315</v>
      </c>
      <c r="B11" s="139">
        <v>17875.72</v>
      </c>
      <c r="C11" s="139">
        <v>10629.48</v>
      </c>
      <c r="D11" s="140">
        <f>(C11/B11-1)*100</f>
        <v>-40.536772784536801</v>
      </c>
      <c r="E11" s="140">
        <f>B11/B$23*100</f>
        <v>0.3469861705948164</v>
      </c>
      <c r="F11" s="384">
        <f>C11/C$23*100</f>
        <v>0.19820873934081762</v>
      </c>
      <c r="I11" s="414"/>
    </row>
    <row r="12" spans="1:9" ht="14">
      <c r="A12" s="169" t="s">
        <v>41</v>
      </c>
      <c r="B12" s="139">
        <v>922361.07000000007</v>
      </c>
      <c r="C12" s="139">
        <v>1191530.29</v>
      </c>
      <c r="D12" s="140">
        <f>(C12/B12-1)*100</f>
        <v>29.182630181909119</v>
      </c>
      <c r="E12" s="140">
        <f>B12/B$23*100</f>
        <v>17.903980124159329</v>
      </c>
      <c r="F12" s="140">
        <f>C12/C$23*100</f>
        <v>22.218557884985795</v>
      </c>
      <c r="I12" s="414"/>
    </row>
    <row r="13" spans="1:9" ht="14">
      <c r="A13" s="169" t="s">
        <v>313</v>
      </c>
      <c r="B13" s="139">
        <v>412511.02</v>
      </c>
      <c r="C13" s="139">
        <v>419840.61</v>
      </c>
      <c r="D13" s="140">
        <f t="shared" ref="D13:D22" si="0">(C13/B13-1)*100</f>
        <v>1.7768228349390514</v>
      </c>
      <c r="E13" s="140">
        <f t="shared" ref="E13:F22" si="1">B13/B$23*100</f>
        <v>8.0072645553835997</v>
      </c>
      <c r="F13" s="140">
        <f t="shared" si="1"/>
        <v>7.8288004711594414</v>
      </c>
      <c r="I13" s="414"/>
    </row>
    <row r="14" spans="1:9" ht="14">
      <c r="A14" s="169" t="s">
        <v>259</v>
      </c>
      <c r="B14" s="139">
        <v>1268952.3399999999</v>
      </c>
      <c r="C14" s="139">
        <v>1232346.6400000001</v>
      </c>
      <c r="D14" s="140">
        <f t="shared" si="0"/>
        <v>-2.8847182708217178</v>
      </c>
      <c r="E14" s="140">
        <f t="shared" si="1"/>
        <v>24.631674311520396</v>
      </c>
      <c r="F14" s="140">
        <f t="shared" si="1"/>
        <v>22.979663534367855</v>
      </c>
      <c r="I14" s="414"/>
    </row>
    <row r="15" spans="1:9" ht="14">
      <c r="A15" s="170" t="s">
        <v>33</v>
      </c>
      <c r="B15" s="139">
        <v>0</v>
      </c>
      <c r="C15" s="139">
        <v>0</v>
      </c>
      <c r="D15" s="140" t="e">
        <f t="shared" si="0"/>
        <v>#DIV/0!</v>
      </c>
      <c r="E15" s="140">
        <f t="shared" si="1"/>
        <v>0</v>
      </c>
      <c r="F15" s="140">
        <f t="shared" si="1"/>
        <v>0</v>
      </c>
      <c r="I15" s="414"/>
    </row>
    <row r="16" spans="1:9" ht="14">
      <c r="A16" s="169" t="s">
        <v>267</v>
      </c>
      <c r="B16" s="139">
        <v>702</v>
      </c>
      <c r="C16" s="139">
        <v>0</v>
      </c>
      <c r="D16" s="140">
        <f t="shared" si="0"/>
        <v>-100</v>
      </c>
      <c r="E16" s="140">
        <f t="shared" si="1"/>
        <v>1.3626544371782569E-2</v>
      </c>
      <c r="F16" s="140">
        <f t="shared" si="1"/>
        <v>0</v>
      </c>
      <c r="I16" s="414"/>
    </row>
    <row r="17" spans="1:9" s="58" customFormat="1" ht="14">
      <c r="A17" s="169" t="s">
        <v>310</v>
      </c>
      <c r="B17" s="139">
        <v>114513.98</v>
      </c>
      <c r="C17" s="139">
        <v>120442.48999999999</v>
      </c>
      <c r="D17" s="140">
        <f t="shared" si="0"/>
        <v>5.177105886984279</v>
      </c>
      <c r="E17" s="140">
        <f t="shared" si="1"/>
        <v>2.2228345151843616</v>
      </c>
      <c r="F17" s="140">
        <f t="shared" si="1"/>
        <v>2.2459004679409555</v>
      </c>
      <c r="I17" s="414"/>
    </row>
    <row r="18" spans="1:9" ht="14">
      <c r="A18" s="169" t="s">
        <v>302</v>
      </c>
      <c r="B18" s="139">
        <v>819405.31</v>
      </c>
      <c r="C18" s="139">
        <v>1110070.42</v>
      </c>
      <c r="D18" s="140">
        <f t="shared" si="0"/>
        <v>35.472690554080003</v>
      </c>
      <c r="E18" s="140">
        <f t="shared" si="1"/>
        <v>15.905502585739676</v>
      </c>
      <c r="F18" s="140">
        <f t="shared" si="1"/>
        <v>20.699569360658462</v>
      </c>
      <c r="I18" s="414"/>
    </row>
    <row r="19" spans="1:9" ht="14">
      <c r="A19" s="169" t="s">
        <v>268</v>
      </c>
      <c r="B19" s="139">
        <v>734230.53</v>
      </c>
      <c r="C19" s="139">
        <v>499826.79999999993</v>
      </c>
      <c r="D19" s="140">
        <f t="shared" si="0"/>
        <v>-31.925086253223512</v>
      </c>
      <c r="E19" s="140">
        <f t="shared" si="1"/>
        <v>14.252172216755602</v>
      </c>
      <c r="F19" s="140">
        <f t="shared" si="1"/>
        <v>9.3203091700398293</v>
      </c>
      <c r="I19" s="414"/>
    </row>
    <row r="20" spans="1:9" ht="14">
      <c r="A20" s="169" t="s">
        <v>260</v>
      </c>
      <c r="B20" s="139">
        <v>35132.32</v>
      </c>
      <c r="C20" s="139">
        <v>2596</v>
      </c>
      <c r="D20" s="140">
        <f t="shared" si="0"/>
        <v>-92.610792569349258</v>
      </c>
      <c r="E20" s="140">
        <f t="shared" si="1"/>
        <v>0.68195458313912272</v>
      </c>
      <c r="F20" s="140">
        <f t="shared" si="1"/>
        <v>4.8407813677504692E-2</v>
      </c>
      <c r="I20" s="414"/>
    </row>
    <row r="21" spans="1:9" ht="14">
      <c r="A21" s="169" t="s">
        <v>261</v>
      </c>
      <c r="B21" s="139">
        <v>500129.6</v>
      </c>
      <c r="C21" s="139">
        <v>443225.05</v>
      </c>
      <c r="D21" s="140">
        <f t="shared" si="0"/>
        <v>-11.377960832552203</v>
      </c>
      <c r="E21" s="140">
        <f t="shared" si="1"/>
        <v>9.7080316040482444</v>
      </c>
      <c r="F21" s="140">
        <f t="shared" si="1"/>
        <v>8.2648519405249221</v>
      </c>
      <c r="I21" s="414"/>
    </row>
    <row r="22" spans="1:9" ht="14.5" thickBot="1">
      <c r="A22" s="217" t="s">
        <v>262</v>
      </c>
      <c r="B22" s="216">
        <v>325895.75</v>
      </c>
      <c r="C22" s="139">
        <v>332262.82</v>
      </c>
      <c r="D22" s="218">
        <f t="shared" si="0"/>
        <v>1.9537137259384441</v>
      </c>
      <c r="E22" s="218">
        <f t="shared" si="1"/>
        <v>6.3259727891030755</v>
      </c>
      <c r="F22" s="218">
        <f t="shared" si="1"/>
        <v>6.1957306173044211</v>
      </c>
      <c r="I22" s="414"/>
    </row>
    <row r="23" spans="1:9" ht="14.5" thickBot="1">
      <c r="A23" s="329" t="s">
        <v>8</v>
      </c>
      <c r="B23" s="351">
        <f>SUM(B11:B22)</f>
        <v>5151709.6399999997</v>
      </c>
      <c r="C23" s="351">
        <f>SUM(C11:C22)</f>
        <v>5362770.5999999996</v>
      </c>
      <c r="D23" s="356">
        <f>(C23/B23-1)*100</f>
        <v>4.0969110207849324</v>
      </c>
      <c r="E23" s="356">
        <f>SUM(E11:E22)</f>
        <v>99.999999999999986</v>
      </c>
      <c r="F23" s="338">
        <f>SUM(F11:F22)</f>
        <v>100</v>
      </c>
      <c r="I23" s="414"/>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15"/>
  <sheetViews>
    <sheetView topLeftCell="A10" zoomScaleNormal="100" workbookViewId="0">
      <selection activeCell="B19" sqref="B19"/>
    </sheetView>
  </sheetViews>
  <sheetFormatPr defaultColWidth="9.1796875" defaultRowHeight="13.5"/>
  <cols>
    <col min="1" max="1" width="29.1796875" style="1" customWidth="1"/>
    <col min="2" max="2" width="32.453125" style="1" customWidth="1"/>
    <col min="3" max="3" width="11" style="1" customWidth="1"/>
    <col min="4" max="4" width="10.1796875" style="1" customWidth="1"/>
    <col min="5" max="5" width="7.54296875" style="1" hidden="1" customWidth="1"/>
    <col min="6" max="16384" width="9.1796875" style="1"/>
  </cols>
  <sheetData>
    <row r="1" spans="1:5" ht="20.25" customHeight="1">
      <c r="A1" s="49"/>
      <c r="B1" s="49"/>
      <c r="C1" s="49"/>
      <c r="D1" s="49"/>
      <c r="E1" s="49"/>
    </row>
    <row r="2" spans="1:5" ht="25.5" customHeight="1">
      <c r="A2" s="161" t="s">
        <v>108</v>
      </c>
      <c r="B2" s="49"/>
      <c r="C2" s="50"/>
      <c r="D2" s="49"/>
      <c r="E2" s="48"/>
    </row>
    <row r="3" spans="1:5" ht="14.25" customHeight="1">
      <c r="A3" s="49"/>
      <c r="B3" s="492"/>
      <c r="C3" s="492"/>
      <c r="D3" s="49"/>
      <c r="E3" s="49"/>
    </row>
    <row r="4" spans="1:5" ht="18.75" customHeight="1">
      <c r="A4" s="547" t="s">
        <v>139</v>
      </c>
      <c r="B4" s="547"/>
      <c r="C4" s="547"/>
      <c r="D4" s="45"/>
      <c r="E4" s="163"/>
    </row>
    <row r="5" spans="1:5" ht="51" customHeight="1">
      <c r="A5" s="490" t="s">
        <v>317</v>
      </c>
      <c r="B5" s="490"/>
      <c r="C5" s="490"/>
      <c r="D5" s="490"/>
      <c r="E5" s="490"/>
    </row>
    <row r="6" spans="1:5" s="53" customFormat="1" ht="27" customHeight="1">
      <c r="A6" s="490" t="s">
        <v>432</v>
      </c>
      <c r="B6" s="490"/>
      <c r="C6" s="490"/>
      <c r="D6" s="490"/>
      <c r="E6" s="244"/>
    </row>
    <row r="7" spans="1:5" s="53" customFormat="1" ht="75.650000000000006" customHeight="1">
      <c r="A7" s="545" t="s">
        <v>502</v>
      </c>
      <c r="B7" s="545"/>
      <c r="C7" s="545"/>
      <c r="D7" s="545"/>
      <c r="E7" s="244"/>
    </row>
    <row r="8" spans="1:5" s="53" customFormat="1" ht="24.65" customHeight="1">
      <c r="A8" s="544"/>
      <c r="B8" s="544"/>
      <c r="C8" s="544"/>
      <c r="D8" s="544"/>
      <c r="E8" s="474"/>
    </row>
    <row r="9" spans="1:5" s="53" customFormat="1" ht="31.5" customHeight="1">
      <c r="A9" s="166" t="s">
        <v>4</v>
      </c>
      <c r="B9" s="167"/>
      <c r="C9" s="167"/>
      <c r="D9" s="167"/>
      <c r="E9" s="167"/>
    </row>
    <row r="10" spans="1:5" s="53" customFormat="1" ht="13.5" customHeight="1">
      <c r="A10" s="548" t="s">
        <v>110</v>
      </c>
      <c r="B10" s="548"/>
      <c r="C10" s="548"/>
      <c r="D10" s="548"/>
      <c r="E10" s="548"/>
    </row>
    <row r="11" spans="1:5" s="53" customFormat="1" ht="55" customHeight="1">
      <c r="A11" s="490" t="s">
        <v>427</v>
      </c>
      <c r="B11" s="490"/>
      <c r="C11" s="490"/>
      <c r="D11" s="490"/>
      <c r="E11" s="490"/>
    </row>
    <row r="12" spans="1:5" ht="42" customHeight="1">
      <c r="A12" s="546" t="s">
        <v>433</v>
      </c>
      <c r="B12" s="546"/>
      <c r="C12" s="546"/>
      <c r="D12" s="546"/>
      <c r="E12" s="53"/>
    </row>
    <row r="13" spans="1:5" ht="61.5" customHeight="1">
      <c r="A13" s="545" t="s">
        <v>503</v>
      </c>
      <c r="B13" s="545"/>
      <c r="C13" s="545"/>
      <c r="D13" s="545"/>
    </row>
    <row r="14" spans="1:5" ht="14.25" customHeight="1">
      <c r="A14" s="544" t="s">
        <v>477</v>
      </c>
      <c r="B14" s="544"/>
      <c r="C14" s="544"/>
      <c r="D14" s="544"/>
    </row>
    <row r="15" spans="1:5">
      <c r="A15" s="476"/>
      <c r="B15" s="476"/>
      <c r="C15" s="476"/>
      <c r="D15" s="476"/>
    </row>
  </sheetData>
  <mergeCells count="12">
    <mergeCell ref="A14:D14"/>
    <mergeCell ref="A13:D13"/>
    <mergeCell ref="A11:E11"/>
    <mergeCell ref="A12:D12"/>
    <mergeCell ref="B3:C3"/>
    <mergeCell ref="A4:C4"/>
    <mergeCell ref="A5:E5"/>
    <mergeCell ref="A6:D6"/>
    <mergeCell ref="A10:C10"/>
    <mergeCell ref="D10:E10"/>
    <mergeCell ref="A7:D7"/>
    <mergeCell ref="A8:D8"/>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F00"/>
  </sheetPr>
  <dimension ref="A2:H46"/>
  <sheetViews>
    <sheetView topLeftCell="A4" zoomScaleNormal="100" workbookViewId="0">
      <selection activeCell="G15" sqref="G15"/>
    </sheetView>
  </sheetViews>
  <sheetFormatPr defaultColWidth="9.1796875" defaultRowHeight="12.5"/>
  <cols>
    <col min="1" max="1" width="47.453125" style="102" customWidth="1"/>
    <col min="2" max="2" width="16" style="102" customWidth="1"/>
    <col min="3" max="3" width="11.81640625" style="102" customWidth="1"/>
    <col min="4" max="4" width="11.54296875" style="102" customWidth="1"/>
    <col min="5" max="6" width="9.1796875" style="102"/>
    <col min="7" max="8" width="10.26953125" style="102" bestFit="1" customWidth="1"/>
    <col min="9" max="16384" width="9.1796875" style="102"/>
  </cols>
  <sheetData>
    <row r="2" spans="1:8" ht="15.75" customHeight="1">
      <c r="A2" s="509" t="s">
        <v>204</v>
      </c>
      <c r="B2" s="509"/>
      <c r="C2" s="509"/>
      <c r="D2" s="509"/>
    </row>
    <row r="3" spans="1:8" ht="15.5">
      <c r="A3" s="549" t="s">
        <v>205</v>
      </c>
      <c r="B3" s="549"/>
      <c r="C3" s="549"/>
      <c r="D3" s="549"/>
    </row>
    <row r="5" spans="1:8">
      <c r="A5" s="266"/>
      <c r="B5" s="550"/>
      <c r="C5" s="551"/>
      <c r="D5" s="266" t="s">
        <v>49</v>
      </c>
    </row>
    <row r="6" spans="1:8" ht="14">
      <c r="A6" s="269" t="s">
        <v>12</v>
      </c>
      <c r="B6" s="550" t="s">
        <v>257</v>
      </c>
      <c r="C6" s="551"/>
      <c r="D6" s="266" t="s">
        <v>13</v>
      </c>
    </row>
    <row r="7" spans="1:8" ht="14">
      <c r="A7" s="270" t="s">
        <v>15</v>
      </c>
      <c r="B7" s="552" t="s">
        <v>258</v>
      </c>
      <c r="C7" s="553"/>
      <c r="D7" s="271" t="s">
        <v>50</v>
      </c>
    </row>
    <row r="8" spans="1:8">
      <c r="A8" s="271"/>
      <c r="B8" s="359"/>
      <c r="C8" s="360"/>
      <c r="D8" s="271" t="s">
        <v>18</v>
      </c>
    </row>
    <row r="9" spans="1:8" ht="13" thickBot="1">
      <c r="A9" s="60" t="str">
        <f>' F4'!A10</f>
        <v>Janar-Mars/January-March</v>
      </c>
      <c r="B9" s="61">
        <v>2018</v>
      </c>
      <c r="C9" s="61">
        <v>2019</v>
      </c>
      <c r="D9" s="61" t="s">
        <v>372</v>
      </c>
    </row>
    <row r="10" spans="1:8" ht="14.5" thickBot="1">
      <c r="A10" s="503" t="s">
        <v>340</v>
      </c>
      <c r="B10" s="503"/>
      <c r="C10" s="503"/>
      <c r="D10" s="503"/>
    </row>
    <row r="11" spans="1:8" ht="14">
      <c r="A11" s="64" t="s">
        <v>232</v>
      </c>
      <c r="B11" s="151">
        <f>' F4'!B18/' F4'!B38</f>
        <v>2354.6048630136988</v>
      </c>
      <c r="C11" s="151">
        <f>' F4'!C18/' F4'!C38</f>
        <v>3473.6408484848484</v>
      </c>
      <c r="D11" s="152">
        <f>(C11/B11-1)*100</f>
        <v>47.525425732743813</v>
      </c>
      <c r="G11" s="233"/>
      <c r="H11" s="233"/>
    </row>
    <row r="12" spans="1:8" ht="14">
      <c r="A12" s="149" t="s">
        <v>206</v>
      </c>
      <c r="B12" s="84">
        <f>' F4'!B19/' F4'!B39</f>
        <v>296.93625664882245</v>
      </c>
      <c r="C12" s="84">
        <f>' F4'!C19/' F4'!C39</f>
        <v>344.83342836772493</v>
      </c>
      <c r="D12" s="153">
        <f>(C12/B12-1)*100</f>
        <v>16.130455828958958</v>
      </c>
      <c r="G12" s="233"/>
      <c r="H12" s="233"/>
    </row>
    <row r="13" spans="1:8" ht="14">
      <c r="A13" s="277" t="s">
        <v>8</v>
      </c>
      <c r="B13" s="361">
        <f>' F4'!B21/' F4'!B41</f>
        <v>302.06155932781706</v>
      </c>
      <c r="C13" s="361">
        <f>' F4'!C21/' F4'!C41</f>
        <v>353.27197203242991</v>
      </c>
      <c r="D13" s="362">
        <f>(C13/B13-1)*100</f>
        <v>16.953634490456949</v>
      </c>
    </row>
    <row r="17" spans="1:7" ht="15">
      <c r="A17" s="509" t="s">
        <v>207</v>
      </c>
      <c r="B17" s="509"/>
      <c r="C17" s="509"/>
      <c r="D17" s="509"/>
    </row>
    <row r="18" spans="1:7" ht="15.5">
      <c r="A18" s="549" t="s">
        <v>208</v>
      </c>
      <c r="B18" s="549"/>
      <c r="C18" s="549"/>
      <c r="D18" s="549"/>
    </row>
    <row r="20" spans="1:7">
      <c r="A20" s="285"/>
      <c r="B20" s="515"/>
      <c r="C20" s="516"/>
      <c r="D20" s="285" t="s">
        <v>49</v>
      </c>
    </row>
    <row r="21" spans="1:7" ht="14">
      <c r="A21" s="283" t="s">
        <v>9</v>
      </c>
      <c r="B21" s="515" t="s">
        <v>257</v>
      </c>
      <c r="C21" s="516"/>
      <c r="D21" s="285" t="s">
        <v>13</v>
      </c>
    </row>
    <row r="22" spans="1:7" ht="14">
      <c r="A22" s="335" t="s">
        <v>175</v>
      </c>
      <c r="B22" s="517" t="s">
        <v>258</v>
      </c>
      <c r="C22" s="518"/>
      <c r="D22" s="276" t="s">
        <v>50</v>
      </c>
    </row>
    <row r="23" spans="1:7">
      <c r="A23" s="276"/>
      <c r="B23" s="273"/>
      <c r="C23" s="304"/>
      <c r="D23" s="276" t="s">
        <v>18</v>
      </c>
    </row>
    <row r="24" spans="1:7" ht="18.75" customHeight="1" thickBot="1">
      <c r="A24" s="60" t="str">
        <f>' F4'!A10</f>
        <v>Janar-Mars/January-March</v>
      </c>
      <c r="B24" s="61">
        <v>2018</v>
      </c>
      <c r="C24" s="61">
        <v>2019</v>
      </c>
      <c r="D24" s="61" t="s">
        <v>372</v>
      </c>
    </row>
    <row r="25" spans="1:7" ht="14.5" thickBot="1">
      <c r="A25" s="503" t="s">
        <v>340</v>
      </c>
      <c r="B25" s="503"/>
      <c r="C25" s="503"/>
      <c r="D25" s="503"/>
    </row>
    <row r="26" spans="1:7" ht="14">
      <c r="A26" s="150" t="s">
        <v>316</v>
      </c>
      <c r="B26" s="139">
        <f>' F30'!B23/'F14'!B28</f>
        <v>105.86284810126581</v>
      </c>
      <c r="C26" s="139">
        <f>' F30'!C23/'F14'!C28</f>
        <v>104.52317617479096</v>
      </c>
      <c r="D26" s="152">
        <f t="shared" ref="D26:D31" si="0">(C26/B26-1)*100</f>
        <v>-1.2654788251997062</v>
      </c>
    </row>
    <row r="27" spans="1:7" ht="14">
      <c r="A27" s="150" t="s">
        <v>199</v>
      </c>
      <c r="B27" s="139">
        <f>'F20'!B24/'F11'!C13+'F11'!C17+'F11'!C20</f>
        <v>16216.489324232083</v>
      </c>
      <c r="C27" s="139">
        <f>'F20'!C24/'F11'!D13+'F11'!D17+'F11'!D20</f>
        <v>15541.2646025878</v>
      </c>
      <c r="D27" s="248">
        <f t="shared" si="0"/>
        <v>-4.1638156579013934</v>
      </c>
      <c r="F27" s="232"/>
      <c r="G27" s="232"/>
    </row>
    <row r="28" spans="1:7" ht="26.5">
      <c r="A28" s="234" t="s">
        <v>209</v>
      </c>
      <c r="B28" s="139">
        <f>'F13'!B21/'F11'!C26</f>
        <v>1872.364</v>
      </c>
      <c r="C28" s="139" t="e">
        <f>'F13'!#REF!/'F11'!D26</f>
        <v>#REF!</v>
      </c>
      <c r="D28" s="248" t="e">
        <f t="shared" si="0"/>
        <v>#REF!</v>
      </c>
    </row>
    <row r="29" spans="1:7" ht="14">
      <c r="A29" s="150" t="s">
        <v>200</v>
      </c>
      <c r="B29" s="139">
        <f>'F13'!B23/'F11'!C28</f>
        <v>7714.6404000000002</v>
      </c>
      <c r="C29" s="139" t="e">
        <f>'F13'!#REF!/'F11'!D28</f>
        <v>#REF!</v>
      </c>
      <c r="D29" s="235" t="e">
        <f t="shared" si="0"/>
        <v>#REF!</v>
      </c>
    </row>
    <row r="30" spans="1:7" ht="14">
      <c r="A30" s="150" t="s">
        <v>233</v>
      </c>
      <c r="B30" s="139">
        <f>'F13'!B19/'F11'!C19+'F11'!C18</f>
        <v>61280.776666666665</v>
      </c>
      <c r="C30" s="139" t="e">
        <f>'F13'!#REF!/'F11'!D19+'F11'!D18</f>
        <v>#REF!</v>
      </c>
      <c r="D30" s="153" t="e">
        <f t="shared" si="0"/>
        <v>#REF!</v>
      </c>
    </row>
    <row r="31" spans="1:7" ht="14">
      <c r="A31" s="277" t="s">
        <v>8</v>
      </c>
      <c r="B31" s="361">
        <f>'F13'!B25/'F11'!C29</f>
        <v>296.93625664882251</v>
      </c>
      <c r="C31" s="361">
        <f>'F13'!C25/'F11'!D29</f>
        <v>320.88066059692198</v>
      </c>
      <c r="D31" s="362">
        <f t="shared" si="0"/>
        <v>8.063819561252771</v>
      </c>
    </row>
    <row r="33" spans="1:4" ht="15">
      <c r="A33" s="509" t="s">
        <v>210</v>
      </c>
      <c r="B33" s="509"/>
      <c r="C33" s="509"/>
      <c r="D33" s="509"/>
    </row>
    <row r="34" spans="1:4" ht="15.5">
      <c r="A34" s="549" t="s">
        <v>211</v>
      </c>
      <c r="B34" s="549"/>
      <c r="C34" s="549"/>
      <c r="D34" s="549"/>
    </row>
    <row r="35" spans="1:4" ht="15">
      <c r="A35" s="54"/>
      <c r="B35" s="54"/>
      <c r="C35" s="54"/>
      <c r="D35" s="54"/>
    </row>
    <row r="36" spans="1:4">
      <c r="A36" s="285"/>
      <c r="B36" s="515"/>
      <c r="C36" s="516"/>
      <c r="D36" s="285" t="s">
        <v>49</v>
      </c>
    </row>
    <row r="37" spans="1:4" ht="14">
      <c r="A37" s="283"/>
      <c r="B37" s="515" t="s">
        <v>257</v>
      </c>
      <c r="C37" s="516"/>
      <c r="D37" s="285" t="s">
        <v>13</v>
      </c>
    </row>
    <row r="38" spans="1:4" ht="14">
      <c r="A38" s="335" t="s">
        <v>175</v>
      </c>
      <c r="B38" s="517" t="s">
        <v>258</v>
      </c>
      <c r="C38" s="518"/>
      <c r="D38" s="276" t="s">
        <v>50</v>
      </c>
    </row>
    <row r="39" spans="1:4">
      <c r="A39" s="276"/>
      <c r="B39" s="273"/>
      <c r="C39" s="304"/>
      <c r="D39" s="276" t="s">
        <v>18</v>
      </c>
    </row>
    <row r="40" spans="1:4" ht="13" thickBot="1">
      <c r="A40" s="60" t="str">
        <f>' F4'!A10</f>
        <v>Janar-Mars/January-March</v>
      </c>
      <c r="B40" s="61">
        <v>2018</v>
      </c>
      <c r="C40" s="61">
        <v>2019</v>
      </c>
      <c r="D40" s="61" t="s">
        <v>372</v>
      </c>
    </row>
    <row r="41" spans="1:4" ht="14.5" thickBot="1">
      <c r="A41" s="503" t="s">
        <v>341</v>
      </c>
      <c r="B41" s="503"/>
      <c r="C41" s="503"/>
      <c r="D41" s="503"/>
    </row>
    <row r="42" spans="1:4" ht="14">
      <c r="A42" s="112" t="s">
        <v>234</v>
      </c>
      <c r="B42" s="139">
        <f>'F13'!B15/'F11'!C13</f>
        <v>997.99251194539249</v>
      </c>
      <c r="C42" s="139">
        <f>'F13'!C19/'F11'!D13</f>
        <v>1876.8546703635243</v>
      </c>
      <c r="D42" s="235">
        <f>(C42/B42-1)*100</f>
        <v>88.063001264905367</v>
      </c>
    </row>
    <row r="43" spans="1:4" ht="14.5">
      <c r="A43" s="112" t="s">
        <v>201</v>
      </c>
      <c r="B43" s="139">
        <f>'F23'!B23/'F11'!C21</f>
        <v>1143.1485670305062</v>
      </c>
      <c r="C43" s="139">
        <f>'F23'!C23/'F11'!D21</f>
        <v>1260.6144483485596</v>
      </c>
      <c r="D43" s="235">
        <f>(C43/B43-1)*100</f>
        <v>10.275644365560277</v>
      </c>
    </row>
    <row r="44" spans="1:4" ht="14">
      <c r="A44" s="112" t="s">
        <v>280</v>
      </c>
      <c r="B44" s="139">
        <f>' F26'!B23/'F11'!C22</f>
        <v>2694.0228947368419</v>
      </c>
      <c r="C44" s="139">
        <f>' F26'!C23/'F11'!D22</f>
        <v>3373.1564150943391</v>
      </c>
      <c r="D44" s="235">
        <f>(C44/B44-1)*100</f>
        <v>25.208899363263825</v>
      </c>
    </row>
    <row r="45" spans="1:4" ht="14">
      <c r="A45" s="112" t="s">
        <v>202</v>
      </c>
      <c r="B45" s="139"/>
      <c r="C45" s="139"/>
      <c r="D45" s="140"/>
    </row>
    <row r="46" spans="1:4" ht="14">
      <c r="A46" s="277" t="s">
        <v>8</v>
      </c>
      <c r="B46" s="361"/>
      <c r="C46" s="361"/>
      <c r="D46" s="363"/>
    </row>
  </sheetData>
  <mergeCells count="18">
    <mergeCell ref="A2:D2"/>
    <mergeCell ref="B5:C5"/>
    <mergeCell ref="B6:C6"/>
    <mergeCell ref="B7:C7"/>
    <mergeCell ref="A33:D33"/>
    <mergeCell ref="B22:C22"/>
    <mergeCell ref="A25:D25"/>
    <mergeCell ref="A3:D3"/>
    <mergeCell ref="A18:D18"/>
    <mergeCell ref="A10:D10"/>
    <mergeCell ref="A17:D17"/>
    <mergeCell ref="B20:C20"/>
    <mergeCell ref="B21:C21"/>
    <mergeCell ref="A41:D41"/>
    <mergeCell ref="B36:C36"/>
    <mergeCell ref="B37:C37"/>
    <mergeCell ref="B38:C38"/>
    <mergeCell ref="A34:D34"/>
  </mergeCells>
  <phoneticPr fontId="56" type="noConversion"/>
  <printOptions horizontalCentered="1"/>
  <pageMargins left="0.7" right="0.7" top="0.75" bottom="0.75" header="0.3" footer="0.3"/>
  <pageSetup paperSize="9" scale="90" fitToWidth="0" orientation="portrait" r:id="rId1"/>
  <headerFooter>
    <oddHeader>&amp;L&amp;"Times New Roman,Regular"&amp;9BULETINI STATISTIKOR JANAR - PRILL 2019&amp;10
&amp;"Times New Roman,Italic"Statistics January - April 2019</oddHeader>
    <oddFooter>&amp;L&amp;"Times New Roman,Regular"BQK - Departamenti i Mbikqyrjes së Sigurimeve - Divizioni për raportim dhe analiza, (N.L)
CBK&amp;"Times New Roman,Italic" - Insurance Supervision  Department- DRA,(N.L)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N29"/>
  <sheetViews>
    <sheetView workbookViewId="0">
      <selection activeCell="G15" sqref="G15"/>
    </sheetView>
  </sheetViews>
  <sheetFormatPr defaultRowHeight="12.5"/>
  <cols>
    <col min="1" max="1" width="11.54296875" bestFit="1" customWidth="1"/>
    <col min="2" max="2" width="14.81640625" bestFit="1" customWidth="1"/>
    <col min="3" max="3" width="15.453125" bestFit="1" customWidth="1"/>
    <col min="4" max="4" width="14.26953125" bestFit="1" customWidth="1"/>
    <col min="5" max="5" width="13.1796875" bestFit="1" customWidth="1"/>
    <col min="6" max="6" width="11.453125" bestFit="1" customWidth="1"/>
    <col min="7" max="7" width="13.1796875" bestFit="1" customWidth="1"/>
    <col min="8" max="8" width="12" bestFit="1" customWidth="1"/>
    <col min="9" max="9" width="15.54296875" bestFit="1" customWidth="1"/>
    <col min="10" max="10" width="15.54296875" style="410" customWidth="1"/>
    <col min="11" max="11" width="13.1796875" bestFit="1" customWidth="1"/>
    <col min="12" max="12" width="20.54296875" style="410" bestFit="1" customWidth="1"/>
    <col min="13" max="13" width="7" bestFit="1" customWidth="1"/>
    <col min="14" max="14" width="11.453125" bestFit="1" customWidth="1"/>
  </cols>
  <sheetData>
    <row r="2" spans="1:14" ht="13">
      <c r="A2" t="s">
        <v>373</v>
      </c>
      <c r="B2" t="s">
        <v>374</v>
      </c>
      <c r="C2" t="s">
        <v>375</v>
      </c>
      <c r="D2" t="s">
        <v>376</v>
      </c>
      <c r="E2" t="s">
        <v>377</v>
      </c>
      <c r="F2" t="s">
        <v>378</v>
      </c>
      <c r="G2" t="s">
        <v>379</v>
      </c>
      <c r="H2" t="s">
        <v>380</v>
      </c>
      <c r="I2" t="s">
        <v>381</v>
      </c>
      <c r="J2" s="410" t="s">
        <v>397</v>
      </c>
      <c r="K2" s="389" t="s">
        <v>382</v>
      </c>
      <c r="L2" s="410" t="s">
        <v>383</v>
      </c>
      <c r="M2" t="s">
        <v>384</v>
      </c>
      <c r="N2" t="s">
        <v>385</v>
      </c>
    </row>
    <row r="3" spans="1:14">
      <c r="B3" t="s">
        <v>386</v>
      </c>
      <c r="C3" t="s">
        <v>387</v>
      </c>
      <c r="D3" t="s">
        <v>388</v>
      </c>
      <c r="E3" t="s">
        <v>389</v>
      </c>
      <c r="H3" t="s">
        <v>390</v>
      </c>
      <c r="N3" t="s">
        <v>391</v>
      </c>
    </row>
    <row r="4" spans="1:14">
      <c r="A4" t="s">
        <v>315</v>
      </c>
      <c r="B4">
        <v>3681</v>
      </c>
      <c r="C4">
        <v>1</v>
      </c>
      <c r="D4">
        <v>0</v>
      </c>
      <c r="E4">
        <v>3682</v>
      </c>
      <c r="F4" s="385">
        <v>94886.13</v>
      </c>
      <c r="G4" s="385">
        <v>622022.92000000004</v>
      </c>
      <c r="H4">
        <v>106</v>
      </c>
      <c r="I4" s="385">
        <v>10889.47</v>
      </c>
      <c r="J4" s="412">
        <f>E4-H4</f>
        <v>3576</v>
      </c>
      <c r="K4" s="385">
        <v>609173.35</v>
      </c>
      <c r="L4" s="411">
        <v>516247.32</v>
      </c>
      <c r="M4">
        <v>323</v>
      </c>
      <c r="N4">
        <v>24</v>
      </c>
    </row>
    <row r="5" spans="1:14">
      <c r="B5" s="385">
        <v>527044.07999999996</v>
      </c>
      <c r="C5" s="385">
        <v>92.71</v>
      </c>
      <c r="D5" s="386">
        <v>0</v>
      </c>
      <c r="E5" s="385">
        <v>527136.79</v>
      </c>
      <c r="H5" s="385">
        <v>12849.57</v>
      </c>
      <c r="N5" s="386">
        <v>0</v>
      </c>
    </row>
    <row r="6" spans="1:14">
      <c r="A6" t="s">
        <v>314</v>
      </c>
      <c r="B6">
        <v>3986</v>
      </c>
      <c r="C6">
        <v>1</v>
      </c>
      <c r="D6">
        <v>1</v>
      </c>
      <c r="E6">
        <v>3988</v>
      </c>
      <c r="F6" s="385">
        <v>97760.75</v>
      </c>
      <c r="G6" s="385">
        <v>640968.95999999996</v>
      </c>
      <c r="H6">
        <v>126</v>
      </c>
      <c r="I6" s="385">
        <v>12588.19</v>
      </c>
      <c r="J6" s="412">
        <f>E6-H6</f>
        <v>3862</v>
      </c>
      <c r="K6" s="385">
        <v>626114.9</v>
      </c>
      <c r="L6" s="411">
        <v>530620.02</v>
      </c>
      <c r="M6">
        <v>338</v>
      </c>
      <c r="N6">
        <v>59</v>
      </c>
    </row>
    <row r="7" spans="1:14">
      <c r="B7" s="385">
        <v>543032.26</v>
      </c>
      <c r="C7" s="385">
        <v>70.95</v>
      </c>
      <c r="D7" s="386">
        <v>105</v>
      </c>
      <c r="E7" s="385">
        <v>543208.21</v>
      </c>
      <c r="H7" s="385">
        <v>14854.06</v>
      </c>
      <c r="N7" s="386">
        <v>0</v>
      </c>
    </row>
    <row r="8" spans="1:14">
      <c r="A8" t="s">
        <v>41</v>
      </c>
      <c r="B8">
        <v>2432</v>
      </c>
      <c r="C8">
        <v>0</v>
      </c>
      <c r="D8">
        <v>13</v>
      </c>
      <c r="E8">
        <v>2445</v>
      </c>
      <c r="F8" s="385">
        <v>58062.46</v>
      </c>
      <c r="G8" s="385">
        <v>382444.18</v>
      </c>
      <c r="H8">
        <v>92</v>
      </c>
      <c r="I8" s="385">
        <v>7486.94</v>
      </c>
      <c r="J8" s="412">
        <f t="shared" ref="J8" si="0">E8-H8</f>
        <v>2353</v>
      </c>
      <c r="K8" s="385">
        <v>373609.59</v>
      </c>
      <c r="L8" s="411">
        <v>316894.78000000003</v>
      </c>
      <c r="M8">
        <v>183</v>
      </c>
      <c r="N8">
        <v>40</v>
      </c>
    </row>
    <row r="9" spans="1:14">
      <c r="B9" s="385">
        <v>322562.27</v>
      </c>
      <c r="C9" s="386">
        <v>0</v>
      </c>
      <c r="D9" s="385">
        <v>1819.45</v>
      </c>
      <c r="E9" s="385">
        <v>324381.71999999997</v>
      </c>
      <c r="H9" s="385">
        <v>8834.59</v>
      </c>
      <c r="N9" s="386">
        <v>0</v>
      </c>
    </row>
    <row r="10" spans="1:14">
      <c r="A10" t="s">
        <v>259</v>
      </c>
      <c r="B10">
        <v>2103</v>
      </c>
      <c r="C10">
        <v>97</v>
      </c>
      <c r="D10">
        <v>4</v>
      </c>
      <c r="E10">
        <v>2204</v>
      </c>
      <c r="F10" s="385">
        <v>51374.86</v>
      </c>
      <c r="G10" s="385">
        <v>337337.52</v>
      </c>
      <c r="H10">
        <v>87</v>
      </c>
      <c r="I10" s="385">
        <v>6729.03</v>
      </c>
      <c r="J10" s="412">
        <f t="shared" ref="J10" si="1">E10-H10</f>
        <v>2117</v>
      </c>
      <c r="K10" s="385">
        <v>329397.37</v>
      </c>
      <c r="L10" s="411">
        <v>279233.63</v>
      </c>
      <c r="M10">
        <v>264</v>
      </c>
      <c r="N10">
        <v>46</v>
      </c>
    </row>
    <row r="11" spans="1:14">
      <c r="B11" s="385">
        <v>276235.46000000002</v>
      </c>
      <c r="C11" s="385">
        <v>9174.2000000000007</v>
      </c>
      <c r="D11" s="386">
        <v>553</v>
      </c>
      <c r="E11" s="385">
        <v>285962.65999999997</v>
      </c>
      <c r="H11" s="385">
        <v>7940.15</v>
      </c>
      <c r="N11" s="386">
        <v>0</v>
      </c>
    </row>
    <row r="12" spans="1:14">
      <c r="A12" t="s">
        <v>396</v>
      </c>
      <c r="B12">
        <v>0</v>
      </c>
      <c r="C12">
        <v>0</v>
      </c>
      <c r="D12">
        <v>0</v>
      </c>
      <c r="E12">
        <v>0</v>
      </c>
      <c r="F12" s="386">
        <v>0</v>
      </c>
      <c r="G12" s="386">
        <v>0</v>
      </c>
      <c r="H12">
        <v>2</v>
      </c>
      <c r="I12" s="385">
        <v>252.18</v>
      </c>
      <c r="J12" s="412">
        <f t="shared" ref="J12" si="2">E12-H12</f>
        <v>-2</v>
      </c>
      <c r="K12" s="385">
        <v>-297.57</v>
      </c>
      <c r="L12" s="411">
        <v>-252.18</v>
      </c>
      <c r="M12">
        <v>0</v>
      </c>
      <c r="N12">
        <v>0</v>
      </c>
    </row>
    <row r="13" spans="1:14">
      <c r="B13" s="386">
        <v>0</v>
      </c>
      <c r="C13" s="386">
        <v>0</v>
      </c>
      <c r="D13" s="386">
        <v>0</v>
      </c>
      <c r="E13" s="386">
        <v>0</v>
      </c>
      <c r="H13" s="385">
        <v>297.57</v>
      </c>
      <c r="N13" s="386">
        <v>0</v>
      </c>
    </row>
    <row r="14" spans="1:14">
      <c r="A14" t="s">
        <v>395</v>
      </c>
      <c r="B14">
        <v>2480</v>
      </c>
      <c r="C14">
        <v>1</v>
      </c>
      <c r="D14">
        <v>14</v>
      </c>
      <c r="E14">
        <v>2495</v>
      </c>
      <c r="F14" s="385">
        <v>60932.1</v>
      </c>
      <c r="G14" s="385">
        <v>401470.9</v>
      </c>
      <c r="H14">
        <v>96</v>
      </c>
      <c r="I14" s="385">
        <v>8927.56</v>
      </c>
      <c r="J14" s="412">
        <f t="shared" ref="J14" si="3">E14-H14</f>
        <v>2399</v>
      </c>
      <c r="K14" s="385">
        <v>390936.38</v>
      </c>
      <c r="L14" s="411">
        <v>331611.24</v>
      </c>
      <c r="M14">
        <v>181</v>
      </c>
      <c r="N14">
        <v>56</v>
      </c>
    </row>
    <row r="15" spans="1:14">
      <c r="B15" s="385">
        <v>338358.61</v>
      </c>
      <c r="C15" s="385">
        <v>147.99</v>
      </c>
      <c r="D15" s="385">
        <v>2032.2</v>
      </c>
      <c r="E15" s="385">
        <v>340538.8</v>
      </c>
      <c r="H15" s="385">
        <v>10534.52</v>
      </c>
      <c r="N15" s="386">
        <v>0</v>
      </c>
    </row>
    <row r="16" spans="1:14">
      <c r="A16" t="s">
        <v>310</v>
      </c>
      <c r="B16">
        <v>4503</v>
      </c>
      <c r="C16">
        <v>1</v>
      </c>
      <c r="D16">
        <v>5</v>
      </c>
      <c r="E16">
        <v>4509</v>
      </c>
      <c r="F16" s="385">
        <v>105774.68</v>
      </c>
      <c r="G16" s="385">
        <v>694031.43</v>
      </c>
      <c r="H16">
        <v>215</v>
      </c>
      <c r="I16" s="385">
        <v>19853.71</v>
      </c>
      <c r="J16" s="412">
        <f t="shared" ref="J16" si="4">E16-H16</f>
        <v>4294</v>
      </c>
      <c r="K16" s="385">
        <v>670604.05000000005</v>
      </c>
      <c r="L16" s="411">
        <v>568403.04</v>
      </c>
      <c r="M16">
        <v>432</v>
      </c>
      <c r="N16">
        <v>106</v>
      </c>
    </row>
    <row r="17" spans="1:14">
      <c r="B17" s="385">
        <v>587626.12</v>
      </c>
      <c r="C17" s="385">
        <v>1.33</v>
      </c>
      <c r="D17" s="385">
        <v>629.29999999999995</v>
      </c>
      <c r="E17" s="385">
        <v>588256.75</v>
      </c>
      <c r="H17" s="385">
        <v>23427.38</v>
      </c>
      <c r="N17" s="386">
        <v>0</v>
      </c>
    </row>
    <row r="18" spans="1:14">
      <c r="A18" t="s">
        <v>302</v>
      </c>
      <c r="B18">
        <v>3606</v>
      </c>
      <c r="C18">
        <v>0</v>
      </c>
      <c r="D18">
        <v>12</v>
      </c>
      <c r="E18">
        <v>3618</v>
      </c>
      <c r="F18" s="385">
        <v>83128.240000000005</v>
      </c>
      <c r="G18" s="385">
        <v>547135.53</v>
      </c>
      <c r="H18">
        <v>151</v>
      </c>
      <c r="I18" s="385">
        <v>16168.59</v>
      </c>
      <c r="J18" s="412">
        <f t="shared" ref="J18" si="5">E18-H18</f>
        <v>3467</v>
      </c>
      <c r="K18" s="385">
        <v>528056.59</v>
      </c>
      <c r="L18" s="411">
        <v>447838.7</v>
      </c>
      <c r="M18">
        <v>285</v>
      </c>
      <c r="N18">
        <v>68</v>
      </c>
    </row>
    <row r="19" spans="1:14">
      <c r="B19" s="385">
        <v>461815.44</v>
      </c>
      <c r="C19" s="386">
        <v>0</v>
      </c>
      <c r="D19" s="385">
        <v>2191.85</v>
      </c>
      <c r="E19" s="385">
        <v>464007.29</v>
      </c>
      <c r="H19" s="385">
        <v>19078.939999999999</v>
      </c>
      <c r="N19" s="386">
        <v>0</v>
      </c>
    </row>
    <row r="20" spans="1:14">
      <c r="A20" t="s">
        <v>394</v>
      </c>
      <c r="B20">
        <v>4184</v>
      </c>
      <c r="C20">
        <v>3</v>
      </c>
      <c r="D20">
        <v>10</v>
      </c>
      <c r="E20">
        <v>4197</v>
      </c>
      <c r="F20" s="385">
        <v>96791.22</v>
      </c>
      <c r="G20" s="385">
        <v>637211.98</v>
      </c>
      <c r="H20">
        <v>148</v>
      </c>
      <c r="I20" s="385">
        <v>15577.85</v>
      </c>
      <c r="J20" s="412">
        <f t="shared" ref="J20" si="6">E20-H20</f>
        <v>4049</v>
      </c>
      <c r="K20" s="385">
        <v>618833.84</v>
      </c>
      <c r="L20" s="411">
        <v>524842.91</v>
      </c>
      <c r="M20">
        <v>318</v>
      </c>
      <c r="N20">
        <v>101</v>
      </c>
    </row>
    <row r="21" spans="1:14">
      <c r="B21" s="385">
        <v>537338.57999999996</v>
      </c>
      <c r="C21" s="385">
        <v>379.18</v>
      </c>
      <c r="D21" s="386">
        <v>2703</v>
      </c>
      <c r="E21" s="385">
        <v>540420.76</v>
      </c>
      <c r="H21" s="385">
        <v>18378.14</v>
      </c>
      <c r="N21" s="386">
        <v>0</v>
      </c>
    </row>
    <row r="22" spans="1:14">
      <c r="A22" t="s">
        <v>260</v>
      </c>
      <c r="B22">
        <v>680</v>
      </c>
      <c r="C22">
        <v>1</v>
      </c>
      <c r="D22">
        <v>0</v>
      </c>
      <c r="E22">
        <v>681</v>
      </c>
      <c r="F22" s="385">
        <v>14882.1</v>
      </c>
      <c r="G22" s="385">
        <v>97558.54</v>
      </c>
      <c r="H22">
        <v>24</v>
      </c>
      <c r="I22" s="385">
        <v>2200.2600000000002</v>
      </c>
      <c r="J22" s="412">
        <f t="shared" ref="J22" si="7">E22-H22</f>
        <v>657</v>
      </c>
      <c r="K22" s="385">
        <v>94962.23</v>
      </c>
      <c r="L22" s="411">
        <v>80476.179999999993</v>
      </c>
      <c r="M22">
        <v>42</v>
      </c>
      <c r="N22">
        <v>16</v>
      </c>
    </row>
    <row r="23" spans="1:14">
      <c r="B23" s="385">
        <v>82676.03</v>
      </c>
      <c r="C23" s="385">
        <v>0.41</v>
      </c>
      <c r="D23" s="386">
        <v>0</v>
      </c>
      <c r="E23" s="385">
        <v>82676.44</v>
      </c>
      <c r="H23" s="385">
        <v>2596.31</v>
      </c>
      <c r="N23" s="386">
        <v>0</v>
      </c>
    </row>
    <row r="24" spans="1:14">
      <c r="A24" t="s">
        <v>393</v>
      </c>
      <c r="B24">
        <v>3162</v>
      </c>
      <c r="C24">
        <v>1</v>
      </c>
      <c r="D24">
        <v>6</v>
      </c>
      <c r="E24">
        <v>3169</v>
      </c>
      <c r="F24" s="385">
        <v>71930.11</v>
      </c>
      <c r="G24" s="385">
        <v>472156.94</v>
      </c>
      <c r="H24">
        <v>110</v>
      </c>
      <c r="I24" s="385">
        <v>9304.25</v>
      </c>
      <c r="J24" s="412">
        <f t="shared" ref="J24" si="8">E24-H24</f>
        <v>3059</v>
      </c>
      <c r="K24" s="385">
        <v>461178.23</v>
      </c>
      <c r="L24" s="411">
        <v>390922.58</v>
      </c>
      <c r="M24">
        <v>176</v>
      </c>
      <c r="N24">
        <v>43</v>
      </c>
    </row>
    <row r="25" spans="1:14">
      <c r="B25" s="385">
        <v>399487.97</v>
      </c>
      <c r="C25" s="385">
        <v>116.36</v>
      </c>
      <c r="D25" s="385">
        <v>622.5</v>
      </c>
      <c r="E25" s="385">
        <v>400226.83</v>
      </c>
      <c r="H25" s="385">
        <v>10978.71</v>
      </c>
      <c r="N25" s="386">
        <v>0</v>
      </c>
    </row>
    <row r="26" spans="1:14">
      <c r="A26" t="s">
        <v>392</v>
      </c>
      <c r="B26">
        <v>2203</v>
      </c>
      <c r="C26">
        <v>2</v>
      </c>
      <c r="D26">
        <v>2</v>
      </c>
      <c r="E26">
        <v>2207</v>
      </c>
      <c r="F26" s="385">
        <v>47553.19</v>
      </c>
      <c r="G26" s="385">
        <v>311896.71999999997</v>
      </c>
      <c r="H26">
        <v>83</v>
      </c>
      <c r="I26" s="385">
        <v>8588.6299999999992</v>
      </c>
      <c r="J26" s="412">
        <f>E26-H26</f>
        <v>2124</v>
      </c>
      <c r="K26" s="385">
        <v>301799.32</v>
      </c>
      <c r="L26" s="411">
        <v>255754.9</v>
      </c>
      <c r="M26">
        <v>119</v>
      </c>
      <c r="N26">
        <v>22</v>
      </c>
    </row>
    <row r="27" spans="1:14">
      <c r="B27" s="385">
        <v>264073.55</v>
      </c>
      <c r="C27" s="385">
        <v>104.58</v>
      </c>
      <c r="D27" s="385">
        <v>165.4</v>
      </c>
      <c r="E27" s="385">
        <v>264343.53000000003</v>
      </c>
      <c r="H27" s="385">
        <v>10097.4</v>
      </c>
      <c r="N27" s="386">
        <v>0</v>
      </c>
    </row>
    <row r="28" spans="1:14" ht="13">
      <c r="B28">
        <v>33020</v>
      </c>
      <c r="C28">
        <v>108</v>
      </c>
      <c r="D28">
        <v>67</v>
      </c>
      <c r="E28">
        <v>33195</v>
      </c>
      <c r="F28" s="385">
        <v>783075.83999999997</v>
      </c>
      <c r="G28" s="385">
        <v>5144235.62</v>
      </c>
      <c r="H28">
        <v>1240</v>
      </c>
      <c r="I28" s="385">
        <v>118566.67</v>
      </c>
      <c r="J28" s="413">
        <f>E28-H28</f>
        <v>31955</v>
      </c>
      <c r="K28" s="387">
        <v>5004368.3</v>
      </c>
      <c r="L28" s="411">
        <v>4242593.1100000003</v>
      </c>
      <c r="M28">
        <v>2661</v>
      </c>
      <c r="N28">
        <v>581</v>
      </c>
    </row>
    <row r="29" spans="1:14">
      <c r="B29" s="385">
        <v>4340250.37</v>
      </c>
      <c r="C29" s="385">
        <v>10087.709999999999</v>
      </c>
      <c r="D29" s="385">
        <v>10821.7</v>
      </c>
      <c r="E29" s="385">
        <v>4361159.78</v>
      </c>
      <c r="H29" s="385">
        <v>139867.32999999999</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62"/>
  <sheetViews>
    <sheetView topLeftCell="A43" workbookViewId="0">
      <selection activeCell="G15" sqref="G15"/>
    </sheetView>
  </sheetViews>
  <sheetFormatPr defaultRowHeight="12.5"/>
  <cols>
    <col min="2" max="2" width="14.81640625" bestFit="1" customWidth="1"/>
    <col min="3" max="3" width="15.453125" bestFit="1" customWidth="1"/>
    <col min="4" max="4" width="14.26953125" bestFit="1" customWidth="1"/>
    <col min="5" max="5" width="13.1796875" bestFit="1" customWidth="1"/>
    <col min="6" max="6" width="11.453125" bestFit="1" customWidth="1"/>
    <col min="7" max="7" width="13.1796875" bestFit="1" customWidth="1"/>
    <col min="8" max="8" width="12" bestFit="1" customWidth="1"/>
    <col min="9" max="9" width="15.54296875" bestFit="1" customWidth="1"/>
    <col min="10" max="10" width="15.54296875" style="391" customWidth="1"/>
    <col min="11" max="11" width="15.54296875" customWidth="1"/>
    <col min="12" max="12" width="20.54296875" bestFit="1" customWidth="1"/>
  </cols>
  <sheetData>
    <row r="1" spans="1:14" ht="13">
      <c r="A1" t="s">
        <v>373</v>
      </c>
      <c r="B1" t="s">
        <v>374</v>
      </c>
      <c r="C1" t="s">
        <v>375</v>
      </c>
      <c r="D1" t="s">
        <v>376</v>
      </c>
      <c r="E1" t="s">
        <v>377</v>
      </c>
      <c r="F1" t="s">
        <v>378</v>
      </c>
      <c r="G1" t="s">
        <v>379</v>
      </c>
      <c r="H1" t="s">
        <v>380</v>
      </c>
      <c r="I1" t="s">
        <v>381</v>
      </c>
      <c r="J1" s="390" t="s">
        <v>397</v>
      </c>
      <c r="K1" s="389" t="s">
        <v>382</v>
      </c>
      <c r="L1" t="s">
        <v>383</v>
      </c>
      <c r="M1" t="s">
        <v>384</v>
      </c>
      <c r="N1" t="s">
        <v>385</v>
      </c>
    </row>
    <row r="3" spans="1:14">
      <c r="A3" t="s">
        <v>373</v>
      </c>
      <c r="B3" t="s">
        <v>374</v>
      </c>
      <c r="C3" t="s">
        <v>375</v>
      </c>
      <c r="D3" t="s">
        <v>376</v>
      </c>
      <c r="E3" t="s">
        <v>377</v>
      </c>
      <c r="F3" t="s">
        <v>378</v>
      </c>
      <c r="G3" t="s">
        <v>379</v>
      </c>
      <c r="H3" t="s">
        <v>380</v>
      </c>
      <c r="I3" t="s">
        <v>381</v>
      </c>
      <c r="K3" t="s">
        <v>382</v>
      </c>
      <c r="L3" t="s">
        <v>383</v>
      </c>
      <c r="M3" t="s">
        <v>384</v>
      </c>
      <c r="N3" t="s">
        <v>385</v>
      </c>
    </row>
    <row r="4" spans="1:14">
      <c r="B4" t="s">
        <v>386</v>
      </c>
      <c r="C4" t="s">
        <v>387</v>
      </c>
      <c r="D4" t="s">
        <v>388</v>
      </c>
      <c r="E4" t="s">
        <v>389</v>
      </c>
      <c r="H4" t="s">
        <v>390</v>
      </c>
      <c r="N4" t="s">
        <v>391</v>
      </c>
    </row>
    <row r="5" spans="1:14">
      <c r="A5" t="s">
        <v>41</v>
      </c>
      <c r="B5">
        <v>2038</v>
      </c>
      <c r="C5">
        <v>0</v>
      </c>
      <c r="D5">
        <v>15</v>
      </c>
      <c r="E5">
        <v>2053</v>
      </c>
      <c r="F5" s="385">
        <v>46905.120000000003</v>
      </c>
      <c r="G5" s="385">
        <v>309303.45</v>
      </c>
      <c r="H5">
        <v>69</v>
      </c>
      <c r="I5" s="385">
        <v>5480.38</v>
      </c>
      <c r="J5" s="391">
        <f>E5-H5</f>
        <v>1984</v>
      </c>
      <c r="K5" s="385">
        <v>302860.06</v>
      </c>
      <c r="L5" s="385">
        <v>256917.95</v>
      </c>
      <c r="M5">
        <v>177</v>
      </c>
      <c r="N5">
        <v>29</v>
      </c>
    </row>
    <row r="6" spans="1:14">
      <c r="B6" s="385">
        <v>260578.71</v>
      </c>
      <c r="C6" s="386">
        <v>0</v>
      </c>
      <c r="D6" s="385">
        <v>1819.62</v>
      </c>
      <c r="E6" s="385">
        <v>262398.33</v>
      </c>
      <c r="H6" s="385">
        <v>6443.39</v>
      </c>
      <c r="N6" s="386">
        <v>0</v>
      </c>
    </row>
    <row r="7" spans="1:14">
      <c r="A7" t="s">
        <v>394</v>
      </c>
      <c r="B7">
        <v>3915</v>
      </c>
      <c r="C7">
        <v>2</v>
      </c>
      <c r="D7">
        <v>4</v>
      </c>
      <c r="E7">
        <v>3921</v>
      </c>
      <c r="F7" s="385">
        <v>87603.81</v>
      </c>
      <c r="G7" s="385">
        <v>574837.68999999994</v>
      </c>
      <c r="H7">
        <v>129</v>
      </c>
      <c r="I7" s="385">
        <v>13783.92</v>
      </c>
      <c r="J7" s="391">
        <f>E7-H7</f>
        <v>3792</v>
      </c>
      <c r="K7" s="385">
        <v>558572.71</v>
      </c>
      <c r="L7" s="385">
        <v>473449.96</v>
      </c>
      <c r="M7">
        <v>276</v>
      </c>
      <c r="N7">
        <v>69</v>
      </c>
    </row>
    <row r="8" spans="1:14">
      <c r="B8" s="385">
        <v>486599.78</v>
      </c>
      <c r="C8" s="385">
        <v>78.099999999999994</v>
      </c>
      <c r="D8" s="386">
        <v>556</v>
      </c>
      <c r="E8" s="385">
        <v>487233.88</v>
      </c>
      <c r="H8" s="385">
        <v>16264.98</v>
      </c>
      <c r="N8" s="386">
        <v>0</v>
      </c>
    </row>
    <row r="9" spans="1:14">
      <c r="A9" t="s">
        <v>259</v>
      </c>
      <c r="B9">
        <v>1968</v>
      </c>
      <c r="C9">
        <v>12</v>
      </c>
      <c r="D9">
        <v>12</v>
      </c>
      <c r="E9">
        <v>1992</v>
      </c>
      <c r="F9" s="385">
        <v>45674.06</v>
      </c>
      <c r="G9" s="385">
        <v>301019.27</v>
      </c>
      <c r="H9">
        <v>58</v>
      </c>
      <c r="I9" s="385">
        <v>4569.12</v>
      </c>
      <c r="J9" s="391">
        <f>E9-H9</f>
        <v>1934</v>
      </c>
      <c r="K9" s="385">
        <v>295627.78999999998</v>
      </c>
      <c r="L9" s="385">
        <v>250776.09</v>
      </c>
      <c r="M9">
        <v>220</v>
      </c>
      <c r="N9">
        <v>49</v>
      </c>
    </row>
    <row r="10" spans="1:14">
      <c r="B10" s="385">
        <v>253195.21</v>
      </c>
      <c r="C10" s="385">
        <v>544.25</v>
      </c>
      <c r="D10" s="385">
        <v>1605.75</v>
      </c>
      <c r="E10" s="385">
        <v>255345.21</v>
      </c>
      <c r="H10" s="385">
        <v>5391.48</v>
      </c>
      <c r="N10" s="386">
        <v>0</v>
      </c>
    </row>
    <row r="11" spans="1:14">
      <c r="A11" t="s">
        <v>396</v>
      </c>
      <c r="B11">
        <v>0</v>
      </c>
      <c r="C11">
        <v>0</v>
      </c>
      <c r="D11">
        <v>0</v>
      </c>
      <c r="E11">
        <v>0</v>
      </c>
      <c r="F11" s="386">
        <v>0</v>
      </c>
      <c r="G11" s="386">
        <v>0</v>
      </c>
      <c r="H11">
        <v>0</v>
      </c>
      <c r="I11" s="386">
        <v>0</v>
      </c>
      <c r="J11" s="391">
        <f>E11-H11</f>
        <v>0</v>
      </c>
      <c r="K11" s="386">
        <v>0</v>
      </c>
      <c r="L11" s="386">
        <v>0</v>
      </c>
      <c r="M11">
        <v>0</v>
      </c>
      <c r="N11">
        <v>0</v>
      </c>
    </row>
    <row r="12" spans="1:14">
      <c r="B12" s="386">
        <v>0</v>
      </c>
      <c r="C12" s="386">
        <v>0</v>
      </c>
      <c r="D12" s="386">
        <v>0</v>
      </c>
      <c r="E12" s="386">
        <v>0</v>
      </c>
      <c r="H12" s="386">
        <v>0</v>
      </c>
      <c r="N12" s="386">
        <v>0</v>
      </c>
    </row>
    <row r="13" spans="1:14">
      <c r="A13" t="s">
        <v>395</v>
      </c>
      <c r="B13">
        <v>2425</v>
      </c>
      <c r="C13">
        <v>13</v>
      </c>
      <c r="D13">
        <v>0</v>
      </c>
      <c r="E13">
        <v>2438</v>
      </c>
      <c r="F13" s="385">
        <v>58322.52</v>
      </c>
      <c r="G13" s="385">
        <v>382331.39</v>
      </c>
      <c r="H13">
        <v>82</v>
      </c>
      <c r="I13" s="385">
        <v>7502.55</v>
      </c>
      <c r="J13" s="391">
        <f>E13-H13</f>
        <v>2356</v>
      </c>
      <c r="K13" s="385">
        <v>373478.38</v>
      </c>
      <c r="L13" s="385">
        <v>316506.32</v>
      </c>
      <c r="M13">
        <v>176</v>
      </c>
      <c r="N13">
        <v>43</v>
      </c>
    </row>
    <row r="14" spans="1:14">
      <c r="B14" s="386">
        <v>323574</v>
      </c>
      <c r="C14" s="385">
        <v>434.87</v>
      </c>
      <c r="D14" s="386">
        <v>0</v>
      </c>
      <c r="E14" s="385">
        <v>324008.87</v>
      </c>
      <c r="H14" s="385">
        <v>8853.01</v>
      </c>
      <c r="N14" s="386">
        <v>0</v>
      </c>
    </row>
    <row r="15" spans="1:14">
      <c r="A15" t="s">
        <v>392</v>
      </c>
      <c r="B15">
        <v>2011</v>
      </c>
      <c r="C15">
        <v>1</v>
      </c>
      <c r="D15">
        <v>0</v>
      </c>
      <c r="E15">
        <v>2012</v>
      </c>
      <c r="F15" s="385">
        <v>41978.21</v>
      </c>
      <c r="G15" s="385">
        <v>275184.84000000003</v>
      </c>
      <c r="H15">
        <v>68</v>
      </c>
      <c r="I15" s="385">
        <v>5433.27</v>
      </c>
      <c r="J15" s="391">
        <f>E15-H15</f>
        <v>1944</v>
      </c>
      <c r="K15" s="385">
        <v>268773.62</v>
      </c>
      <c r="L15" s="385">
        <v>227773.36</v>
      </c>
      <c r="M15">
        <v>128</v>
      </c>
      <c r="N15">
        <v>16</v>
      </c>
    </row>
    <row r="16" spans="1:14">
      <c r="B16" s="385">
        <v>233152.93</v>
      </c>
      <c r="C16" s="385">
        <v>53.7</v>
      </c>
      <c r="D16" s="386">
        <v>0</v>
      </c>
      <c r="E16" s="385">
        <v>233206.63</v>
      </c>
      <c r="H16" s="385">
        <v>6411.22</v>
      </c>
      <c r="N16" s="386">
        <v>0</v>
      </c>
    </row>
    <row r="17" spans="1:14">
      <c r="A17" t="s">
        <v>393</v>
      </c>
      <c r="B17">
        <v>2736</v>
      </c>
      <c r="C17">
        <v>2</v>
      </c>
      <c r="D17">
        <v>3</v>
      </c>
      <c r="E17">
        <v>2741</v>
      </c>
      <c r="F17" s="385">
        <v>59374.71</v>
      </c>
      <c r="G17" s="385">
        <v>389501.81</v>
      </c>
      <c r="H17">
        <v>89</v>
      </c>
      <c r="I17" s="385">
        <v>8045.33</v>
      </c>
      <c r="J17" s="391">
        <f>E17-H17</f>
        <v>2652</v>
      </c>
      <c r="K17" s="385">
        <v>380008.51</v>
      </c>
      <c r="L17" s="385">
        <v>322081.77</v>
      </c>
      <c r="M17">
        <v>147</v>
      </c>
      <c r="N17">
        <v>37</v>
      </c>
    </row>
    <row r="18" spans="1:14">
      <c r="B18" s="385">
        <v>329813.58</v>
      </c>
      <c r="C18" s="385">
        <v>40.270000000000003</v>
      </c>
      <c r="D18" s="385">
        <v>273.25</v>
      </c>
      <c r="E18" s="385">
        <v>330127.09999999998</v>
      </c>
      <c r="H18" s="385">
        <v>9493.2999999999993</v>
      </c>
      <c r="N18" s="386">
        <v>0</v>
      </c>
    </row>
    <row r="19" spans="1:14">
      <c r="A19" t="s">
        <v>315</v>
      </c>
      <c r="B19">
        <v>3341</v>
      </c>
      <c r="C19">
        <v>10</v>
      </c>
      <c r="D19">
        <v>0</v>
      </c>
      <c r="E19">
        <v>3351</v>
      </c>
      <c r="F19" s="385">
        <v>83190.2</v>
      </c>
      <c r="G19" s="385">
        <v>545348.01</v>
      </c>
      <c r="H19">
        <v>89</v>
      </c>
      <c r="I19" s="385">
        <v>7711.44</v>
      </c>
      <c r="J19" s="391">
        <f>E19-H19</f>
        <v>3262</v>
      </c>
      <c r="K19" s="385">
        <v>536248.52</v>
      </c>
      <c r="L19" s="385">
        <v>454446.37</v>
      </c>
      <c r="M19">
        <v>288</v>
      </c>
      <c r="N19">
        <v>23</v>
      </c>
    </row>
    <row r="20" spans="1:14">
      <c r="B20" s="385">
        <v>461288.16</v>
      </c>
      <c r="C20" s="385">
        <v>869.65</v>
      </c>
      <c r="D20" s="386">
        <v>0</v>
      </c>
      <c r="E20" s="385">
        <v>462157.81</v>
      </c>
      <c r="H20" s="385">
        <v>9099.49</v>
      </c>
      <c r="N20" s="386">
        <v>0</v>
      </c>
    </row>
    <row r="21" spans="1:14">
      <c r="A21" t="s">
        <v>260</v>
      </c>
      <c r="B21">
        <v>587</v>
      </c>
      <c r="C21">
        <v>1</v>
      </c>
      <c r="D21">
        <v>1</v>
      </c>
      <c r="E21">
        <v>589</v>
      </c>
      <c r="F21" s="385">
        <v>12169.58</v>
      </c>
      <c r="G21" s="385">
        <v>79893.460000000006</v>
      </c>
      <c r="H21">
        <v>11</v>
      </c>
      <c r="I21" s="385">
        <v>1004.26</v>
      </c>
      <c r="J21" s="391">
        <f>E21-H21</f>
        <v>578</v>
      </c>
      <c r="K21" s="385">
        <v>78708.429999999993</v>
      </c>
      <c r="L21" s="385">
        <v>66719.62</v>
      </c>
      <c r="M21">
        <v>33</v>
      </c>
      <c r="N21">
        <v>8</v>
      </c>
    </row>
    <row r="22" spans="1:14">
      <c r="B22" s="385">
        <v>67420.89</v>
      </c>
      <c r="C22" s="385">
        <v>185.99</v>
      </c>
      <c r="D22" s="386">
        <v>117</v>
      </c>
      <c r="E22" s="385">
        <v>67723.88</v>
      </c>
      <c r="H22" s="385">
        <v>1185.03</v>
      </c>
      <c r="N22" s="386">
        <v>0</v>
      </c>
    </row>
    <row r="23" spans="1:14">
      <c r="A23" t="s">
        <v>314</v>
      </c>
      <c r="B23">
        <v>3807</v>
      </c>
      <c r="C23">
        <v>29</v>
      </c>
      <c r="D23">
        <v>2</v>
      </c>
      <c r="E23">
        <v>3838</v>
      </c>
      <c r="F23" s="385">
        <v>93128.45</v>
      </c>
      <c r="G23" s="385">
        <v>610810.30000000005</v>
      </c>
      <c r="H23">
        <v>120</v>
      </c>
      <c r="I23" s="385">
        <v>13211.61</v>
      </c>
      <c r="J23" s="391">
        <f>E23-H23</f>
        <v>3718</v>
      </c>
      <c r="K23" s="385">
        <v>595251.06999999995</v>
      </c>
      <c r="L23" s="385">
        <v>504470.24</v>
      </c>
      <c r="M23">
        <v>379</v>
      </c>
      <c r="N23">
        <v>56</v>
      </c>
    </row>
    <row r="24" spans="1:14">
      <c r="B24" s="385">
        <v>516232.08</v>
      </c>
      <c r="C24" s="385">
        <v>1137.77</v>
      </c>
      <c r="D24" s="386">
        <v>312</v>
      </c>
      <c r="E24" s="385">
        <v>517681.85</v>
      </c>
      <c r="H24" s="385">
        <v>15559.23</v>
      </c>
      <c r="N24" s="386">
        <v>0</v>
      </c>
    </row>
    <row r="25" spans="1:14">
      <c r="A25" t="s">
        <v>302</v>
      </c>
      <c r="B25">
        <v>3439</v>
      </c>
      <c r="C25">
        <v>0</v>
      </c>
      <c r="D25">
        <v>4</v>
      </c>
      <c r="E25">
        <v>3443</v>
      </c>
      <c r="F25" s="385">
        <v>77154.98</v>
      </c>
      <c r="G25" s="385">
        <v>506202.26</v>
      </c>
      <c r="H25">
        <v>146</v>
      </c>
      <c r="I25" s="385">
        <v>13964.28</v>
      </c>
      <c r="J25" s="391">
        <f>E25-H25</f>
        <v>3297</v>
      </c>
      <c r="K25" s="385">
        <v>489724.41</v>
      </c>
      <c r="L25" s="386">
        <v>415083</v>
      </c>
      <c r="M25">
        <v>248</v>
      </c>
      <c r="N25">
        <v>68</v>
      </c>
    </row>
    <row r="26" spans="1:14">
      <c r="B26" s="385">
        <v>428628.18</v>
      </c>
      <c r="C26" s="386">
        <v>0</v>
      </c>
      <c r="D26" s="385">
        <v>419.1</v>
      </c>
      <c r="E26" s="385">
        <v>429047.28</v>
      </c>
      <c r="H26" s="385">
        <v>16477.849999999999</v>
      </c>
      <c r="N26" s="386">
        <v>0</v>
      </c>
    </row>
    <row r="27" spans="1:14">
      <c r="A27" t="s">
        <v>310</v>
      </c>
      <c r="B27">
        <v>3919</v>
      </c>
      <c r="C27">
        <v>35</v>
      </c>
      <c r="D27">
        <v>3</v>
      </c>
      <c r="E27">
        <v>3957</v>
      </c>
      <c r="F27" s="385">
        <v>86922.67</v>
      </c>
      <c r="G27" s="385">
        <v>570199.9</v>
      </c>
      <c r="H27">
        <v>159</v>
      </c>
      <c r="I27" s="385">
        <v>14716.29</v>
      </c>
      <c r="J27" s="391">
        <f>E27-H27</f>
        <v>3798</v>
      </c>
      <c r="K27" s="385">
        <v>552834.68000000005</v>
      </c>
      <c r="L27" s="385">
        <v>468560.94</v>
      </c>
      <c r="M27">
        <v>311</v>
      </c>
      <c r="N27">
        <v>85</v>
      </c>
    </row>
    <row r="28" spans="1:14">
      <c r="B28" s="385">
        <v>481429.66</v>
      </c>
      <c r="C28" s="385">
        <v>1464.67</v>
      </c>
      <c r="D28" s="385">
        <v>382.9</v>
      </c>
      <c r="E28" s="385">
        <v>483277.23</v>
      </c>
      <c r="H28" s="385">
        <v>17365.22</v>
      </c>
      <c r="N28" s="386">
        <v>0</v>
      </c>
    </row>
    <row r="29" spans="1:14" ht="13">
      <c r="B29">
        <v>30186</v>
      </c>
      <c r="C29">
        <v>105</v>
      </c>
      <c r="D29">
        <v>44</v>
      </c>
      <c r="E29">
        <v>30335</v>
      </c>
      <c r="F29" s="385">
        <v>692424.31</v>
      </c>
      <c r="G29" s="385">
        <v>4544632.38</v>
      </c>
      <c r="H29">
        <v>1020</v>
      </c>
      <c r="I29" s="385">
        <v>95422.46</v>
      </c>
      <c r="J29" s="392">
        <f>E29-H29</f>
        <v>29315</v>
      </c>
      <c r="K29" s="387">
        <v>4432088.18</v>
      </c>
      <c r="L29" s="385">
        <v>3756785.61</v>
      </c>
      <c r="M29">
        <v>2383</v>
      </c>
      <c r="N29">
        <v>483</v>
      </c>
    </row>
    <row r="30" spans="1:14">
      <c r="B30" s="385">
        <v>3841913.18</v>
      </c>
      <c r="C30" s="385">
        <v>4809.2700000000004</v>
      </c>
      <c r="D30" s="385">
        <v>5485.62</v>
      </c>
      <c r="E30" s="385">
        <v>3852208.07</v>
      </c>
      <c r="H30" s="385">
        <v>112544.2</v>
      </c>
    </row>
    <row r="35" spans="1:13">
      <c r="A35" t="s">
        <v>373</v>
      </c>
      <c r="B35" t="s">
        <v>374</v>
      </c>
      <c r="C35" t="s">
        <v>375</v>
      </c>
      <c r="D35" t="s">
        <v>376</v>
      </c>
      <c r="E35" t="s">
        <v>377</v>
      </c>
      <c r="F35" t="s">
        <v>378</v>
      </c>
      <c r="G35" t="s">
        <v>379</v>
      </c>
      <c r="H35" t="s">
        <v>380</v>
      </c>
      <c r="I35" t="s">
        <v>381</v>
      </c>
      <c r="J35" s="391" t="s">
        <v>382</v>
      </c>
      <c r="K35" t="s">
        <v>383</v>
      </c>
      <c r="L35" t="s">
        <v>384</v>
      </c>
      <c r="M35" t="s">
        <v>385</v>
      </c>
    </row>
    <row r="36" spans="1:13">
      <c r="B36" t="s">
        <v>386</v>
      </c>
      <c r="C36" t="s">
        <v>387</v>
      </c>
      <c r="D36" t="s">
        <v>388</v>
      </c>
      <c r="E36" t="s">
        <v>389</v>
      </c>
      <c r="H36" t="s">
        <v>390</v>
      </c>
      <c r="M36" t="s">
        <v>391</v>
      </c>
    </row>
    <row r="37" spans="1:13">
      <c r="B37">
        <v>32467</v>
      </c>
      <c r="C37">
        <v>17</v>
      </c>
      <c r="D37">
        <v>55</v>
      </c>
      <c r="E37">
        <v>32539</v>
      </c>
      <c r="F37" s="385">
        <v>788744.3</v>
      </c>
      <c r="G37" s="385">
        <v>5181331.3</v>
      </c>
      <c r="H37">
        <v>1259</v>
      </c>
      <c r="I37" s="385">
        <v>117152.59</v>
      </c>
      <c r="J37" s="391">
        <v>5043138.1900000004</v>
      </c>
      <c r="K37" s="385">
        <v>4275434.41</v>
      </c>
      <c r="L37">
        <v>2458</v>
      </c>
      <c r="M37">
        <v>558</v>
      </c>
    </row>
    <row r="38" spans="1:13">
      <c r="B38" s="385">
        <v>4379567.8</v>
      </c>
      <c r="C38" s="385">
        <v>2274.3000000000002</v>
      </c>
      <c r="D38" s="385">
        <v>10744.9</v>
      </c>
      <c r="E38" s="386">
        <v>4392587</v>
      </c>
      <c r="H38" s="385">
        <v>138193.10999999999</v>
      </c>
    </row>
    <row r="40" spans="1:13">
      <c r="A40" s="388" t="s">
        <v>428</v>
      </c>
    </row>
    <row r="41" spans="1:13">
      <c r="A41" t="s">
        <v>373</v>
      </c>
      <c r="B41" t="s">
        <v>374</v>
      </c>
      <c r="C41" t="s">
        <v>375</v>
      </c>
      <c r="D41" t="s">
        <v>376</v>
      </c>
      <c r="E41" t="s">
        <v>377</v>
      </c>
      <c r="F41" t="s">
        <v>378</v>
      </c>
      <c r="G41" t="s">
        <v>379</v>
      </c>
      <c r="H41" t="s">
        <v>380</v>
      </c>
      <c r="I41" t="s">
        <v>381</v>
      </c>
      <c r="J41" s="391" t="s">
        <v>382</v>
      </c>
      <c r="K41" t="s">
        <v>383</v>
      </c>
      <c r="L41" t="s">
        <v>384</v>
      </c>
      <c r="M41" t="s">
        <v>385</v>
      </c>
    </row>
    <row r="42" spans="1:13">
      <c r="B42" t="s">
        <v>386</v>
      </c>
      <c r="C42" t="s">
        <v>387</v>
      </c>
      <c r="D42" t="s">
        <v>388</v>
      </c>
      <c r="E42" t="s">
        <v>389</v>
      </c>
      <c r="H42" t="s">
        <v>390</v>
      </c>
      <c r="M42" t="s">
        <v>391</v>
      </c>
    </row>
    <row r="43" spans="1:13">
      <c r="B43">
        <v>33020</v>
      </c>
      <c r="C43">
        <v>108</v>
      </c>
      <c r="D43">
        <v>67</v>
      </c>
      <c r="E43">
        <v>33195</v>
      </c>
      <c r="F43" s="385">
        <v>783075.83999999997</v>
      </c>
      <c r="G43" s="385">
        <v>5144235.62</v>
      </c>
      <c r="H43">
        <v>1240</v>
      </c>
      <c r="I43" s="385">
        <v>118566.67</v>
      </c>
      <c r="J43" s="391">
        <v>5004368.3</v>
      </c>
      <c r="K43" s="385">
        <v>4242593.1100000003</v>
      </c>
      <c r="L43">
        <v>2661</v>
      </c>
      <c r="M43">
        <v>581</v>
      </c>
    </row>
    <row r="44" spans="1:13">
      <c r="B44" s="385">
        <v>4340250.37</v>
      </c>
      <c r="C44" s="385">
        <v>10087.709999999999</v>
      </c>
      <c r="D44" s="385">
        <v>10821.7</v>
      </c>
      <c r="E44" s="385">
        <v>4361159.78</v>
      </c>
      <c r="H44" s="385">
        <v>139867.32999999999</v>
      </c>
    </row>
    <row r="46" spans="1:13">
      <c r="A46" s="388" t="s">
        <v>429</v>
      </c>
    </row>
    <row r="47" spans="1:13">
      <c r="A47" t="s">
        <v>373</v>
      </c>
      <c r="B47" t="s">
        <v>374</v>
      </c>
      <c r="C47" t="s">
        <v>375</v>
      </c>
      <c r="D47" t="s">
        <v>376</v>
      </c>
      <c r="E47" t="s">
        <v>377</v>
      </c>
      <c r="F47" t="s">
        <v>378</v>
      </c>
      <c r="G47" t="s">
        <v>379</v>
      </c>
      <c r="H47" t="s">
        <v>380</v>
      </c>
      <c r="I47" t="s">
        <v>381</v>
      </c>
      <c r="J47" s="391" t="s">
        <v>382</v>
      </c>
      <c r="K47" t="s">
        <v>383</v>
      </c>
      <c r="L47" t="s">
        <v>384</v>
      </c>
      <c r="M47" t="s">
        <v>385</v>
      </c>
    </row>
    <row r="48" spans="1:13">
      <c r="B48" t="s">
        <v>386</v>
      </c>
      <c r="C48" t="s">
        <v>387</v>
      </c>
      <c r="D48" t="s">
        <v>388</v>
      </c>
      <c r="E48" t="s">
        <v>389</v>
      </c>
      <c r="H48" t="s">
        <v>390</v>
      </c>
      <c r="M48" t="s">
        <v>391</v>
      </c>
    </row>
    <row r="49" spans="1:13">
      <c r="B49">
        <v>30185</v>
      </c>
      <c r="C49">
        <v>105</v>
      </c>
      <c r="D49">
        <v>44</v>
      </c>
      <c r="E49">
        <v>30334</v>
      </c>
      <c r="F49" s="385">
        <v>692407.93</v>
      </c>
      <c r="G49" s="386">
        <v>4544525</v>
      </c>
      <c r="H49">
        <v>1020</v>
      </c>
      <c r="I49" s="385">
        <v>95422.46</v>
      </c>
      <c r="J49" s="391">
        <v>4431980.8</v>
      </c>
      <c r="K49" s="385">
        <v>3756694.61</v>
      </c>
      <c r="L49">
        <v>2383</v>
      </c>
      <c r="M49">
        <v>483</v>
      </c>
    </row>
    <row r="50" spans="1:13">
      <c r="B50" s="385">
        <v>3841822.18</v>
      </c>
      <c r="C50" s="385">
        <v>4809.2700000000004</v>
      </c>
      <c r="D50" s="385">
        <v>5485.62</v>
      </c>
      <c r="E50" s="385">
        <v>3852117.07</v>
      </c>
      <c r="H50" s="385">
        <v>112544.2</v>
      </c>
    </row>
    <row r="52" spans="1:13">
      <c r="A52" s="388" t="s">
        <v>430</v>
      </c>
    </row>
    <row r="53" spans="1:13">
      <c r="A53" t="s">
        <v>373</v>
      </c>
      <c r="B53" t="s">
        <v>374</v>
      </c>
      <c r="C53" t="s">
        <v>375</v>
      </c>
      <c r="D53" t="s">
        <v>376</v>
      </c>
      <c r="E53" t="s">
        <v>377</v>
      </c>
      <c r="F53" t="s">
        <v>378</v>
      </c>
      <c r="G53" t="s">
        <v>379</v>
      </c>
      <c r="H53" t="s">
        <v>380</v>
      </c>
      <c r="I53" t="s">
        <v>381</v>
      </c>
      <c r="J53" s="391" t="s">
        <v>382</v>
      </c>
      <c r="K53" t="s">
        <v>383</v>
      </c>
      <c r="L53" t="s">
        <v>384</v>
      </c>
      <c r="M53" t="s">
        <v>385</v>
      </c>
    </row>
    <row r="54" spans="1:13">
      <c r="B54" t="s">
        <v>386</v>
      </c>
      <c r="C54" t="s">
        <v>387</v>
      </c>
      <c r="D54" t="s">
        <v>388</v>
      </c>
      <c r="E54" t="s">
        <v>389</v>
      </c>
      <c r="H54" t="s">
        <v>390</v>
      </c>
      <c r="M54" t="s">
        <v>391</v>
      </c>
    </row>
    <row r="55" spans="1:13">
      <c r="B55">
        <v>39695</v>
      </c>
      <c r="C55">
        <v>19</v>
      </c>
      <c r="D55">
        <v>95</v>
      </c>
      <c r="E55">
        <v>39809</v>
      </c>
      <c r="F55" s="385">
        <v>887852.17</v>
      </c>
      <c r="G55" s="385">
        <v>5836775.0899999999</v>
      </c>
      <c r="H55">
        <v>1419</v>
      </c>
      <c r="I55" s="385">
        <v>147179.79</v>
      </c>
      <c r="J55" s="391">
        <v>5663103.6299999999</v>
      </c>
      <c r="K55" s="385">
        <v>4801743.13</v>
      </c>
      <c r="L55">
        <v>2896</v>
      </c>
      <c r="M55">
        <v>625</v>
      </c>
    </row>
    <row r="56" spans="1:13">
      <c r="B56" s="385">
        <v>4930915.9800000004</v>
      </c>
      <c r="C56" s="385">
        <v>1501.14</v>
      </c>
      <c r="D56" s="385">
        <v>16505.8</v>
      </c>
      <c r="E56" s="385">
        <v>4948922.92</v>
      </c>
      <c r="H56" s="385">
        <v>173671.46</v>
      </c>
    </row>
    <row r="59" spans="1:13">
      <c r="A59" t="s">
        <v>373</v>
      </c>
      <c r="B59" t="s">
        <v>374</v>
      </c>
      <c r="C59" t="s">
        <v>375</v>
      </c>
      <c r="D59" t="s">
        <v>376</v>
      </c>
      <c r="E59" t="s">
        <v>377</v>
      </c>
      <c r="F59" t="s">
        <v>378</v>
      </c>
      <c r="G59" t="s">
        <v>379</v>
      </c>
      <c r="H59" t="s">
        <v>380</v>
      </c>
      <c r="I59" t="s">
        <v>381</v>
      </c>
      <c r="J59" s="391" t="s">
        <v>382</v>
      </c>
      <c r="K59" t="s">
        <v>383</v>
      </c>
      <c r="L59" t="s">
        <v>384</v>
      </c>
      <c r="M59" t="s">
        <v>385</v>
      </c>
    </row>
    <row r="60" spans="1:13">
      <c r="B60" t="s">
        <v>386</v>
      </c>
      <c r="C60" t="s">
        <v>387</v>
      </c>
      <c r="D60" t="s">
        <v>388</v>
      </c>
      <c r="E60" t="s">
        <v>389</v>
      </c>
      <c r="H60" t="s">
        <v>390</v>
      </c>
      <c r="M60" t="s">
        <v>391</v>
      </c>
    </row>
    <row r="61" spans="1:13">
      <c r="B61">
        <v>35514</v>
      </c>
      <c r="C61">
        <v>12</v>
      </c>
      <c r="D61">
        <v>150</v>
      </c>
      <c r="E61">
        <v>35676</v>
      </c>
      <c r="F61" s="385">
        <v>779371.06</v>
      </c>
      <c r="G61" s="385">
        <v>5140831.87</v>
      </c>
      <c r="H61">
        <v>1672</v>
      </c>
      <c r="I61" s="385">
        <v>167026.53</v>
      </c>
      <c r="J61" s="391">
        <v>4943818.34</v>
      </c>
      <c r="K61" s="385">
        <v>4194434.28</v>
      </c>
      <c r="L61">
        <v>2539</v>
      </c>
      <c r="M61">
        <v>488</v>
      </c>
    </row>
    <row r="62" spans="1:13">
      <c r="B62" s="385">
        <v>4328939.47</v>
      </c>
      <c r="C62" s="385">
        <v>859.79</v>
      </c>
      <c r="D62" s="385">
        <v>31661.55</v>
      </c>
      <c r="E62" s="385">
        <v>4361460.8099999996</v>
      </c>
      <c r="H62" s="385">
        <v>197013.53</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N29"/>
  <sheetViews>
    <sheetView workbookViewId="0">
      <selection activeCell="G15" sqref="G15"/>
    </sheetView>
  </sheetViews>
  <sheetFormatPr defaultRowHeight="12.5"/>
  <cols>
    <col min="2" max="2" width="14.81640625" bestFit="1" customWidth="1"/>
    <col min="4" max="4" width="14.26953125" bestFit="1" customWidth="1"/>
    <col min="5" max="5" width="13.1796875" bestFit="1" customWidth="1"/>
    <col min="6" max="6" width="11.453125" bestFit="1" customWidth="1"/>
    <col min="7" max="7" width="13.1796875" bestFit="1" customWidth="1"/>
    <col min="8" max="8" width="12" bestFit="1" customWidth="1"/>
    <col min="9" max="9" width="15.54296875" bestFit="1" customWidth="1"/>
    <col min="10" max="10" width="15.54296875" customWidth="1"/>
    <col min="11" max="11" width="13.1796875" bestFit="1" customWidth="1"/>
    <col min="12" max="12" width="20.54296875" bestFit="1" customWidth="1"/>
  </cols>
  <sheetData>
    <row r="2" spans="1:14">
      <c r="A2" t="s">
        <v>373</v>
      </c>
      <c r="B2" t="s">
        <v>374</v>
      </c>
      <c r="C2" t="s">
        <v>375</v>
      </c>
      <c r="D2" t="s">
        <v>376</v>
      </c>
      <c r="E2" t="s">
        <v>377</v>
      </c>
      <c r="F2" t="s">
        <v>378</v>
      </c>
      <c r="G2" t="s">
        <v>379</v>
      </c>
      <c r="H2" t="s">
        <v>380</v>
      </c>
      <c r="I2" t="s">
        <v>381</v>
      </c>
      <c r="J2" t="s">
        <v>398</v>
      </c>
      <c r="K2" t="s">
        <v>382</v>
      </c>
      <c r="L2" t="s">
        <v>383</v>
      </c>
      <c r="M2" t="s">
        <v>384</v>
      </c>
      <c r="N2" t="s">
        <v>385</v>
      </c>
    </row>
    <row r="3" spans="1:14">
      <c r="B3" t="s">
        <v>386</v>
      </c>
      <c r="C3" t="s">
        <v>387</v>
      </c>
      <c r="D3" t="s">
        <v>388</v>
      </c>
      <c r="E3" t="s">
        <v>389</v>
      </c>
      <c r="H3" t="s">
        <v>390</v>
      </c>
      <c r="N3" t="s">
        <v>391</v>
      </c>
    </row>
    <row r="4" spans="1:14">
      <c r="A4" t="s">
        <v>41</v>
      </c>
      <c r="B4">
        <v>2930</v>
      </c>
      <c r="C4">
        <v>0</v>
      </c>
      <c r="D4">
        <v>18</v>
      </c>
      <c r="E4">
        <v>2948</v>
      </c>
      <c r="F4" s="385">
        <v>64518.66</v>
      </c>
      <c r="G4" s="385">
        <v>425211.67</v>
      </c>
      <c r="H4">
        <v>110</v>
      </c>
      <c r="I4" s="385">
        <v>10293.290000000001</v>
      </c>
      <c r="J4" s="385">
        <f>E4-H4</f>
        <v>2838</v>
      </c>
      <c r="K4" s="385">
        <v>413065.6</v>
      </c>
      <c r="L4" s="385">
        <v>350399.72</v>
      </c>
      <c r="M4">
        <v>207</v>
      </c>
      <c r="N4">
        <v>39</v>
      </c>
    </row>
    <row r="5" spans="1:14">
      <c r="B5" s="385">
        <v>358429.21</v>
      </c>
      <c r="C5" s="386">
        <v>0</v>
      </c>
      <c r="D5" s="385">
        <v>2263.8000000000002</v>
      </c>
      <c r="E5" s="385">
        <v>360693.01</v>
      </c>
      <c r="H5" s="385">
        <v>12146.07</v>
      </c>
      <c r="N5" s="386">
        <v>0</v>
      </c>
    </row>
    <row r="6" spans="1:14">
      <c r="A6" t="s">
        <v>394</v>
      </c>
      <c r="B6">
        <v>5169</v>
      </c>
      <c r="C6">
        <v>0</v>
      </c>
      <c r="D6">
        <v>38</v>
      </c>
      <c r="E6">
        <v>5207</v>
      </c>
      <c r="F6" s="385">
        <v>112754.56</v>
      </c>
      <c r="G6" s="385">
        <v>747579.23</v>
      </c>
      <c r="H6">
        <v>184</v>
      </c>
      <c r="I6" s="385">
        <v>20325.740000000002</v>
      </c>
      <c r="J6" s="385">
        <f>E6-H6</f>
        <v>5023</v>
      </c>
      <c r="K6" s="385">
        <v>723594.87</v>
      </c>
      <c r="L6" s="385">
        <v>614498.93000000005</v>
      </c>
      <c r="M6">
        <v>343</v>
      </c>
      <c r="N6">
        <v>99</v>
      </c>
    </row>
    <row r="7" spans="1:14">
      <c r="B7" s="385">
        <v>626401.47</v>
      </c>
      <c r="C7" s="386">
        <v>0</v>
      </c>
      <c r="D7" s="385">
        <v>8423.2000000000007</v>
      </c>
      <c r="E7" s="385">
        <v>634824.67000000004</v>
      </c>
      <c r="H7" s="385">
        <v>23984.36</v>
      </c>
      <c r="N7" s="386">
        <v>0</v>
      </c>
    </row>
    <row r="8" spans="1:14">
      <c r="A8" t="s">
        <v>259</v>
      </c>
      <c r="B8">
        <v>3063</v>
      </c>
      <c r="C8">
        <v>0</v>
      </c>
      <c r="D8">
        <v>6</v>
      </c>
      <c r="E8">
        <v>3069</v>
      </c>
      <c r="F8" s="385">
        <v>69592.460000000006</v>
      </c>
      <c r="G8" s="385">
        <v>457105.36</v>
      </c>
      <c r="H8">
        <v>112</v>
      </c>
      <c r="I8" s="385">
        <v>9407.69</v>
      </c>
      <c r="J8" s="385">
        <f>E8-H8</f>
        <v>2957</v>
      </c>
      <c r="K8" s="385">
        <v>446004.46</v>
      </c>
      <c r="L8" s="385">
        <v>378105.21</v>
      </c>
      <c r="M8">
        <v>335</v>
      </c>
      <c r="N8">
        <v>71</v>
      </c>
    </row>
    <row r="9" spans="1:14">
      <c r="B9" s="385">
        <v>386619.35</v>
      </c>
      <c r="C9" s="386">
        <v>0</v>
      </c>
      <c r="D9" s="385">
        <v>893.55</v>
      </c>
      <c r="E9" s="385">
        <v>387512.9</v>
      </c>
      <c r="H9" s="385">
        <v>11100.9</v>
      </c>
      <c r="N9" s="386">
        <v>0</v>
      </c>
    </row>
    <row r="10" spans="1:14">
      <c r="A10" t="s">
        <v>396</v>
      </c>
      <c r="B10">
        <v>0</v>
      </c>
      <c r="C10">
        <v>0</v>
      </c>
      <c r="D10">
        <v>0</v>
      </c>
      <c r="E10">
        <v>0</v>
      </c>
      <c r="F10" s="386">
        <v>0</v>
      </c>
      <c r="G10" s="386">
        <v>0</v>
      </c>
      <c r="H10">
        <v>0</v>
      </c>
      <c r="I10" s="386">
        <v>0</v>
      </c>
      <c r="J10" s="386"/>
      <c r="K10" s="386">
        <v>0</v>
      </c>
      <c r="L10" s="386">
        <v>0</v>
      </c>
      <c r="M10">
        <v>0</v>
      </c>
      <c r="N10">
        <v>0</v>
      </c>
    </row>
    <row r="11" spans="1:14">
      <c r="B11" s="386">
        <v>0</v>
      </c>
      <c r="C11" s="386">
        <v>0</v>
      </c>
      <c r="D11" s="386">
        <v>0</v>
      </c>
      <c r="E11" s="386">
        <v>0</v>
      </c>
      <c r="H11" s="386">
        <v>0</v>
      </c>
      <c r="N11" s="386">
        <v>0</v>
      </c>
    </row>
    <row r="12" spans="1:14">
      <c r="A12" t="s">
        <v>395</v>
      </c>
      <c r="B12">
        <v>3173</v>
      </c>
      <c r="C12">
        <v>0</v>
      </c>
      <c r="D12">
        <v>2</v>
      </c>
      <c r="E12">
        <v>3175</v>
      </c>
      <c r="F12" s="385">
        <v>71375.42</v>
      </c>
      <c r="G12" s="385">
        <v>468856.86</v>
      </c>
      <c r="H12">
        <v>102</v>
      </c>
      <c r="I12" s="385">
        <v>9715.9699999999993</v>
      </c>
      <c r="J12" s="385">
        <f>E12-H12</f>
        <v>3073</v>
      </c>
      <c r="K12" s="385">
        <v>457392.02</v>
      </c>
      <c r="L12" s="385">
        <v>387765.47</v>
      </c>
      <c r="M12">
        <v>279</v>
      </c>
      <c r="N12">
        <v>55</v>
      </c>
    </row>
    <row r="13" spans="1:14">
      <c r="B13" s="385">
        <v>396522.94</v>
      </c>
      <c r="C13" s="386">
        <v>0</v>
      </c>
      <c r="D13" s="385">
        <v>958.5</v>
      </c>
      <c r="E13" s="385">
        <v>397481.44</v>
      </c>
      <c r="H13" s="385">
        <v>11464.84</v>
      </c>
      <c r="N13" s="386">
        <v>0</v>
      </c>
    </row>
    <row r="14" spans="1:14">
      <c r="A14" t="s">
        <v>392</v>
      </c>
      <c r="B14">
        <v>3089</v>
      </c>
      <c r="C14">
        <v>0</v>
      </c>
      <c r="D14">
        <v>5</v>
      </c>
      <c r="E14">
        <v>3094</v>
      </c>
      <c r="F14" s="385">
        <v>66655.48</v>
      </c>
      <c r="G14" s="385">
        <v>437661.07</v>
      </c>
      <c r="H14">
        <v>85</v>
      </c>
      <c r="I14" s="385">
        <v>8795.19</v>
      </c>
      <c r="J14" s="385">
        <f>E14-H14</f>
        <v>3009</v>
      </c>
      <c r="K14" s="385">
        <v>427282.79</v>
      </c>
      <c r="L14" s="385">
        <v>362210.4</v>
      </c>
      <c r="M14">
        <v>169</v>
      </c>
      <c r="N14">
        <v>26</v>
      </c>
    </row>
    <row r="15" spans="1:14">
      <c r="B15" s="385">
        <v>370299.79</v>
      </c>
      <c r="C15" s="386">
        <v>0</v>
      </c>
      <c r="D15" s="385">
        <v>705.8</v>
      </c>
      <c r="E15" s="385">
        <v>371005.59</v>
      </c>
      <c r="H15" s="385">
        <v>10378.280000000001</v>
      </c>
      <c r="N15" s="386">
        <v>0</v>
      </c>
    </row>
    <row r="16" spans="1:14">
      <c r="A16" t="s">
        <v>393</v>
      </c>
      <c r="B16">
        <v>4012</v>
      </c>
      <c r="C16">
        <v>2</v>
      </c>
      <c r="D16">
        <v>16</v>
      </c>
      <c r="E16">
        <v>4030</v>
      </c>
      <c r="F16" s="385">
        <v>88089.32</v>
      </c>
      <c r="G16" s="385">
        <v>579211.31999999995</v>
      </c>
      <c r="H16">
        <v>141</v>
      </c>
      <c r="I16" s="385">
        <v>13588.77</v>
      </c>
      <c r="J16" s="385">
        <f>E16-H16</f>
        <v>3889</v>
      </c>
      <c r="K16" s="385">
        <v>563177.02</v>
      </c>
      <c r="L16" s="385">
        <v>477533.24</v>
      </c>
      <c r="M16">
        <v>191</v>
      </c>
      <c r="N16">
        <v>52</v>
      </c>
    </row>
    <row r="17" spans="1:14">
      <c r="B17" s="385">
        <v>489193.62</v>
      </c>
      <c r="C17" s="385">
        <v>182.88</v>
      </c>
      <c r="D17" s="385">
        <v>1745.5</v>
      </c>
      <c r="E17" s="386">
        <v>491122</v>
      </c>
      <c r="H17" s="385">
        <v>16034.3</v>
      </c>
      <c r="N17" s="386">
        <v>0</v>
      </c>
    </row>
    <row r="18" spans="1:14">
      <c r="A18" t="s">
        <v>315</v>
      </c>
      <c r="B18">
        <v>3599</v>
      </c>
      <c r="C18">
        <v>0</v>
      </c>
      <c r="D18">
        <v>0</v>
      </c>
      <c r="E18">
        <v>3599</v>
      </c>
      <c r="F18" s="385">
        <v>82084.09</v>
      </c>
      <c r="G18" s="385">
        <v>538097.13</v>
      </c>
      <c r="H18">
        <v>97</v>
      </c>
      <c r="I18" s="385">
        <v>8527.9</v>
      </c>
      <c r="J18" s="385">
        <f>E18-H18</f>
        <v>3502</v>
      </c>
      <c r="K18" s="385">
        <v>528034.22</v>
      </c>
      <c r="L18" s="385">
        <v>447485.14</v>
      </c>
      <c r="M18">
        <v>331</v>
      </c>
      <c r="N18">
        <v>37</v>
      </c>
    </row>
    <row r="19" spans="1:14">
      <c r="B19" s="385">
        <v>456013.04</v>
      </c>
      <c r="C19" s="386">
        <v>0</v>
      </c>
      <c r="D19" s="386">
        <v>0</v>
      </c>
      <c r="E19" s="385">
        <v>456013.04</v>
      </c>
      <c r="H19" s="385">
        <v>10062.91</v>
      </c>
      <c r="N19" s="386">
        <v>0</v>
      </c>
    </row>
    <row r="20" spans="1:14">
      <c r="A20" t="s">
        <v>260</v>
      </c>
      <c r="B20">
        <v>1154</v>
      </c>
      <c r="C20">
        <v>0</v>
      </c>
      <c r="D20">
        <v>1</v>
      </c>
      <c r="E20">
        <v>1155</v>
      </c>
      <c r="F20" s="385">
        <v>26138.31</v>
      </c>
      <c r="G20" s="385">
        <v>171449.92</v>
      </c>
      <c r="H20">
        <v>44</v>
      </c>
      <c r="I20" s="385">
        <v>6714.53</v>
      </c>
      <c r="J20" s="385">
        <f>E20-H20</f>
        <v>1111</v>
      </c>
      <c r="K20" s="385">
        <v>163526.78</v>
      </c>
      <c r="L20" s="385">
        <v>138597.07999999999</v>
      </c>
      <c r="M20">
        <v>68</v>
      </c>
      <c r="N20">
        <v>21</v>
      </c>
    </row>
    <row r="21" spans="1:14">
      <c r="B21" s="385">
        <v>145210.21</v>
      </c>
      <c r="C21" s="386">
        <v>0</v>
      </c>
      <c r="D21" s="385">
        <v>101.4</v>
      </c>
      <c r="E21" s="385">
        <v>145311.60999999999</v>
      </c>
      <c r="H21" s="385">
        <v>7923.14</v>
      </c>
      <c r="N21" s="386">
        <v>0</v>
      </c>
    </row>
    <row r="22" spans="1:14">
      <c r="A22" t="s">
        <v>314</v>
      </c>
      <c r="B22">
        <v>4470</v>
      </c>
      <c r="C22">
        <v>4</v>
      </c>
      <c r="D22">
        <v>1</v>
      </c>
      <c r="E22">
        <v>4475</v>
      </c>
      <c r="F22" s="385">
        <v>105957.36</v>
      </c>
      <c r="G22" s="385">
        <v>694750.53</v>
      </c>
      <c r="H22">
        <v>181</v>
      </c>
      <c r="I22" s="385">
        <v>22813.81</v>
      </c>
      <c r="J22" s="385">
        <f>E22-H22</f>
        <v>4294</v>
      </c>
      <c r="K22" s="385">
        <v>667830.24</v>
      </c>
      <c r="L22" s="385">
        <v>565979.36</v>
      </c>
      <c r="M22">
        <v>271</v>
      </c>
      <c r="N22">
        <v>71</v>
      </c>
    </row>
    <row r="23" spans="1:14">
      <c r="B23" s="385">
        <v>588428.01</v>
      </c>
      <c r="C23" s="385">
        <v>213.96</v>
      </c>
      <c r="D23" s="385">
        <v>151.19999999999999</v>
      </c>
      <c r="E23" s="385">
        <v>588793.17000000004</v>
      </c>
      <c r="H23" s="385">
        <v>26920.29</v>
      </c>
      <c r="N23" s="386">
        <v>0</v>
      </c>
    </row>
    <row r="24" spans="1:14">
      <c r="A24" t="s">
        <v>302</v>
      </c>
      <c r="B24">
        <v>4297</v>
      </c>
      <c r="C24">
        <v>1</v>
      </c>
      <c r="D24">
        <v>7</v>
      </c>
      <c r="E24">
        <v>4305</v>
      </c>
      <c r="F24" s="385">
        <v>96112.06</v>
      </c>
      <c r="G24" s="385">
        <v>631146.87</v>
      </c>
      <c r="H24">
        <v>172</v>
      </c>
      <c r="I24" s="385">
        <v>17832.97</v>
      </c>
      <c r="J24" s="385">
        <f>E24-H24</f>
        <v>4133</v>
      </c>
      <c r="K24" s="385">
        <v>610103.97</v>
      </c>
      <c r="L24" s="385">
        <v>517201.84</v>
      </c>
      <c r="M24">
        <v>329</v>
      </c>
      <c r="N24">
        <v>75</v>
      </c>
    </row>
    <row r="25" spans="1:14">
      <c r="B25" s="385">
        <v>533864.82999999996</v>
      </c>
      <c r="C25" s="385">
        <v>78.73</v>
      </c>
      <c r="D25" s="385">
        <v>1091.25</v>
      </c>
      <c r="E25" s="385">
        <v>535034.81000000006</v>
      </c>
      <c r="H25" s="385">
        <v>21042.9</v>
      </c>
      <c r="N25" s="386">
        <v>0</v>
      </c>
    </row>
    <row r="26" spans="1:14">
      <c r="A26" t="s">
        <v>310</v>
      </c>
      <c r="B26">
        <v>4748</v>
      </c>
      <c r="C26">
        <v>12</v>
      </c>
      <c r="D26">
        <v>1</v>
      </c>
      <c r="E26">
        <v>4761</v>
      </c>
      <c r="F26" s="385">
        <v>104978.29</v>
      </c>
      <c r="G26" s="385">
        <v>688352.57</v>
      </c>
      <c r="H26">
        <v>191</v>
      </c>
      <c r="I26" s="385">
        <v>19163.939999999999</v>
      </c>
      <c r="J26" s="385">
        <f>E26-H26</f>
        <v>4570</v>
      </c>
      <c r="K26" s="385">
        <v>665739.12</v>
      </c>
      <c r="L26" s="385">
        <v>564210.34</v>
      </c>
      <c r="M26">
        <v>364</v>
      </c>
      <c r="N26">
        <v>80</v>
      </c>
    </row>
    <row r="27" spans="1:14">
      <c r="B27" s="385">
        <v>582177.11</v>
      </c>
      <c r="C27" s="385">
        <v>1025.57</v>
      </c>
      <c r="D27" s="385">
        <v>171.6</v>
      </c>
      <c r="E27" s="385">
        <v>583374.28</v>
      </c>
      <c r="H27" s="385">
        <v>22613.45</v>
      </c>
      <c r="N27" s="386">
        <v>0</v>
      </c>
    </row>
    <row r="28" spans="1:14" ht="13">
      <c r="B28">
        <v>39704</v>
      </c>
      <c r="C28">
        <v>19</v>
      </c>
      <c r="D28">
        <v>95</v>
      </c>
      <c r="E28">
        <v>39818</v>
      </c>
      <c r="F28" s="385">
        <v>888256.01</v>
      </c>
      <c r="G28" s="385">
        <v>5839422.5300000003</v>
      </c>
      <c r="H28">
        <v>1419</v>
      </c>
      <c r="I28" s="385">
        <v>147179.79</v>
      </c>
      <c r="J28" s="387">
        <f>SUM(J4:J26)</f>
        <v>38399</v>
      </c>
      <c r="K28" s="387">
        <v>5665751.0700000003</v>
      </c>
      <c r="L28" s="385">
        <v>4803986.7300000004</v>
      </c>
      <c r="M28">
        <v>2887</v>
      </c>
      <c r="N28">
        <v>626</v>
      </c>
    </row>
    <row r="29" spans="1:14">
      <c r="B29" s="385">
        <v>4933159.58</v>
      </c>
      <c r="C29" s="385">
        <v>1501.14</v>
      </c>
      <c r="D29" s="385">
        <v>16505.8</v>
      </c>
      <c r="E29" s="385">
        <v>4951166.5199999996</v>
      </c>
      <c r="H29" s="385">
        <v>173671.46</v>
      </c>
      <c r="J29">
        <f>E28-H28</f>
        <v>38399</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N32"/>
  <sheetViews>
    <sheetView workbookViewId="0">
      <selection activeCell="G15" sqref="G15"/>
    </sheetView>
  </sheetViews>
  <sheetFormatPr defaultRowHeight="12.5"/>
  <cols>
    <col min="2" max="2" width="14.81640625" bestFit="1" customWidth="1"/>
    <col min="3" max="3" width="15.453125" bestFit="1" customWidth="1"/>
    <col min="4" max="4" width="14.26953125" bestFit="1" customWidth="1"/>
    <col min="5" max="5" width="11.453125" bestFit="1" customWidth="1"/>
    <col min="6" max="6" width="10.453125" bestFit="1" customWidth="1"/>
    <col min="7" max="7" width="11.453125" bestFit="1" customWidth="1"/>
    <col min="8" max="8" width="12" bestFit="1" customWidth="1"/>
    <col min="9" max="9" width="15.54296875" bestFit="1" customWidth="1"/>
    <col min="10" max="10" width="15.54296875" style="398" customWidth="1"/>
    <col min="11" max="11" width="13.453125" customWidth="1"/>
    <col min="12" max="12" width="20.54296875" bestFit="1" customWidth="1"/>
  </cols>
  <sheetData>
    <row r="2" spans="1:14">
      <c r="A2" t="s">
        <v>373</v>
      </c>
      <c r="B2" t="s">
        <v>374</v>
      </c>
      <c r="C2" t="s">
        <v>375</v>
      </c>
      <c r="D2" t="s">
        <v>376</v>
      </c>
      <c r="E2" s="397" t="s">
        <v>377</v>
      </c>
      <c r="F2" t="s">
        <v>378</v>
      </c>
      <c r="G2" t="s">
        <v>379</v>
      </c>
      <c r="H2" s="397" t="s">
        <v>380</v>
      </c>
      <c r="I2" t="s">
        <v>381</v>
      </c>
      <c r="J2" s="398" t="s">
        <v>165</v>
      </c>
      <c r="K2" t="s">
        <v>382</v>
      </c>
      <c r="L2" t="s">
        <v>383</v>
      </c>
      <c r="M2" t="s">
        <v>384</v>
      </c>
      <c r="N2" t="s">
        <v>385</v>
      </c>
    </row>
    <row r="3" spans="1:14">
      <c r="B3" t="s">
        <v>386</v>
      </c>
      <c r="C3" t="s">
        <v>387</v>
      </c>
      <c r="D3" t="s">
        <v>388</v>
      </c>
      <c r="E3" s="397" t="s">
        <v>389</v>
      </c>
      <c r="H3" s="397" t="s">
        <v>390</v>
      </c>
      <c r="N3" t="s">
        <v>391</v>
      </c>
    </row>
    <row r="4" spans="1:14">
      <c r="A4" t="s">
        <v>41</v>
      </c>
      <c r="B4">
        <v>2744</v>
      </c>
      <c r="C4">
        <v>0</v>
      </c>
      <c r="D4">
        <v>8</v>
      </c>
      <c r="E4">
        <v>2752</v>
      </c>
      <c r="F4" s="385">
        <v>60471.3</v>
      </c>
      <c r="G4" s="385">
        <v>397586.84</v>
      </c>
      <c r="H4">
        <v>95</v>
      </c>
      <c r="I4" s="385">
        <v>8642.56</v>
      </c>
      <c r="J4" s="398">
        <f>E4-H4</f>
        <v>2657</v>
      </c>
      <c r="K4" s="385">
        <v>387409.76</v>
      </c>
      <c r="L4" s="385">
        <v>328472.98</v>
      </c>
      <c r="M4">
        <v>215</v>
      </c>
      <c r="N4">
        <v>41</v>
      </c>
    </row>
    <row r="5" spans="1:14">
      <c r="B5" s="385">
        <v>335944.34</v>
      </c>
      <c r="C5" s="386">
        <v>0</v>
      </c>
      <c r="D5" s="385">
        <v>1171.2</v>
      </c>
      <c r="E5" s="385">
        <v>337115.54</v>
      </c>
      <c r="H5" s="385">
        <v>10177.08</v>
      </c>
      <c r="N5" s="386">
        <v>0</v>
      </c>
    </row>
    <row r="6" spans="1:14">
      <c r="A6" t="s">
        <v>394</v>
      </c>
      <c r="B6">
        <v>3939</v>
      </c>
      <c r="C6">
        <v>3</v>
      </c>
      <c r="D6">
        <v>115</v>
      </c>
      <c r="E6">
        <v>4057</v>
      </c>
      <c r="F6" s="385">
        <v>85297.81</v>
      </c>
      <c r="G6" s="385">
        <v>585709.80000000005</v>
      </c>
      <c r="H6">
        <v>251</v>
      </c>
      <c r="I6" s="385">
        <v>26212.09</v>
      </c>
      <c r="J6" s="398">
        <f>E6-H6</f>
        <v>3806</v>
      </c>
      <c r="K6" s="385">
        <v>554786.67000000004</v>
      </c>
      <c r="L6" s="385">
        <v>474199.9</v>
      </c>
      <c r="M6">
        <v>267</v>
      </c>
      <c r="N6">
        <v>65</v>
      </c>
    </row>
    <row r="7" spans="1:14">
      <c r="B7" s="385">
        <v>473529.65</v>
      </c>
      <c r="C7" s="385">
        <v>337.94</v>
      </c>
      <c r="D7" s="385">
        <v>26544.400000000001</v>
      </c>
      <c r="E7" s="385">
        <v>500411.99</v>
      </c>
      <c r="H7" s="385">
        <v>30923.13</v>
      </c>
      <c r="N7" s="386">
        <v>0</v>
      </c>
    </row>
    <row r="8" spans="1:14">
      <c r="A8" t="s">
        <v>259</v>
      </c>
      <c r="B8">
        <v>2753</v>
      </c>
      <c r="C8">
        <v>2</v>
      </c>
      <c r="D8">
        <v>2</v>
      </c>
      <c r="E8">
        <v>2757</v>
      </c>
      <c r="F8" s="385">
        <v>59561.93</v>
      </c>
      <c r="G8" s="385">
        <v>390727.21</v>
      </c>
      <c r="H8">
        <v>108</v>
      </c>
      <c r="I8" s="385">
        <v>9690.67</v>
      </c>
      <c r="J8" s="398">
        <f>E8-H8</f>
        <v>2649</v>
      </c>
      <c r="K8" s="385">
        <v>379292.31</v>
      </c>
      <c r="L8" s="385">
        <v>321474.61</v>
      </c>
      <c r="M8">
        <v>362</v>
      </c>
      <c r="N8">
        <v>48</v>
      </c>
    </row>
    <row r="9" spans="1:14">
      <c r="B9" s="385">
        <v>330774.32</v>
      </c>
      <c r="C9" s="385">
        <v>131.16</v>
      </c>
      <c r="D9" s="385">
        <v>259.8</v>
      </c>
      <c r="E9" s="385">
        <v>331165.28000000003</v>
      </c>
      <c r="H9" s="385">
        <v>11434.9</v>
      </c>
      <c r="N9" s="386">
        <v>0</v>
      </c>
    </row>
    <row r="10" spans="1:14">
      <c r="A10" t="s">
        <v>396</v>
      </c>
      <c r="B10">
        <v>0</v>
      </c>
      <c r="C10">
        <v>0</v>
      </c>
      <c r="D10">
        <v>0</v>
      </c>
      <c r="E10">
        <v>0</v>
      </c>
      <c r="F10" s="386">
        <v>0</v>
      </c>
      <c r="G10" s="386">
        <v>0</v>
      </c>
      <c r="H10">
        <v>0</v>
      </c>
      <c r="I10" s="386">
        <v>0</v>
      </c>
      <c r="K10" s="386">
        <v>0</v>
      </c>
      <c r="L10" s="386">
        <v>0</v>
      </c>
      <c r="M10">
        <v>0</v>
      </c>
      <c r="N10">
        <v>0</v>
      </c>
    </row>
    <row r="11" spans="1:14">
      <c r="B11" s="386">
        <v>0</v>
      </c>
      <c r="C11" s="386">
        <v>0</v>
      </c>
      <c r="D11" s="386">
        <v>0</v>
      </c>
      <c r="E11" s="386">
        <v>0</v>
      </c>
      <c r="H11" s="386">
        <v>0</v>
      </c>
      <c r="N11" s="386">
        <v>0</v>
      </c>
    </row>
    <row r="12" spans="1:14">
      <c r="A12" t="s">
        <v>395</v>
      </c>
      <c r="B12">
        <v>2854</v>
      </c>
      <c r="C12">
        <v>2</v>
      </c>
      <c r="D12">
        <v>6</v>
      </c>
      <c r="E12">
        <v>2862</v>
      </c>
      <c r="F12" s="385">
        <v>65530.12</v>
      </c>
      <c r="G12" s="385">
        <v>430637.3</v>
      </c>
      <c r="H12">
        <v>137</v>
      </c>
      <c r="I12" s="385">
        <v>14302.92</v>
      </c>
      <c r="J12" s="398">
        <f>E12-H12</f>
        <v>2725</v>
      </c>
      <c r="K12" s="385">
        <v>413759.86</v>
      </c>
      <c r="L12" s="385">
        <v>350804.26</v>
      </c>
      <c r="M12">
        <v>170</v>
      </c>
      <c r="N12">
        <v>38</v>
      </c>
    </row>
    <row r="13" spans="1:14">
      <c r="B13" s="385">
        <v>363969.6</v>
      </c>
      <c r="C13" s="385">
        <v>79.53</v>
      </c>
      <c r="D13" s="385">
        <v>1058.05</v>
      </c>
      <c r="E13" s="385">
        <v>365107.18</v>
      </c>
      <c r="H13" s="385">
        <v>16877.439999999999</v>
      </c>
      <c r="N13" s="386">
        <v>0</v>
      </c>
    </row>
    <row r="14" spans="1:14">
      <c r="A14" t="s">
        <v>392</v>
      </c>
      <c r="B14">
        <v>2883</v>
      </c>
      <c r="C14">
        <v>0</v>
      </c>
      <c r="D14">
        <v>2</v>
      </c>
      <c r="E14">
        <v>2885</v>
      </c>
      <c r="F14" s="385">
        <v>61034.63</v>
      </c>
      <c r="G14" s="385">
        <v>400401.05</v>
      </c>
      <c r="H14">
        <v>120</v>
      </c>
      <c r="I14" s="385">
        <v>13162.92</v>
      </c>
      <c r="J14" s="398">
        <f>E14-H14</f>
        <v>2765</v>
      </c>
      <c r="K14" s="385">
        <v>384890.29</v>
      </c>
      <c r="L14" s="385">
        <v>326203.5</v>
      </c>
      <c r="M14">
        <v>153</v>
      </c>
      <c r="N14">
        <v>36</v>
      </c>
    </row>
    <row r="15" spans="1:14">
      <c r="B15" s="385">
        <v>339072.42</v>
      </c>
      <c r="C15" s="386">
        <v>0</v>
      </c>
      <c r="D15" s="386">
        <v>294</v>
      </c>
      <c r="E15" s="385">
        <v>339366.42</v>
      </c>
      <c r="H15" s="385">
        <v>15510.76</v>
      </c>
      <c r="N15" s="386">
        <v>0</v>
      </c>
    </row>
    <row r="16" spans="1:14">
      <c r="A16" t="s">
        <v>393</v>
      </c>
      <c r="B16">
        <v>3664</v>
      </c>
      <c r="C16">
        <v>0</v>
      </c>
      <c r="D16">
        <v>4</v>
      </c>
      <c r="E16">
        <v>3668</v>
      </c>
      <c r="F16" s="385">
        <v>77398.94</v>
      </c>
      <c r="G16" s="385">
        <v>507886.97</v>
      </c>
      <c r="H16">
        <v>195</v>
      </c>
      <c r="I16" s="385">
        <v>18078.53</v>
      </c>
      <c r="J16" s="398">
        <f>E16-H16</f>
        <v>3473</v>
      </c>
      <c r="K16" s="385">
        <v>486555.05</v>
      </c>
      <c r="L16" s="385">
        <v>412409.5</v>
      </c>
      <c r="M16">
        <v>158</v>
      </c>
      <c r="N16">
        <v>34</v>
      </c>
    </row>
    <row r="17" spans="1:14">
      <c r="B17" s="385">
        <v>429986.43</v>
      </c>
      <c r="C17" s="386">
        <v>0</v>
      </c>
      <c r="D17" s="385">
        <v>501.6</v>
      </c>
      <c r="E17" s="385">
        <v>430488.03</v>
      </c>
      <c r="H17" s="385">
        <v>21331.919999999998</v>
      </c>
      <c r="N17" s="386">
        <v>0</v>
      </c>
    </row>
    <row r="18" spans="1:14">
      <c r="A18" t="s">
        <v>315</v>
      </c>
      <c r="B18">
        <v>3348</v>
      </c>
      <c r="C18">
        <v>0</v>
      </c>
      <c r="D18">
        <v>1</v>
      </c>
      <c r="E18">
        <v>3349</v>
      </c>
      <c r="F18" s="385">
        <v>74206.17</v>
      </c>
      <c r="G18" s="385">
        <v>486633.25</v>
      </c>
      <c r="H18">
        <v>129</v>
      </c>
      <c r="I18" s="385">
        <v>12927.83</v>
      </c>
      <c r="J18" s="398">
        <f>E18-H18</f>
        <v>3220</v>
      </c>
      <c r="K18" s="385">
        <v>471378.42</v>
      </c>
      <c r="L18" s="385">
        <v>399499.25</v>
      </c>
      <c r="M18">
        <v>292</v>
      </c>
      <c r="N18">
        <v>27</v>
      </c>
    </row>
    <row r="19" spans="1:14">
      <c r="B19" s="385">
        <v>412248.58</v>
      </c>
      <c r="C19" s="386">
        <v>0</v>
      </c>
      <c r="D19" s="385">
        <v>178.5</v>
      </c>
      <c r="E19" s="385">
        <v>412427.08</v>
      </c>
      <c r="H19" s="385">
        <v>15254.83</v>
      </c>
      <c r="N19" s="386">
        <v>0</v>
      </c>
    </row>
    <row r="20" spans="1:14">
      <c r="A20" t="s">
        <v>260</v>
      </c>
      <c r="B20">
        <v>1395</v>
      </c>
      <c r="C20">
        <v>0</v>
      </c>
      <c r="D20">
        <v>0</v>
      </c>
      <c r="E20">
        <v>1395</v>
      </c>
      <c r="F20" s="385">
        <v>31845.19</v>
      </c>
      <c r="G20" s="385">
        <v>208759.41</v>
      </c>
      <c r="H20">
        <v>58</v>
      </c>
      <c r="I20" s="385">
        <v>5906.94</v>
      </c>
      <c r="J20" s="398">
        <f>E20-H20</f>
        <v>1337</v>
      </c>
      <c r="K20" s="385">
        <v>201789.22</v>
      </c>
      <c r="L20" s="385">
        <v>171007.28</v>
      </c>
      <c r="M20">
        <v>105</v>
      </c>
      <c r="N20">
        <v>26</v>
      </c>
    </row>
    <row r="21" spans="1:14">
      <c r="B21" s="385">
        <v>176914.22</v>
      </c>
      <c r="C21" s="386">
        <v>0</v>
      </c>
      <c r="D21" s="386">
        <v>0</v>
      </c>
      <c r="E21" s="385">
        <v>176914.22</v>
      </c>
      <c r="H21" s="385">
        <v>6970.19</v>
      </c>
      <c r="N21" s="386">
        <v>0</v>
      </c>
    </row>
    <row r="22" spans="1:14">
      <c r="A22" t="s">
        <v>314</v>
      </c>
      <c r="B22">
        <v>4104</v>
      </c>
      <c r="C22">
        <v>1</v>
      </c>
      <c r="D22">
        <v>4</v>
      </c>
      <c r="E22">
        <v>4109</v>
      </c>
      <c r="F22" s="385">
        <v>93636.66</v>
      </c>
      <c r="G22" s="385">
        <v>614338.93999999994</v>
      </c>
      <c r="H22">
        <v>207</v>
      </c>
      <c r="I22" s="385">
        <v>21331.95</v>
      </c>
      <c r="J22" s="398">
        <f>E22-H22</f>
        <v>3902</v>
      </c>
      <c r="K22" s="385">
        <v>589167.24</v>
      </c>
      <c r="L22" s="385">
        <v>499370.33</v>
      </c>
      <c r="M22">
        <v>260</v>
      </c>
      <c r="N22">
        <v>55</v>
      </c>
    </row>
    <row r="23" spans="1:14">
      <c r="B23" s="385">
        <v>520084.99</v>
      </c>
      <c r="C23" s="385">
        <v>124.99</v>
      </c>
      <c r="D23" s="385">
        <v>492.3</v>
      </c>
      <c r="E23" s="385">
        <v>520702.28</v>
      </c>
      <c r="H23" s="385">
        <v>25171.7</v>
      </c>
      <c r="N23" s="386">
        <v>0</v>
      </c>
    </row>
    <row r="24" spans="1:14">
      <c r="A24" t="s">
        <v>302</v>
      </c>
      <c r="B24">
        <v>4019</v>
      </c>
      <c r="C24">
        <v>0</v>
      </c>
      <c r="D24">
        <v>6</v>
      </c>
      <c r="E24">
        <v>4025</v>
      </c>
      <c r="F24" s="385">
        <v>85790.68</v>
      </c>
      <c r="G24" s="385">
        <v>563314.63</v>
      </c>
      <c r="H24">
        <v>201</v>
      </c>
      <c r="I24" s="385">
        <v>20906.13</v>
      </c>
      <c r="J24" s="398">
        <f>E24-H24</f>
        <v>3824</v>
      </c>
      <c r="K24" s="385">
        <v>538645.4</v>
      </c>
      <c r="L24" s="385">
        <v>456617.82</v>
      </c>
      <c r="M24">
        <v>267</v>
      </c>
      <c r="N24">
        <v>67</v>
      </c>
    </row>
    <row r="25" spans="1:14">
      <c r="B25" s="385">
        <v>476604.05</v>
      </c>
      <c r="C25" s="386">
        <v>0</v>
      </c>
      <c r="D25" s="385">
        <v>919.9</v>
      </c>
      <c r="E25" s="385">
        <v>477523.95</v>
      </c>
      <c r="H25" s="385">
        <v>24669.23</v>
      </c>
      <c r="N25" s="386">
        <v>0</v>
      </c>
    </row>
    <row r="26" spans="1:14">
      <c r="A26" t="s">
        <v>310</v>
      </c>
      <c r="B26">
        <v>3811</v>
      </c>
      <c r="C26">
        <v>4</v>
      </c>
      <c r="D26">
        <v>2</v>
      </c>
      <c r="E26">
        <v>3817</v>
      </c>
      <c r="F26" s="385">
        <v>84597.63</v>
      </c>
      <c r="G26" s="385">
        <v>554836.47</v>
      </c>
      <c r="H26">
        <v>171</v>
      </c>
      <c r="I26" s="385">
        <v>15863.98</v>
      </c>
      <c r="J26" s="398">
        <f>E26-H26</f>
        <v>3646</v>
      </c>
      <c r="K26" s="385">
        <v>536144.12</v>
      </c>
      <c r="L26" s="385">
        <v>454374.86</v>
      </c>
      <c r="M26">
        <v>290</v>
      </c>
      <c r="N26">
        <v>51</v>
      </c>
    </row>
    <row r="27" spans="1:14">
      <c r="B27" s="385">
        <v>469810.87</v>
      </c>
      <c r="C27" s="385">
        <v>186.17</v>
      </c>
      <c r="D27" s="385">
        <v>241.8</v>
      </c>
      <c r="E27" s="385">
        <v>470238.84</v>
      </c>
      <c r="H27" s="385">
        <v>18692.349999999999</v>
      </c>
      <c r="J27" s="398">
        <f>SUM(J4:J26)</f>
        <v>34004</v>
      </c>
      <c r="K27" s="385">
        <f>SUM(K4:K26)</f>
        <v>4943818.3400000008</v>
      </c>
      <c r="N27" s="386">
        <v>0</v>
      </c>
    </row>
    <row r="30" spans="1:14">
      <c r="B30">
        <v>35514</v>
      </c>
      <c r="C30">
        <v>12</v>
      </c>
      <c r="D30">
        <v>150</v>
      </c>
      <c r="E30">
        <v>35676</v>
      </c>
      <c r="F30" s="385">
        <v>779371.06</v>
      </c>
      <c r="G30" s="385">
        <v>5140831.87</v>
      </c>
      <c r="H30">
        <v>1672</v>
      </c>
      <c r="I30" s="385">
        <v>167026.53</v>
      </c>
      <c r="J30" s="398">
        <v>4943818.34</v>
      </c>
      <c r="K30" s="385">
        <v>4194434.28</v>
      </c>
      <c r="L30">
        <v>2539</v>
      </c>
      <c r="M30">
        <v>488</v>
      </c>
    </row>
    <row r="31" spans="1:14">
      <c r="B31" s="385">
        <v>4328939.47</v>
      </c>
      <c r="C31" s="385">
        <v>859.79</v>
      </c>
      <c r="D31" s="385">
        <v>31661.55</v>
      </c>
      <c r="E31" s="385">
        <v>4361460.8099999996</v>
      </c>
      <c r="H31" s="385">
        <v>197013.53</v>
      </c>
    </row>
    <row r="32" spans="1:14">
      <c r="J32" s="398">
        <f>E30-H30</f>
        <v>34004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46"/>
  <sheetViews>
    <sheetView view="pageBreakPreview" topLeftCell="A16" zoomScale="60" zoomScaleNormal="100" workbookViewId="0">
      <selection activeCell="B18" sqref="B18"/>
    </sheetView>
  </sheetViews>
  <sheetFormatPr defaultColWidth="9.1796875" defaultRowHeight="13"/>
  <cols>
    <col min="1" max="1" width="8.7265625" style="31" customWidth="1"/>
    <col min="2" max="2" width="63.1796875" style="31" customWidth="1"/>
    <col min="3" max="3" width="16.1796875" style="185" customWidth="1"/>
    <col min="4" max="4" width="4.7265625" style="31" customWidth="1"/>
    <col min="5" max="5" width="5" style="31" customWidth="1"/>
    <col min="6" max="6" width="8.7265625" style="31" customWidth="1"/>
    <col min="7" max="7" width="62.453125" style="31" customWidth="1"/>
    <col min="8" max="8" width="16.1796875" style="185" customWidth="1"/>
    <col min="9" max="9" width="4.7265625" style="31" customWidth="1"/>
    <col min="10" max="16384" width="9.1796875" style="31"/>
  </cols>
  <sheetData>
    <row r="2" spans="1:10" ht="21" customHeight="1">
      <c r="A2" s="187" t="s">
        <v>43</v>
      </c>
      <c r="F2" s="187" t="s">
        <v>62</v>
      </c>
    </row>
    <row r="3" spans="1:10" ht="25.5" customHeight="1">
      <c r="A3" s="40" t="s">
        <v>63</v>
      </c>
      <c r="C3" s="186" t="s">
        <v>63</v>
      </c>
      <c r="D3" s="31">
        <v>3</v>
      </c>
      <c r="F3" s="40" t="s">
        <v>3</v>
      </c>
      <c r="H3" s="186" t="s">
        <v>63</v>
      </c>
      <c r="I3" s="31">
        <v>3</v>
      </c>
      <c r="J3" s="186"/>
    </row>
    <row r="4" spans="1:10" ht="21.75" customHeight="1">
      <c r="A4" s="188" t="s">
        <v>64</v>
      </c>
      <c r="B4" s="40"/>
      <c r="F4" s="188" t="s">
        <v>65</v>
      </c>
      <c r="G4" s="40"/>
    </row>
    <row r="5" spans="1:10" ht="16.5" customHeight="1">
      <c r="A5" s="40" t="s">
        <v>66</v>
      </c>
      <c r="B5" s="189"/>
      <c r="C5" s="186" t="s">
        <v>67</v>
      </c>
      <c r="D5" s="31">
        <v>4</v>
      </c>
      <c r="F5" s="40" t="s">
        <v>129</v>
      </c>
      <c r="G5" s="40"/>
      <c r="H5" s="186" t="s">
        <v>400</v>
      </c>
      <c r="I5" s="31">
        <v>4</v>
      </c>
    </row>
    <row r="6" spans="1:10" ht="16.5" customHeight="1">
      <c r="A6" s="40" t="s">
        <v>106</v>
      </c>
      <c r="B6" s="40"/>
      <c r="C6" s="186" t="s">
        <v>67</v>
      </c>
      <c r="D6" s="31">
        <v>4</v>
      </c>
      <c r="F6" s="40" t="s">
        <v>146</v>
      </c>
      <c r="G6" s="40"/>
      <c r="H6" s="186" t="s">
        <v>400</v>
      </c>
      <c r="I6" s="31">
        <v>4</v>
      </c>
    </row>
    <row r="7" spans="1:10" ht="16.5" customHeight="1">
      <c r="A7" s="40" t="s">
        <v>68</v>
      </c>
      <c r="B7" s="40"/>
      <c r="C7" s="186" t="s">
        <v>67</v>
      </c>
      <c r="D7" s="31">
        <v>4</v>
      </c>
      <c r="F7" s="40" t="s">
        <v>147</v>
      </c>
      <c r="G7" s="40"/>
      <c r="H7" s="186" t="s">
        <v>400</v>
      </c>
      <c r="I7" s="31">
        <v>4</v>
      </c>
    </row>
    <row r="8" spans="1:10" ht="27.75" customHeight="1">
      <c r="A8" s="188" t="s">
        <v>70</v>
      </c>
      <c r="B8" s="40"/>
      <c r="F8" s="188" t="s">
        <v>71</v>
      </c>
      <c r="G8" s="40"/>
    </row>
    <row r="9" spans="1:10" ht="16.5" customHeight="1">
      <c r="A9" s="40" t="s">
        <v>142</v>
      </c>
      <c r="B9" s="40"/>
      <c r="C9" s="186" t="s">
        <v>69</v>
      </c>
      <c r="D9" s="31">
        <v>5</v>
      </c>
      <c r="F9" s="40" t="s">
        <v>112</v>
      </c>
      <c r="G9" s="40"/>
      <c r="H9" s="186" t="s">
        <v>401</v>
      </c>
      <c r="I9" s="31">
        <v>5</v>
      </c>
    </row>
    <row r="10" spans="1:10" ht="16.5" customHeight="1">
      <c r="A10" s="40" t="s">
        <v>143</v>
      </c>
      <c r="B10" s="40"/>
      <c r="C10" s="186" t="s">
        <v>72</v>
      </c>
      <c r="D10" s="31">
        <v>6</v>
      </c>
      <c r="F10" s="40" t="s">
        <v>127</v>
      </c>
      <c r="G10" s="40"/>
      <c r="H10" s="186" t="s">
        <v>402</v>
      </c>
      <c r="I10" s="31">
        <v>6</v>
      </c>
    </row>
    <row r="11" spans="1:10" ht="16.5" customHeight="1">
      <c r="A11" s="40" t="s">
        <v>106</v>
      </c>
      <c r="B11" s="40"/>
      <c r="C11" s="186" t="s">
        <v>73</v>
      </c>
      <c r="D11" s="31">
        <v>7</v>
      </c>
      <c r="F11" s="40" t="s">
        <v>146</v>
      </c>
      <c r="G11" s="40"/>
      <c r="H11" s="186" t="s">
        <v>403</v>
      </c>
      <c r="I11" s="31">
        <v>7</v>
      </c>
    </row>
    <row r="12" spans="1:10" ht="27.75" customHeight="1">
      <c r="A12" s="188" t="s">
        <v>75</v>
      </c>
      <c r="B12" s="40"/>
      <c r="F12" s="188" t="s">
        <v>76</v>
      </c>
      <c r="G12" s="40"/>
    </row>
    <row r="13" spans="1:10" ht="16.5" customHeight="1">
      <c r="A13" s="40" t="s">
        <v>140</v>
      </c>
      <c r="B13" s="40"/>
      <c r="C13" s="186" t="s">
        <v>74</v>
      </c>
      <c r="D13" s="31">
        <v>8</v>
      </c>
      <c r="F13" s="40" t="s">
        <v>78</v>
      </c>
      <c r="G13" s="40"/>
      <c r="H13" s="186" t="s">
        <v>404</v>
      </c>
      <c r="I13" s="31">
        <v>8</v>
      </c>
    </row>
    <row r="14" spans="1:10" ht="16.5" customHeight="1">
      <c r="A14" s="40" t="s">
        <v>296</v>
      </c>
      <c r="B14" s="40"/>
      <c r="C14" s="186" t="s">
        <v>77</v>
      </c>
      <c r="D14" s="31">
        <v>9</v>
      </c>
      <c r="F14" s="40" t="s">
        <v>138</v>
      </c>
      <c r="G14" s="40"/>
      <c r="H14" s="186" t="s">
        <v>405</v>
      </c>
      <c r="I14" s="31">
        <v>9</v>
      </c>
    </row>
    <row r="15" spans="1:10" ht="16.5" customHeight="1">
      <c r="A15" s="40" t="s">
        <v>318</v>
      </c>
      <c r="B15" s="40"/>
      <c r="C15" s="263" t="s">
        <v>79</v>
      </c>
      <c r="F15" s="40"/>
      <c r="G15" s="40"/>
      <c r="H15" s="263" t="s">
        <v>406</v>
      </c>
    </row>
    <row r="16" spans="1:10" ht="16.5" customHeight="1">
      <c r="A16" s="40" t="s">
        <v>319</v>
      </c>
      <c r="B16" s="40"/>
      <c r="C16" s="263" t="s">
        <v>80</v>
      </c>
      <c r="F16" s="40"/>
      <c r="G16" s="40"/>
      <c r="H16" s="263" t="s">
        <v>407</v>
      </c>
    </row>
    <row r="17" spans="1:9" ht="16.5" customHeight="1">
      <c r="A17" s="40" t="s">
        <v>141</v>
      </c>
      <c r="B17" s="40"/>
      <c r="C17" s="186" t="s">
        <v>81</v>
      </c>
      <c r="D17" s="31">
        <v>10</v>
      </c>
      <c r="F17" s="40" t="s">
        <v>114</v>
      </c>
      <c r="G17" s="40"/>
      <c r="H17" s="186" t="s">
        <v>408</v>
      </c>
      <c r="I17" s="31">
        <v>10</v>
      </c>
    </row>
    <row r="18" spans="1:9" ht="16.5" customHeight="1">
      <c r="A18" s="40" t="s">
        <v>297</v>
      </c>
      <c r="B18" s="40"/>
      <c r="C18" s="264" t="s">
        <v>82</v>
      </c>
      <c r="D18" s="31">
        <v>11</v>
      </c>
      <c r="F18" s="40" t="s">
        <v>115</v>
      </c>
      <c r="G18" s="40"/>
      <c r="H18" s="264" t="s">
        <v>409</v>
      </c>
      <c r="I18" s="31">
        <v>11</v>
      </c>
    </row>
    <row r="19" spans="1:9" ht="16.5" customHeight="1">
      <c r="A19" s="40" t="s">
        <v>195</v>
      </c>
      <c r="B19" s="40"/>
      <c r="C19" s="186" t="s">
        <v>83</v>
      </c>
      <c r="D19" s="31">
        <v>12</v>
      </c>
      <c r="F19" s="40" t="s">
        <v>131</v>
      </c>
      <c r="G19" s="40"/>
      <c r="H19" s="186" t="s">
        <v>410</v>
      </c>
      <c r="I19" s="31">
        <v>12</v>
      </c>
    </row>
    <row r="20" spans="1:9" ht="16.5" customHeight="1">
      <c r="A20" s="40"/>
      <c r="B20" s="40"/>
      <c r="C20" s="186"/>
      <c r="F20" s="40"/>
      <c r="G20" s="40"/>
      <c r="H20" s="186"/>
    </row>
    <row r="21" spans="1:9" ht="16.5" customHeight="1">
      <c r="A21" s="40"/>
      <c r="B21" s="40"/>
      <c r="C21" s="186"/>
      <c r="F21" s="40"/>
      <c r="G21" s="40"/>
      <c r="H21" s="186"/>
    </row>
    <row r="22" spans="1:9" ht="16.5" customHeight="1">
      <c r="A22" s="190" t="s">
        <v>298</v>
      </c>
      <c r="B22" s="40"/>
      <c r="C22" s="186"/>
      <c r="F22" s="190" t="s">
        <v>116</v>
      </c>
      <c r="G22" s="190"/>
      <c r="H22" s="186"/>
    </row>
    <row r="23" spans="1:9" ht="16.5" customHeight="1">
      <c r="A23" s="40" t="s">
        <v>196</v>
      </c>
      <c r="B23" s="40"/>
      <c r="C23" s="264" t="s">
        <v>111</v>
      </c>
      <c r="D23" s="31">
        <v>13</v>
      </c>
      <c r="F23" s="40" t="s">
        <v>128</v>
      </c>
      <c r="G23" s="40"/>
      <c r="H23" s="264" t="s">
        <v>411</v>
      </c>
      <c r="I23" s="31">
        <v>13</v>
      </c>
    </row>
    <row r="24" spans="1:9" ht="16.5" customHeight="1">
      <c r="A24" s="190"/>
      <c r="B24" s="40"/>
      <c r="C24" s="186"/>
      <c r="F24" s="40"/>
      <c r="G24" s="40"/>
      <c r="H24" s="186"/>
    </row>
    <row r="25" spans="1:9" ht="18" customHeight="1">
      <c r="A25" s="190" t="s">
        <v>299</v>
      </c>
      <c r="B25" s="190"/>
      <c r="F25" s="190" t="s">
        <v>117</v>
      </c>
      <c r="G25" s="190"/>
    </row>
    <row r="26" spans="1:9" ht="16.5" customHeight="1">
      <c r="A26" s="40" t="s">
        <v>142</v>
      </c>
      <c r="B26" s="40"/>
      <c r="C26" s="264" t="s">
        <v>84</v>
      </c>
      <c r="D26" s="31">
        <v>14</v>
      </c>
      <c r="F26" s="40" t="s">
        <v>129</v>
      </c>
      <c r="G26" s="40"/>
      <c r="H26" s="264" t="s">
        <v>412</v>
      </c>
      <c r="I26" s="31">
        <v>14</v>
      </c>
    </row>
    <row r="27" spans="1:9" ht="16.5" customHeight="1">
      <c r="A27" s="40" t="s">
        <v>143</v>
      </c>
      <c r="B27" s="40"/>
      <c r="C27" s="264" t="s">
        <v>85</v>
      </c>
      <c r="D27" s="31">
        <v>15</v>
      </c>
      <c r="F27" s="40" t="s">
        <v>113</v>
      </c>
      <c r="G27" s="40"/>
      <c r="H27" s="264" t="s">
        <v>413</v>
      </c>
      <c r="I27" s="31">
        <v>15</v>
      </c>
    </row>
    <row r="28" spans="1:9" ht="16.5" customHeight="1">
      <c r="A28" s="40" t="s">
        <v>197</v>
      </c>
      <c r="B28" s="40"/>
      <c r="C28" s="264" t="s">
        <v>86</v>
      </c>
      <c r="D28" s="31">
        <v>16</v>
      </c>
      <c r="F28" s="40" t="s">
        <v>132</v>
      </c>
      <c r="G28" s="40"/>
      <c r="H28" s="264" t="s">
        <v>414</v>
      </c>
      <c r="I28" s="31">
        <v>16</v>
      </c>
    </row>
    <row r="29" spans="1:9" ht="16.5" customHeight="1">
      <c r="A29" s="40" t="s">
        <v>144</v>
      </c>
      <c r="B29" s="40"/>
      <c r="C29" s="264" t="s">
        <v>87</v>
      </c>
      <c r="D29" s="31">
        <v>17</v>
      </c>
      <c r="F29" s="40" t="s">
        <v>119</v>
      </c>
      <c r="G29" s="40"/>
      <c r="H29" s="264" t="s">
        <v>415</v>
      </c>
      <c r="I29" s="31">
        <v>17</v>
      </c>
    </row>
    <row r="30" spans="1:9" ht="16.5" customHeight="1">
      <c r="A30" s="40" t="s">
        <v>300</v>
      </c>
      <c r="B30" s="40"/>
      <c r="C30" s="264" t="s">
        <v>89</v>
      </c>
      <c r="D30" s="31">
        <v>18</v>
      </c>
      <c r="F30" s="40" t="s">
        <v>118</v>
      </c>
      <c r="G30" s="40"/>
      <c r="H30" s="264" t="s">
        <v>416</v>
      </c>
      <c r="I30" s="31">
        <v>18</v>
      </c>
    </row>
    <row r="31" spans="1:9" ht="16.5" customHeight="1">
      <c r="A31" s="40" t="s">
        <v>137</v>
      </c>
      <c r="B31" s="40"/>
      <c r="C31" s="264" t="s">
        <v>91</v>
      </c>
      <c r="D31" s="31">
        <v>19</v>
      </c>
      <c r="F31" s="40" t="s">
        <v>136</v>
      </c>
      <c r="G31" s="40"/>
      <c r="H31" s="264" t="s">
        <v>417</v>
      </c>
      <c r="I31" s="31">
        <v>19</v>
      </c>
    </row>
    <row r="32" spans="1:9" ht="16.5" customHeight="1">
      <c r="A32" s="40" t="s">
        <v>145</v>
      </c>
      <c r="B32" s="40"/>
      <c r="C32" s="264" t="s">
        <v>92</v>
      </c>
      <c r="D32" s="31">
        <v>20</v>
      </c>
      <c r="F32" s="40" t="s">
        <v>88</v>
      </c>
      <c r="G32" s="40"/>
      <c r="H32" s="264" t="s">
        <v>418</v>
      </c>
      <c r="I32" s="31">
        <v>20</v>
      </c>
    </row>
    <row r="33" spans="1:9" ht="16.5" customHeight="1">
      <c r="A33" s="40" t="s">
        <v>295</v>
      </c>
      <c r="B33" s="40"/>
      <c r="C33" s="264" t="s">
        <v>93</v>
      </c>
      <c r="D33" s="31">
        <v>21</v>
      </c>
      <c r="F33" s="40" t="s">
        <v>120</v>
      </c>
      <c r="G33" s="40"/>
      <c r="H33" s="264" t="s">
        <v>419</v>
      </c>
      <c r="I33" s="31">
        <v>21</v>
      </c>
    </row>
    <row r="34" spans="1:9" ht="16.5" customHeight="1">
      <c r="A34" s="191" t="s">
        <v>90</v>
      </c>
      <c r="B34" s="40"/>
      <c r="C34" s="264" t="s">
        <v>94</v>
      </c>
      <c r="D34" s="31">
        <v>22</v>
      </c>
      <c r="F34" s="40" t="s">
        <v>107</v>
      </c>
      <c r="G34" s="40"/>
      <c r="H34" s="264" t="s">
        <v>420</v>
      </c>
      <c r="I34" s="31">
        <v>22</v>
      </c>
    </row>
    <row r="35" spans="1:9" ht="16.5" customHeight="1">
      <c r="A35" s="40" t="s">
        <v>292</v>
      </c>
      <c r="B35" s="40"/>
      <c r="C35" s="264" t="s">
        <v>95</v>
      </c>
      <c r="D35" s="31">
        <v>23</v>
      </c>
      <c r="F35" s="40" t="s">
        <v>293</v>
      </c>
      <c r="G35" s="40"/>
      <c r="H35" s="264" t="s">
        <v>421</v>
      </c>
      <c r="I35" s="31">
        <v>23</v>
      </c>
    </row>
    <row r="36" spans="1:9" ht="16.5" customHeight="1">
      <c r="A36" s="40" t="s">
        <v>290</v>
      </c>
      <c r="B36" s="40"/>
      <c r="C36" s="264" t="s">
        <v>96</v>
      </c>
      <c r="D36" s="31">
        <v>24</v>
      </c>
      <c r="F36" s="40" t="s">
        <v>291</v>
      </c>
      <c r="G36" s="40"/>
      <c r="H36" s="264" t="s">
        <v>422</v>
      </c>
      <c r="I36" s="31">
        <v>24</v>
      </c>
    </row>
    <row r="37" spans="1:9" ht="16.5" customHeight="1">
      <c r="A37" s="40" t="s">
        <v>240</v>
      </c>
      <c r="B37" s="40"/>
      <c r="C37" s="264" t="s">
        <v>125</v>
      </c>
      <c r="D37" s="31">
        <v>25</v>
      </c>
      <c r="F37" s="40" t="s">
        <v>242</v>
      </c>
      <c r="G37" s="40"/>
      <c r="H37" s="264" t="s">
        <v>423</v>
      </c>
      <c r="I37" s="31">
        <v>25</v>
      </c>
    </row>
    <row r="38" spans="1:9" ht="33.75" customHeight="1">
      <c r="A38" s="500" t="s">
        <v>294</v>
      </c>
      <c r="B38" s="500"/>
      <c r="C38" s="264" t="s">
        <v>126</v>
      </c>
      <c r="D38" s="31">
        <v>26</v>
      </c>
      <c r="F38" s="40" t="s">
        <v>241</v>
      </c>
      <c r="G38" s="40"/>
      <c r="H38" s="264" t="s">
        <v>424</v>
      </c>
      <c r="I38" s="31">
        <v>26</v>
      </c>
    </row>
    <row r="39" spans="1:9" ht="16.5" customHeight="1">
      <c r="A39" s="40"/>
      <c r="B39" s="40"/>
      <c r="C39" s="264" t="s">
        <v>320</v>
      </c>
      <c r="D39" s="31">
        <v>27</v>
      </c>
      <c r="F39" s="40" t="s">
        <v>97</v>
      </c>
      <c r="G39" s="40"/>
      <c r="H39" s="264" t="s">
        <v>425</v>
      </c>
      <c r="I39" s="31">
        <v>27</v>
      </c>
    </row>
    <row r="40" spans="1:9" ht="16.5" customHeight="1">
      <c r="A40" s="40" t="s">
        <v>301</v>
      </c>
      <c r="B40" s="40"/>
      <c r="C40" s="264" t="s">
        <v>321</v>
      </c>
      <c r="D40" s="31">
        <v>28</v>
      </c>
      <c r="F40" s="40" t="s">
        <v>130</v>
      </c>
      <c r="G40" s="40"/>
      <c r="H40" s="264" t="s">
        <v>426</v>
      </c>
      <c r="I40" s="31">
        <v>28</v>
      </c>
    </row>
    <row r="41" spans="1:9" ht="16.5" customHeight="1">
      <c r="A41" s="40"/>
      <c r="B41" s="40"/>
      <c r="C41" s="186"/>
      <c r="F41" s="40"/>
      <c r="G41" s="40"/>
      <c r="H41" s="186"/>
    </row>
    <row r="42" spans="1:9" ht="16.5" customHeight="1">
      <c r="A42" s="40"/>
      <c r="B42" s="40"/>
      <c r="C42" s="186"/>
      <c r="F42" s="40"/>
      <c r="G42" s="40"/>
      <c r="H42" s="186"/>
    </row>
    <row r="43" spans="1:9" ht="16.5" customHeight="1">
      <c r="A43" s="40"/>
      <c r="B43" s="40"/>
      <c r="C43" s="186"/>
      <c r="F43" s="40"/>
      <c r="G43" s="40"/>
      <c r="H43" s="186"/>
    </row>
    <row r="44" spans="1:9" ht="16.5" customHeight="1">
      <c r="A44" s="40"/>
      <c r="B44" s="40"/>
      <c r="C44" s="186"/>
      <c r="F44" s="40"/>
      <c r="G44" s="40"/>
      <c r="H44" s="186"/>
    </row>
    <row r="45" spans="1:9" ht="16.5" customHeight="1">
      <c r="A45" s="40"/>
      <c r="B45" s="40"/>
      <c r="C45" s="186"/>
      <c r="F45" s="40"/>
      <c r="G45" s="40"/>
      <c r="H45" s="186"/>
    </row>
    <row r="46" spans="1:9" ht="21" customHeight="1">
      <c r="A46" s="40"/>
      <c r="C46" s="186"/>
      <c r="F46" s="40"/>
      <c r="H46" s="186"/>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38:B38"/>
  </mergeCells>
  <phoneticPr fontId="3" type="noConversion"/>
  <hyperlinks>
    <hyperlink ref="C3" location="' F3'!A1" display="Të përgjithshme" xr:uid="{00000000-0004-0000-0300-000000000000}"/>
    <hyperlink ref="C31" location="'F21'!A1" display="Faqe 21" xr:uid="{00000000-0004-0000-0300-000001000000}"/>
    <hyperlink ref="C28" location="'F18'!A1" display="Faqe 18" xr:uid="{00000000-0004-0000-0300-000002000000}"/>
    <hyperlink ref="C40" location="' F30'!Print_Area" display="Faqe 30" xr:uid="{00000000-0004-0000-0300-000003000000}"/>
    <hyperlink ref="C39" location="' F9'!Print_Area" display="Faqe 29" xr:uid="{00000000-0004-0000-0300-000004000000}"/>
    <hyperlink ref="C37" location="'F27'!Print_Area" display="Faqe 27" xr:uid="{00000000-0004-0000-0300-000005000000}"/>
    <hyperlink ref="C35" location="'F25'!A1" display="Faqe 25" xr:uid="{00000000-0004-0000-0300-000006000000}"/>
    <hyperlink ref="C33" location="'F23'!A1" display="Faqe 23" xr:uid="{00000000-0004-0000-0300-000007000000}"/>
    <hyperlink ref="C38" location="' F8'!Print_Area" display="Faqe 28" xr:uid="{00000000-0004-0000-0300-000008000000}"/>
    <hyperlink ref="C36" location="' F26'!Print_Area" display="Faqe 26" xr:uid="{00000000-0004-0000-0300-000009000000}"/>
    <hyperlink ref="C34" location="'F24'!A1" display="Faqe 24" xr:uid="{00000000-0004-0000-0300-00000A000000}"/>
    <hyperlink ref="C32" location="'F22'!A1" display="Faqe 22" xr:uid="{00000000-0004-0000-0300-00000B000000}"/>
    <hyperlink ref="C30" location="'F20'!A1" display="Faqe 20" xr:uid="{00000000-0004-0000-0300-00000C000000}"/>
    <hyperlink ref="C29" location="'F19'!A1" display="Faqe 19" xr:uid="{00000000-0004-0000-0300-00000D000000}"/>
    <hyperlink ref="C23" location="'F15'!A1" display="Faqe 15" xr:uid="{00000000-0004-0000-0300-00000E000000}"/>
    <hyperlink ref="C27" location="'F17'!A1" display="Faqe 17" xr:uid="{00000000-0004-0000-0300-00000F000000}"/>
    <hyperlink ref="C14" location="' F9'!A1" display="Faqe 9" xr:uid="{00000000-0004-0000-0300-000010000000}"/>
    <hyperlink ref="C7" location="' F4'!A1" display="Faqe 4" xr:uid="{00000000-0004-0000-0300-000011000000}"/>
    <hyperlink ref="C26" location="'F16'!A1" display="Faqe 16" xr:uid="{00000000-0004-0000-0300-000012000000}"/>
    <hyperlink ref="C13" location="' F8'!A1" display="Faqe 8" xr:uid="{00000000-0004-0000-0300-000013000000}"/>
    <hyperlink ref="C19" location="'F14'!A1" display="Faqe 12" xr:uid="{00000000-0004-0000-0300-000014000000}"/>
    <hyperlink ref="C18" location="'F13'!A1" display="Faqe 13" xr:uid="{00000000-0004-0000-0300-000015000000}"/>
    <hyperlink ref="C17" location="'F12'!A1" display="Faqe 10" xr:uid="{00000000-0004-0000-0300-000016000000}"/>
    <hyperlink ref="C11" location="' F7'!A1" display="Faqe 7" xr:uid="{00000000-0004-0000-0300-000017000000}"/>
    <hyperlink ref="C10" location="' F6'!A1" display="Faqe 6" xr:uid="{00000000-0004-0000-0300-000018000000}"/>
    <hyperlink ref="C9" location="'F5'!A1" display="Faqe 5" xr:uid="{00000000-0004-0000-0300-000019000000}"/>
    <hyperlink ref="C6" location="' F4'!A1" display="Faqe 4" xr:uid="{00000000-0004-0000-0300-00001A000000}"/>
    <hyperlink ref="C5" location="' F4'!A1" display="Faqe 4" xr:uid="{00000000-0004-0000-0300-00001B000000}"/>
    <hyperlink ref="C15" location="'F10'!A1" display="'F10'!A1" xr:uid="{00000000-0004-0000-0300-00001C000000}"/>
    <hyperlink ref="C16" location="'F11'!A1" display="'F11'!A1" xr:uid="{00000000-0004-0000-0300-00001D000000}"/>
    <hyperlink ref="H3" location="' F3'!A1" display="Të përgjithshme" xr:uid="{00000000-0004-0000-0300-00001E000000}"/>
    <hyperlink ref="H31" location="'F21'!A1" display="Faqe 21" xr:uid="{00000000-0004-0000-0300-00001F000000}"/>
    <hyperlink ref="H28" location="'F18'!A1" display="Faqe 18" xr:uid="{00000000-0004-0000-0300-000020000000}"/>
    <hyperlink ref="H40" location="' F30'!Print_Area" display="Faqe 30" xr:uid="{00000000-0004-0000-0300-000021000000}"/>
    <hyperlink ref="H39" location="' F9'!Print_Area" display="Faqe 29" xr:uid="{00000000-0004-0000-0300-000022000000}"/>
    <hyperlink ref="H37" location="'F27'!Print_Area" display="Faqe 27" xr:uid="{00000000-0004-0000-0300-000023000000}"/>
    <hyperlink ref="H35" location="'F25'!A1" display="Faqe 25" xr:uid="{00000000-0004-0000-0300-000024000000}"/>
    <hyperlink ref="H33" location="'F23'!A1" display="Faqe 23" xr:uid="{00000000-0004-0000-0300-000025000000}"/>
    <hyperlink ref="H38" location="' F8'!Print_Area" display="Faqe 28" xr:uid="{00000000-0004-0000-0300-000026000000}"/>
    <hyperlink ref="H36" location="' F26'!Print_Area" display="Faqe 26" xr:uid="{00000000-0004-0000-0300-000027000000}"/>
    <hyperlink ref="H34" location="'F24'!A1" display="Faqe 24" xr:uid="{00000000-0004-0000-0300-000028000000}"/>
    <hyperlink ref="H32" location="'F22'!A1" display="Faqe 22" xr:uid="{00000000-0004-0000-0300-000029000000}"/>
    <hyperlink ref="H30" location="'F20'!A1" display="Faqe 20" xr:uid="{00000000-0004-0000-0300-00002A000000}"/>
    <hyperlink ref="H29" location="'F19'!A1" display="Faqe 19" xr:uid="{00000000-0004-0000-0300-00002B000000}"/>
    <hyperlink ref="H23" location="'F15'!A1" display="Faqe 15" xr:uid="{00000000-0004-0000-0300-00002C000000}"/>
    <hyperlink ref="H27" location="'F17'!A1" display="Faqe 17" xr:uid="{00000000-0004-0000-0300-00002D000000}"/>
    <hyperlink ref="H14" location="' F9'!A1" display="Faqe 9" xr:uid="{00000000-0004-0000-0300-00002E000000}"/>
    <hyperlink ref="H7" location="' F4'!A1" display="Faqe 4" xr:uid="{00000000-0004-0000-0300-00002F000000}"/>
    <hyperlink ref="H26" location="'F16'!A1" display="Faqe 16" xr:uid="{00000000-0004-0000-0300-000030000000}"/>
    <hyperlink ref="H13" location="' F8'!A1" display="Faqe 8" xr:uid="{00000000-0004-0000-0300-000031000000}"/>
    <hyperlink ref="H19" location="'F14'!A1" display="Faqe 12" xr:uid="{00000000-0004-0000-0300-000032000000}"/>
    <hyperlink ref="H18" location="'F13'!A1" display="Faqe 13" xr:uid="{00000000-0004-0000-0300-000033000000}"/>
    <hyperlink ref="H17" location="'F12'!A1" display="Faqe 10" xr:uid="{00000000-0004-0000-0300-000034000000}"/>
    <hyperlink ref="H11" location="' F7'!A1" display="Faqe 7" xr:uid="{00000000-0004-0000-0300-000035000000}"/>
    <hyperlink ref="H10" location="' F6'!A1" display="Faqe 6" xr:uid="{00000000-0004-0000-0300-000036000000}"/>
    <hyperlink ref="H9" location="'F5'!A1" display="Faqe 5" xr:uid="{00000000-0004-0000-0300-000037000000}"/>
    <hyperlink ref="H6" location="' F4'!A1" display="Faqe 4" xr:uid="{00000000-0004-0000-0300-000038000000}"/>
    <hyperlink ref="H5" location="' F4'!A1" display="Faqe 4" xr:uid="{00000000-0004-0000-0300-000039000000}"/>
    <hyperlink ref="H15" location="'F10'!A1" display="'F10'!A1" xr:uid="{00000000-0004-0000-0300-00003A000000}"/>
    <hyperlink ref="H16" location="'F11'!A1" display="'F11'!A1" xr:uid="{00000000-0004-0000-0300-00003B000000}"/>
  </hyperlinks>
  <printOptions horizontalCentered="1"/>
  <pageMargins left="0.7" right="0.7" top="0.75" bottom="0.75" header="0.3" footer="0.3"/>
  <pageSetup paperSize="9" scale="90" fitToHeight="2" orientation="portrait" r:id="rId2"/>
  <headerFooter>
    <oddHeader>&amp;F</oddHeader>
    <oddFooter>&amp;LBQK - Departamenti i Mbikqyrjes së Sigurimeve - Divizioni për Raportim dhe Analiza
CBK - Insurance Supervision Department - Division for Reporting and Analysis</oddFooter>
  </headerFooter>
  <colBreaks count="1" manualBreakCount="1">
    <brk id="5" max="39"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2:N29"/>
  <sheetViews>
    <sheetView topLeftCell="A13" workbookViewId="0">
      <selection activeCell="G15" sqref="G15"/>
    </sheetView>
  </sheetViews>
  <sheetFormatPr defaultRowHeight="12.5"/>
  <cols>
    <col min="2" max="2" width="14.81640625" bestFit="1" customWidth="1"/>
    <col min="4" max="4" width="14.26953125" bestFit="1" customWidth="1"/>
    <col min="5" max="5" width="13.1796875" bestFit="1" customWidth="1"/>
    <col min="6" max="6" width="11.453125" bestFit="1" customWidth="1"/>
    <col min="7" max="7" width="13.1796875" bestFit="1" customWidth="1"/>
    <col min="8" max="8" width="12" bestFit="1" customWidth="1"/>
    <col min="9" max="9" width="15.54296875" bestFit="1" customWidth="1"/>
    <col min="10" max="10" width="15.54296875" customWidth="1"/>
    <col min="11" max="11" width="13.1796875" bestFit="1" customWidth="1"/>
    <col min="12" max="12" width="20.54296875" bestFit="1" customWidth="1"/>
  </cols>
  <sheetData>
    <row r="2" spans="1:14">
      <c r="A2" t="s">
        <v>373</v>
      </c>
      <c r="B2" t="s">
        <v>374</v>
      </c>
      <c r="C2" t="s">
        <v>375</v>
      </c>
      <c r="D2" t="s">
        <v>376</v>
      </c>
      <c r="E2" t="s">
        <v>377</v>
      </c>
      <c r="F2" t="s">
        <v>378</v>
      </c>
      <c r="G2" t="s">
        <v>379</v>
      </c>
      <c r="H2" t="s">
        <v>380</v>
      </c>
      <c r="I2" t="s">
        <v>381</v>
      </c>
      <c r="K2" t="s">
        <v>382</v>
      </c>
      <c r="L2" t="s">
        <v>383</v>
      </c>
      <c r="M2" t="s">
        <v>384</v>
      </c>
      <c r="N2" t="s">
        <v>385</v>
      </c>
    </row>
    <row r="3" spans="1:14">
      <c r="B3" t="s">
        <v>386</v>
      </c>
      <c r="C3" t="s">
        <v>387</v>
      </c>
      <c r="D3" t="s">
        <v>388</v>
      </c>
      <c r="E3" t="s">
        <v>389</v>
      </c>
      <c r="H3" t="s">
        <v>390</v>
      </c>
      <c r="N3" t="s">
        <v>391</v>
      </c>
    </row>
    <row r="4" spans="1:14">
      <c r="A4" t="s">
        <v>41</v>
      </c>
      <c r="B4">
        <v>2744</v>
      </c>
      <c r="C4">
        <v>0</v>
      </c>
      <c r="D4">
        <v>8</v>
      </c>
      <c r="E4">
        <v>2752</v>
      </c>
      <c r="F4" s="385">
        <v>60471.3</v>
      </c>
      <c r="G4" s="385">
        <v>397586.84</v>
      </c>
      <c r="H4">
        <v>95</v>
      </c>
      <c r="I4" s="385">
        <v>8642.56</v>
      </c>
      <c r="J4" s="385"/>
      <c r="K4" s="385">
        <v>387409.76</v>
      </c>
      <c r="L4" s="385">
        <v>328472.98</v>
      </c>
      <c r="M4">
        <v>215</v>
      </c>
      <c r="N4">
        <v>41</v>
      </c>
    </row>
    <row r="5" spans="1:14">
      <c r="B5" s="385">
        <v>335944.34</v>
      </c>
      <c r="C5" s="385">
        <v>0</v>
      </c>
      <c r="D5" s="385">
        <v>1171.2</v>
      </c>
      <c r="E5" s="385">
        <v>337115.54</v>
      </c>
      <c r="H5" s="385">
        <v>10177.08</v>
      </c>
      <c r="N5" s="386">
        <v>0</v>
      </c>
    </row>
    <row r="6" spans="1:14">
      <c r="A6" t="s">
        <v>394</v>
      </c>
      <c r="B6">
        <v>3939</v>
      </c>
      <c r="C6">
        <v>3</v>
      </c>
      <c r="D6">
        <v>115</v>
      </c>
      <c r="E6">
        <v>4057</v>
      </c>
      <c r="F6" s="385">
        <v>85297.81</v>
      </c>
      <c r="G6" s="385">
        <v>585709.80000000005</v>
      </c>
      <c r="H6">
        <v>251</v>
      </c>
      <c r="I6" s="385">
        <v>26212.09</v>
      </c>
      <c r="J6" s="385"/>
      <c r="K6" s="385">
        <v>554786.67000000004</v>
      </c>
      <c r="L6" s="385">
        <v>474199.9</v>
      </c>
      <c r="M6">
        <v>267</v>
      </c>
      <c r="N6">
        <v>65</v>
      </c>
    </row>
    <row r="7" spans="1:14">
      <c r="B7" s="385">
        <v>473529.65</v>
      </c>
      <c r="C7" s="385">
        <v>337.94</v>
      </c>
      <c r="D7" s="385">
        <v>26544.400000000001</v>
      </c>
      <c r="E7" s="385">
        <v>500411.99</v>
      </c>
      <c r="H7" s="385">
        <v>30923.13</v>
      </c>
      <c r="N7" s="386">
        <v>0</v>
      </c>
    </row>
    <row r="8" spans="1:14">
      <c r="A8" t="s">
        <v>259</v>
      </c>
      <c r="B8">
        <v>2753</v>
      </c>
      <c r="C8">
        <v>2</v>
      </c>
      <c r="D8">
        <v>2</v>
      </c>
      <c r="E8">
        <v>2757</v>
      </c>
      <c r="F8" s="385">
        <v>59561.93</v>
      </c>
      <c r="G8" s="385">
        <v>390727.21</v>
      </c>
      <c r="H8">
        <v>108</v>
      </c>
      <c r="I8" s="385">
        <v>9690.67</v>
      </c>
      <c r="J8" s="385"/>
      <c r="K8" s="385">
        <v>379292.31</v>
      </c>
      <c r="L8" s="385">
        <v>321474.61</v>
      </c>
      <c r="M8">
        <v>362</v>
      </c>
      <c r="N8">
        <v>48</v>
      </c>
    </row>
    <row r="9" spans="1:14">
      <c r="B9" s="385">
        <v>330774.32</v>
      </c>
      <c r="C9" s="385">
        <v>131.16</v>
      </c>
      <c r="D9" s="385">
        <v>259.8</v>
      </c>
      <c r="E9" s="385">
        <v>331165.28000000003</v>
      </c>
      <c r="H9" s="385">
        <v>11434.9</v>
      </c>
      <c r="N9" s="386">
        <v>0</v>
      </c>
    </row>
    <row r="10" spans="1:14">
      <c r="A10" t="s">
        <v>396</v>
      </c>
      <c r="B10">
        <v>0</v>
      </c>
      <c r="C10">
        <v>0</v>
      </c>
      <c r="D10">
        <v>0</v>
      </c>
      <c r="E10">
        <v>0</v>
      </c>
      <c r="F10" s="386">
        <v>0</v>
      </c>
      <c r="G10" s="386">
        <v>0</v>
      </c>
      <c r="H10">
        <v>0</v>
      </c>
      <c r="I10" s="386">
        <v>0</v>
      </c>
      <c r="J10" s="386"/>
      <c r="K10" s="386">
        <v>0</v>
      </c>
      <c r="L10" s="386">
        <v>0</v>
      </c>
      <c r="M10">
        <v>0</v>
      </c>
      <c r="N10">
        <v>0</v>
      </c>
    </row>
    <row r="11" spans="1:14">
      <c r="B11" s="386">
        <v>0</v>
      </c>
      <c r="C11" s="386">
        <v>0</v>
      </c>
      <c r="D11" s="386">
        <v>0</v>
      </c>
      <c r="E11" s="386">
        <v>0</v>
      </c>
      <c r="H11" s="386">
        <v>0</v>
      </c>
      <c r="N11" s="386">
        <v>0</v>
      </c>
    </row>
    <row r="12" spans="1:14">
      <c r="A12" t="s">
        <v>395</v>
      </c>
      <c r="B12">
        <v>2854</v>
      </c>
      <c r="C12">
        <v>2</v>
      </c>
      <c r="D12">
        <v>6</v>
      </c>
      <c r="E12">
        <v>2862</v>
      </c>
      <c r="F12" s="385">
        <v>65530.12</v>
      </c>
      <c r="G12" s="385">
        <v>430637.3</v>
      </c>
      <c r="H12">
        <v>137</v>
      </c>
      <c r="I12" s="385">
        <v>14302.92</v>
      </c>
      <c r="J12" s="385"/>
      <c r="K12" s="385">
        <v>413759.86</v>
      </c>
      <c r="L12" s="385">
        <v>350804.26</v>
      </c>
      <c r="M12">
        <v>170</v>
      </c>
      <c r="N12">
        <v>38</v>
      </c>
    </row>
    <row r="13" spans="1:14">
      <c r="B13" s="385">
        <v>363969.6</v>
      </c>
      <c r="C13" s="385">
        <v>79.53</v>
      </c>
      <c r="D13" s="385">
        <v>1058.05</v>
      </c>
      <c r="E13" s="385">
        <v>365107.18</v>
      </c>
      <c r="H13" s="385">
        <v>16877.439999999999</v>
      </c>
      <c r="N13" s="386">
        <v>0</v>
      </c>
    </row>
    <row r="14" spans="1:14">
      <c r="A14" t="s">
        <v>392</v>
      </c>
      <c r="B14">
        <v>2883</v>
      </c>
      <c r="C14">
        <v>0</v>
      </c>
      <c r="D14">
        <v>2</v>
      </c>
      <c r="E14">
        <v>2885</v>
      </c>
      <c r="F14" s="385">
        <v>61034.63</v>
      </c>
      <c r="G14" s="385">
        <v>400401.05</v>
      </c>
      <c r="H14">
        <v>120</v>
      </c>
      <c r="I14" s="385">
        <v>13162.92</v>
      </c>
      <c r="J14" s="385"/>
      <c r="K14" s="385">
        <v>384890.29</v>
      </c>
      <c r="L14" s="385">
        <v>326203.5</v>
      </c>
      <c r="M14">
        <v>153</v>
      </c>
      <c r="N14">
        <v>36</v>
      </c>
    </row>
    <row r="15" spans="1:14">
      <c r="B15" s="385">
        <v>339072.42</v>
      </c>
      <c r="C15" s="386">
        <v>0</v>
      </c>
      <c r="D15" s="386">
        <v>294</v>
      </c>
      <c r="E15" s="385">
        <v>339366.42</v>
      </c>
      <c r="H15" s="385">
        <v>15510.76</v>
      </c>
      <c r="N15" s="386">
        <v>0</v>
      </c>
    </row>
    <row r="16" spans="1:14">
      <c r="A16" t="s">
        <v>393</v>
      </c>
      <c r="B16">
        <v>3664</v>
      </c>
      <c r="C16">
        <v>0</v>
      </c>
      <c r="D16">
        <v>4</v>
      </c>
      <c r="E16">
        <v>3668</v>
      </c>
      <c r="F16" s="385">
        <v>77398.94</v>
      </c>
      <c r="G16" s="385">
        <v>507886.97</v>
      </c>
      <c r="H16">
        <v>195</v>
      </c>
      <c r="I16" s="385">
        <v>18078.53</v>
      </c>
      <c r="J16" s="385"/>
      <c r="K16" s="385">
        <v>486555.05</v>
      </c>
      <c r="L16" s="385">
        <v>412409.5</v>
      </c>
      <c r="M16">
        <v>158</v>
      </c>
      <c r="N16">
        <v>34</v>
      </c>
    </row>
    <row r="17" spans="1:14">
      <c r="B17" s="385">
        <v>429986.43</v>
      </c>
      <c r="C17" s="386">
        <v>0</v>
      </c>
      <c r="D17" s="385">
        <v>501.6</v>
      </c>
      <c r="E17" s="385">
        <v>430488.03</v>
      </c>
      <c r="H17" s="385">
        <v>21331.919999999998</v>
      </c>
      <c r="N17" s="386">
        <v>0</v>
      </c>
    </row>
    <row r="18" spans="1:14">
      <c r="A18" t="s">
        <v>315</v>
      </c>
      <c r="B18">
        <v>3348</v>
      </c>
      <c r="C18">
        <v>0</v>
      </c>
      <c r="D18">
        <v>1</v>
      </c>
      <c r="E18">
        <v>3349</v>
      </c>
      <c r="F18" s="385">
        <v>74206.17</v>
      </c>
      <c r="G18" s="385">
        <v>486633.25</v>
      </c>
      <c r="H18">
        <v>129</v>
      </c>
      <c r="I18" s="385">
        <v>12927.83</v>
      </c>
      <c r="J18" s="385"/>
      <c r="K18" s="385">
        <v>471378.42</v>
      </c>
      <c r="L18" s="385">
        <v>399499.25</v>
      </c>
      <c r="M18">
        <v>292</v>
      </c>
      <c r="N18">
        <v>27</v>
      </c>
    </row>
    <row r="19" spans="1:14">
      <c r="B19" s="385">
        <v>412248.58</v>
      </c>
      <c r="C19" s="386">
        <v>0</v>
      </c>
      <c r="D19" s="385">
        <v>178.5</v>
      </c>
      <c r="E19" s="385">
        <v>412427.08</v>
      </c>
      <c r="H19" s="385">
        <v>15254.83</v>
      </c>
      <c r="N19" s="386">
        <v>0</v>
      </c>
    </row>
    <row r="20" spans="1:14">
      <c r="A20" t="s">
        <v>260</v>
      </c>
      <c r="B20">
        <v>1395</v>
      </c>
      <c r="C20">
        <v>0</v>
      </c>
      <c r="D20">
        <v>0</v>
      </c>
      <c r="E20">
        <v>1395</v>
      </c>
      <c r="F20" s="385">
        <v>31845.19</v>
      </c>
      <c r="G20" s="385">
        <v>208759.41</v>
      </c>
      <c r="H20">
        <v>58</v>
      </c>
      <c r="I20" s="385">
        <v>5906.94</v>
      </c>
      <c r="J20" s="385"/>
      <c r="K20" s="385">
        <v>201789.22</v>
      </c>
      <c r="L20" s="385">
        <v>171007.28</v>
      </c>
      <c r="M20">
        <v>105</v>
      </c>
      <c r="N20">
        <v>26</v>
      </c>
    </row>
    <row r="21" spans="1:14">
      <c r="B21" s="385">
        <v>176914.22</v>
      </c>
      <c r="C21" s="386">
        <v>0</v>
      </c>
      <c r="D21" s="386">
        <v>0</v>
      </c>
      <c r="E21" s="385">
        <v>176914.22</v>
      </c>
      <c r="H21" s="385">
        <v>6970.19</v>
      </c>
      <c r="N21" s="386">
        <v>0</v>
      </c>
    </row>
    <row r="22" spans="1:14">
      <c r="A22" t="s">
        <v>314</v>
      </c>
      <c r="B22">
        <v>4104</v>
      </c>
      <c r="C22">
        <v>1</v>
      </c>
      <c r="D22">
        <v>4</v>
      </c>
      <c r="E22">
        <v>4109</v>
      </c>
      <c r="F22" s="385">
        <v>93636.66</v>
      </c>
      <c r="G22" s="385">
        <v>614338.93999999994</v>
      </c>
      <c r="H22">
        <v>207</v>
      </c>
      <c r="I22" s="385">
        <v>21331.95</v>
      </c>
      <c r="J22" s="385"/>
      <c r="K22" s="385">
        <v>589167.24</v>
      </c>
      <c r="L22" s="385">
        <v>499370.33</v>
      </c>
      <c r="M22">
        <v>260</v>
      </c>
      <c r="N22">
        <v>55</v>
      </c>
    </row>
    <row r="23" spans="1:14">
      <c r="B23" s="385">
        <v>520084.99</v>
      </c>
      <c r="C23" s="385">
        <v>124.99</v>
      </c>
      <c r="D23" s="385">
        <v>492.3</v>
      </c>
      <c r="E23" s="385">
        <v>520702.28</v>
      </c>
      <c r="H23" s="385">
        <v>25171.7</v>
      </c>
      <c r="N23" s="386">
        <v>0</v>
      </c>
    </row>
    <row r="24" spans="1:14">
      <c r="A24" t="s">
        <v>302</v>
      </c>
      <c r="B24">
        <v>4019</v>
      </c>
      <c r="C24">
        <v>0</v>
      </c>
      <c r="D24">
        <v>6</v>
      </c>
      <c r="E24">
        <v>4025</v>
      </c>
      <c r="F24" s="385">
        <v>85790.68</v>
      </c>
      <c r="G24" s="385">
        <v>563314.63</v>
      </c>
      <c r="H24">
        <v>201</v>
      </c>
      <c r="I24" s="385">
        <v>20906.13</v>
      </c>
      <c r="J24" s="385"/>
      <c r="K24" s="385">
        <v>538645.4</v>
      </c>
      <c r="L24" s="385">
        <v>456617.82</v>
      </c>
      <c r="M24">
        <v>267</v>
      </c>
      <c r="N24">
        <v>67</v>
      </c>
    </row>
    <row r="25" spans="1:14">
      <c r="B25" s="385">
        <v>476604.05</v>
      </c>
      <c r="C25" s="386">
        <v>0</v>
      </c>
      <c r="D25" s="385">
        <v>919.9</v>
      </c>
      <c r="E25" s="385">
        <v>477523.95</v>
      </c>
      <c r="H25" s="385">
        <v>24669.23</v>
      </c>
      <c r="N25" s="386">
        <v>0</v>
      </c>
    </row>
    <row r="26" spans="1:14">
      <c r="A26" t="s">
        <v>310</v>
      </c>
      <c r="B26">
        <v>3811</v>
      </c>
      <c r="C26">
        <v>4</v>
      </c>
      <c r="D26">
        <v>2</v>
      </c>
      <c r="E26">
        <v>3817</v>
      </c>
      <c r="F26" s="385">
        <v>84597.63</v>
      </c>
      <c r="G26" s="385">
        <v>554836.47</v>
      </c>
      <c r="H26">
        <v>171</v>
      </c>
      <c r="I26" s="385">
        <v>15863.98</v>
      </c>
      <c r="J26" s="385"/>
      <c r="K26" s="385">
        <v>536144.12</v>
      </c>
      <c r="L26" s="385">
        <v>454374.86</v>
      </c>
      <c r="M26">
        <v>290</v>
      </c>
      <c r="N26">
        <v>51</v>
      </c>
    </row>
    <row r="27" spans="1:14">
      <c r="B27" s="385">
        <v>469810.87</v>
      </c>
      <c r="C27" s="385">
        <v>186.17</v>
      </c>
      <c r="D27" s="385">
        <v>241.8</v>
      </c>
      <c r="E27" s="385">
        <v>470238.84</v>
      </c>
      <c r="H27" s="385">
        <v>18692.349999999999</v>
      </c>
      <c r="N27" s="386">
        <v>0</v>
      </c>
    </row>
    <row r="28" spans="1:14">
      <c r="B28">
        <v>35514</v>
      </c>
      <c r="C28">
        <v>12</v>
      </c>
      <c r="D28">
        <v>150</v>
      </c>
      <c r="E28">
        <v>35676</v>
      </c>
      <c r="F28" s="385">
        <v>779371.06</v>
      </c>
      <c r="G28" s="385">
        <v>5140831.87</v>
      </c>
      <c r="H28">
        <v>1672</v>
      </c>
      <c r="I28" s="385">
        <v>167026.53</v>
      </c>
      <c r="J28" s="385"/>
      <c r="K28" s="385">
        <v>4943818.34</v>
      </c>
      <c r="L28" s="385">
        <v>4194434.28</v>
      </c>
      <c r="M28">
        <v>2539</v>
      </c>
      <c r="N28">
        <v>488</v>
      </c>
    </row>
    <row r="29" spans="1:14">
      <c r="B29" s="385">
        <v>4328939.47</v>
      </c>
      <c r="C29" s="385">
        <v>859.79</v>
      </c>
      <c r="D29" s="385">
        <v>31661.55</v>
      </c>
      <c r="E29" s="385">
        <v>4361460.8099999996</v>
      </c>
      <c r="H29" s="385">
        <v>197013.53</v>
      </c>
      <c r="J29">
        <f>E28-H28</f>
        <v>34004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N30"/>
  <sheetViews>
    <sheetView topLeftCell="A10" workbookViewId="0">
      <selection activeCell="G15" sqref="G15"/>
    </sheetView>
  </sheetViews>
  <sheetFormatPr defaultRowHeight="12.5"/>
  <cols>
    <col min="5" max="5" width="13.1796875" bestFit="1" customWidth="1"/>
    <col min="10" max="10" width="15.453125" bestFit="1" customWidth="1"/>
    <col min="11" max="11" width="13.1796875" bestFit="1" customWidth="1"/>
    <col min="12" max="12" width="20.54296875" bestFit="1" customWidth="1"/>
  </cols>
  <sheetData>
    <row r="2" spans="1:14">
      <c r="A2" t="s">
        <v>373</v>
      </c>
      <c r="B2" t="s">
        <v>374</v>
      </c>
      <c r="C2" t="s">
        <v>375</v>
      </c>
      <c r="D2" t="s">
        <v>376</v>
      </c>
      <c r="E2" t="s">
        <v>377</v>
      </c>
      <c r="F2" t="s">
        <v>378</v>
      </c>
      <c r="G2" t="s">
        <v>379</v>
      </c>
      <c r="H2" t="s">
        <v>380</v>
      </c>
      <c r="I2" t="s">
        <v>381</v>
      </c>
      <c r="J2" s="388" t="s">
        <v>431</v>
      </c>
      <c r="K2" t="s">
        <v>382</v>
      </c>
      <c r="L2" t="s">
        <v>383</v>
      </c>
      <c r="M2" t="s">
        <v>384</v>
      </c>
      <c r="N2" t="s">
        <v>385</v>
      </c>
    </row>
    <row r="3" spans="1:14">
      <c r="B3" t="s">
        <v>386</v>
      </c>
      <c r="C3" t="s">
        <v>387</v>
      </c>
      <c r="D3" t="s">
        <v>388</v>
      </c>
      <c r="E3" t="s">
        <v>389</v>
      </c>
      <c r="H3" t="s">
        <v>390</v>
      </c>
      <c r="N3" t="s">
        <v>391</v>
      </c>
    </row>
    <row r="4" spans="1:14">
      <c r="A4" t="s">
        <v>41</v>
      </c>
      <c r="B4">
        <v>2302</v>
      </c>
      <c r="C4">
        <v>0</v>
      </c>
      <c r="D4">
        <v>13</v>
      </c>
      <c r="E4">
        <v>2315</v>
      </c>
      <c r="F4" s="385">
        <v>50884.83</v>
      </c>
      <c r="G4" s="385">
        <v>335305.07</v>
      </c>
      <c r="H4">
        <v>89</v>
      </c>
      <c r="I4" s="385">
        <v>7489.47</v>
      </c>
      <c r="J4" s="385"/>
      <c r="K4" s="385">
        <v>326467.5</v>
      </c>
      <c r="L4" s="385">
        <v>276930.77</v>
      </c>
      <c r="M4">
        <v>189</v>
      </c>
      <c r="N4">
        <v>47</v>
      </c>
    </row>
    <row r="5" spans="1:14">
      <c r="B5" s="385">
        <v>282687.94</v>
      </c>
      <c r="C5" s="386">
        <v>0</v>
      </c>
      <c r="D5" s="385">
        <v>1732.3</v>
      </c>
      <c r="E5" s="385">
        <v>284420.24</v>
      </c>
      <c r="H5" s="385">
        <v>8837.57</v>
      </c>
      <c r="N5" s="386">
        <v>0</v>
      </c>
    </row>
    <row r="6" spans="1:14">
      <c r="A6" t="s">
        <v>394</v>
      </c>
      <c r="B6">
        <v>3448</v>
      </c>
      <c r="C6">
        <v>1</v>
      </c>
      <c r="D6">
        <v>17</v>
      </c>
      <c r="E6">
        <v>3466</v>
      </c>
      <c r="F6" s="385">
        <v>76609.759999999995</v>
      </c>
      <c r="G6" s="386">
        <v>504931</v>
      </c>
      <c r="H6">
        <v>179</v>
      </c>
      <c r="I6" s="385">
        <v>18598.509999999998</v>
      </c>
      <c r="J6" s="385"/>
      <c r="K6" s="385">
        <v>483018.96</v>
      </c>
      <c r="L6" s="385">
        <v>409722.73</v>
      </c>
      <c r="M6">
        <v>275</v>
      </c>
      <c r="N6">
        <v>51</v>
      </c>
    </row>
    <row r="7" spans="1:14">
      <c r="B7" s="385">
        <v>425498.12</v>
      </c>
      <c r="C7" s="385">
        <v>105.32</v>
      </c>
      <c r="D7" s="385">
        <v>2717.8</v>
      </c>
      <c r="E7" s="385">
        <v>428321.24</v>
      </c>
      <c r="H7" s="385">
        <v>21912.04</v>
      </c>
      <c r="N7" s="386">
        <v>0</v>
      </c>
    </row>
    <row r="8" spans="1:14">
      <c r="A8" t="s">
        <v>259</v>
      </c>
      <c r="B8">
        <v>2542</v>
      </c>
      <c r="C8">
        <v>1</v>
      </c>
      <c r="D8">
        <v>11</v>
      </c>
      <c r="E8">
        <v>2554</v>
      </c>
      <c r="F8" s="385">
        <v>55947.77</v>
      </c>
      <c r="G8" s="385">
        <v>368252.95</v>
      </c>
      <c r="H8">
        <v>80</v>
      </c>
      <c r="I8" s="385">
        <v>7571.51</v>
      </c>
      <c r="J8" s="385"/>
      <c r="K8" s="385">
        <v>359318.8</v>
      </c>
      <c r="L8" s="385">
        <v>304733.67</v>
      </c>
      <c r="M8">
        <v>344</v>
      </c>
      <c r="N8">
        <v>46</v>
      </c>
    </row>
    <row r="9" spans="1:14">
      <c r="B9" s="385">
        <v>310719.09999999998</v>
      </c>
      <c r="C9" s="385">
        <v>94.68</v>
      </c>
      <c r="D9" s="385">
        <v>1491.4</v>
      </c>
      <c r="E9" s="385">
        <v>312305.18</v>
      </c>
      <c r="H9" s="385">
        <v>8934.15</v>
      </c>
      <c r="N9" s="386">
        <v>0</v>
      </c>
    </row>
    <row r="10" spans="1:14">
      <c r="A10" t="s">
        <v>396</v>
      </c>
      <c r="B10">
        <v>0</v>
      </c>
      <c r="C10">
        <v>0</v>
      </c>
      <c r="D10">
        <v>0</v>
      </c>
      <c r="E10">
        <v>0</v>
      </c>
      <c r="F10" s="386">
        <v>0</v>
      </c>
      <c r="G10" s="386">
        <v>0</v>
      </c>
      <c r="H10">
        <v>0</v>
      </c>
      <c r="I10" s="386">
        <v>0</v>
      </c>
      <c r="J10" s="386"/>
      <c r="K10" s="386">
        <v>0</v>
      </c>
      <c r="L10" s="386">
        <v>0</v>
      </c>
      <c r="M10">
        <v>0</v>
      </c>
      <c r="N10">
        <v>0</v>
      </c>
    </row>
    <row r="11" spans="1:14">
      <c r="B11" s="386">
        <v>0</v>
      </c>
      <c r="C11" s="386">
        <v>0</v>
      </c>
      <c r="D11" s="386">
        <v>0</v>
      </c>
      <c r="E11" s="386">
        <v>0</v>
      </c>
      <c r="H11" s="386">
        <v>0</v>
      </c>
      <c r="N11" s="386">
        <v>0</v>
      </c>
    </row>
    <row r="12" spans="1:14">
      <c r="A12" t="s">
        <v>395</v>
      </c>
      <c r="B12">
        <v>2463</v>
      </c>
      <c r="C12">
        <v>2</v>
      </c>
      <c r="D12">
        <v>0</v>
      </c>
      <c r="E12">
        <v>2465</v>
      </c>
      <c r="F12" s="385">
        <v>58141.64</v>
      </c>
      <c r="G12" s="385">
        <v>381146.47</v>
      </c>
      <c r="H12">
        <v>123</v>
      </c>
      <c r="I12" s="385">
        <v>12000.07</v>
      </c>
      <c r="J12" s="385"/>
      <c r="K12" s="385">
        <v>366986.39</v>
      </c>
      <c r="L12" s="385">
        <v>311004.76</v>
      </c>
      <c r="M12">
        <v>114</v>
      </c>
      <c r="N12">
        <v>58</v>
      </c>
    </row>
    <row r="13" spans="1:14">
      <c r="B13" s="385">
        <v>322207.84999999998</v>
      </c>
      <c r="C13" s="385">
        <v>796.98</v>
      </c>
      <c r="D13" s="386">
        <v>0</v>
      </c>
      <c r="E13" s="385">
        <v>323004.83</v>
      </c>
      <c r="H13" s="385">
        <v>14160.08</v>
      </c>
      <c r="N13" s="386">
        <v>0</v>
      </c>
    </row>
    <row r="14" spans="1:14">
      <c r="A14" t="s">
        <v>392</v>
      </c>
      <c r="B14">
        <v>2562</v>
      </c>
      <c r="C14">
        <v>1</v>
      </c>
      <c r="D14">
        <v>6</v>
      </c>
      <c r="E14">
        <v>2569</v>
      </c>
      <c r="F14" s="385">
        <v>56065.08</v>
      </c>
      <c r="G14" s="385">
        <v>368381.16</v>
      </c>
      <c r="H14">
        <v>109</v>
      </c>
      <c r="I14" s="385">
        <v>10733.22</v>
      </c>
      <c r="J14" s="385"/>
      <c r="K14" s="385">
        <v>355716.2</v>
      </c>
      <c r="L14" s="385">
        <v>301582.86</v>
      </c>
      <c r="M14">
        <v>135</v>
      </c>
      <c r="N14">
        <v>20</v>
      </c>
    </row>
    <row r="15" spans="1:14">
      <c r="B15" s="385">
        <v>311383.53000000003</v>
      </c>
      <c r="C15" s="385">
        <v>82.65</v>
      </c>
      <c r="D15" s="385">
        <v>849.9</v>
      </c>
      <c r="E15" s="385">
        <v>312316.08</v>
      </c>
      <c r="H15" s="385">
        <v>12664.96</v>
      </c>
      <c r="N15" s="386">
        <v>0</v>
      </c>
    </row>
    <row r="16" spans="1:14">
      <c r="A16" t="s">
        <v>393</v>
      </c>
      <c r="B16">
        <v>3156</v>
      </c>
      <c r="C16">
        <v>2</v>
      </c>
      <c r="D16">
        <v>10</v>
      </c>
      <c r="E16">
        <v>3168</v>
      </c>
      <c r="F16" s="385">
        <v>70255.850000000006</v>
      </c>
      <c r="G16" s="385">
        <v>462142.67</v>
      </c>
      <c r="H16">
        <v>147</v>
      </c>
      <c r="I16" s="385">
        <v>15492.92</v>
      </c>
      <c r="J16" s="385"/>
      <c r="K16" s="385">
        <v>443861.5</v>
      </c>
      <c r="L16" s="385">
        <v>376393.9</v>
      </c>
      <c r="M16">
        <v>151</v>
      </c>
      <c r="N16">
        <v>40</v>
      </c>
    </row>
    <row r="17" spans="1:14">
      <c r="B17" s="385">
        <v>390237.14</v>
      </c>
      <c r="C17" s="385">
        <v>68.08</v>
      </c>
      <c r="D17" s="385">
        <v>1581.6</v>
      </c>
      <c r="E17" s="385">
        <v>391886.82</v>
      </c>
      <c r="H17" s="385">
        <v>18281.169999999998</v>
      </c>
      <c r="N17" s="386">
        <v>0</v>
      </c>
    </row>
    <row r="18" spans="1:14">
      <c r="A18" t="s">
        <v>315</v>
      </c>
      <c r="B18">
        <v>2910</v>
      </c>
      <c r="C18">
        <v>2</v>
      </c>
      <c r="D18">
        <v>1</v>
      </c>
      <c r="E18">
        <v>2913</v>
      </c>
      <c r="F18" s="385">
        <v>65821.460000000006</v>
      </c>
      <c r="G18" s="385">
        <v>431568.34</v>
      </c>
      <c r="H18">
        <v>106</v>
      </c>
      <c r="I18" s="385">
        <v>10076.27</v>
      </c>
      <c r="J18" s="385"/>
      <c r="K18" s="385">
        <v>419678.34</v>
      </c>
      <c r="L18" s="385">
        <v>355670.61</v>
      </c>
      <c r="M18">
        <v>298</v>
      </c>
      <c r="N18">
        <v>26</v>
      </c>
    </row>
    <row r="19" spans="1:14">
      <c r="B19" s="386">
        <v>365450</v>
      </c>
      <c r="C19" s="385">
        <v>218.68</v>
      </c>
      <c r="D19" s="385">
        <v>78.2</v>
      </c>
      <c r="E19" s="385">
        <v>365746.88</v>
      </c>
      <c r="H19" s="386">
        <v>11890</v>
      </c>
      <c r="N19" s="386">
        <v>0</v>
      </c>
    </row>
    <row r="20" spans="1:14">
      <c r="A20" t="s">
        <v>260</v>
      </c>
      <c r="B20">
        <v>1601</v>
      </c>
      <c r="C20">
        <v>1</v>
      </c>
      <c r="D20">
        <v>0</v>
      </c>
      <c r="E20">
        <v>1602</v>
      </c>
      <c r="F20" s="385">
        <v>39082.65</v>
      </c>
      <c r="G20" s="385">
        <v>256204.79999999999</v>
      </c>
      <c r="H20">
        <v>67</v>
      </c>
      <c r="I20" s="385">
        <v>8141.43</v>
      </c>
      <c r="J20" s="385"/>
      <c r="K20" s="385">
        <v>246597.92</v>
      </c>
      <c r="L20" s="385">
        <v>208980.72</v>
      </c>
      <c r="M20">
        <v>129</v>
      </c>
      <c r="N20">
        <v>16</v>
      </c>
    </row>
    <row r="21" spans="1:14">
      <c r="B21" s="385">
        <v>217120.02</v>
      </c>
      <c r="C21" s="385">
        <v>2.13</v>
      </c>
      <c r="D21" s="386">
        <v>0</v>
      </c>
      <c r="E21" s="385">
        <v>217122.15</v>
      </c>
      <c r="H21" s="385">
        <v>9606.8799999999992</v>
      </c>
      <c r="N21" s="386">
        <v>0</v>
      </c>
    </row>
    <row r="22" spans="1:14">
      <c r="A22" t="s">
        <v>314</v>
      </c>
      <c r="B22">
        <v>3583</v>
      </c>
      <c r="C22">
        <v>1</v>
      </c>
      <c r="D22">
        <v>4</v>
      </c>
      <c r="E22">
        <v>3588</v>
      </c>
      <c r="F22" s="385">
        <v>82441.899999999994</v>
      </c>
      <c r="G22" s="385">
        <v>540986.26</v>
      </c>
      <c r="H22">
        <v>151</v>
      </c>
      <c r="I22" s="385">
        <v>17300.240000000002</v>
      </c>
      <c r="J22" s="385"/>
      <c r="K22" s="385">
        <v>520571.98</v>
      </c>
      <c r="L22" s="385">
        <v>441244.12</v>
      </c>
      <c r="M22">
        <v>216</v>
      </c>
      <c r="N22">
        <v>58</v>
      </c>
    </row>
    <row r="23" spans="1:14">
      <c r="B23" s="385">
        <v>457991.91</v>
      </c>
      <c r="C23" s="385">
        <v>11.25</v>
      </c>
      <c r="D23" s="385">
        <v>541.20000000000005</v>
      </c>
      <c r="E23" s="385">
        <v>458544.36</v>
      </c>
      <c r="H23" s="385">
        <v>20414.28</v>
      </c>
      <c r="N23" s="386">
        <v>0</v>
      </c>
    </row>
    <row r="24" spans="1:14">
      <c r="A24" t="s">
        <v>302</v>
      </c>
      <c r="B24">
        <v>3598</v>
      </c>
      <c r="C24">
        <v>1</v>
      </c>
      <c r="D24">
        <v>8</v>
      </c>
      <c r="E24">
        <v>3607</v>
      </c>
      <c r="F24" s="385">
        <v>80069.47</v>
      </c>
      <c r="G24" s="385">
        <v>526017.80000000005</v>
      </c>
      <c r="H24">
        <v>189</v>
      </c>
      <c r="I24" s="385">
        <v>24120.92</v>
      </c>
      <c r="J24" s="385"/>
      <c r="K24" s="385">
        <v>497555.12</v>
      </c>
      <c r="L24" s="385">
        <v>421827.41</v>
      </c>
      <c r="M24">
        <v>274</v>
      </c>
      <c r="N24">
        <v>65</v>
      </c>
    </row>
    <row r="25" spans="1:14">
      <c r="B25" s="385">
        <v>444760.85</v>
      </c>
      <c r="C25" s="385">
        <v>62.58</v>
      </c>
      <c r="D25" s="385">
        <v>1124.9000000000001</v>
      </c>
      <c r="E25" s="385">
        <v>445948.33</v>
      </c>
      <c r="H25" s="385">
        <v>28462.68</v>
      </c>
      <c r="N25" s="386">
        <v>0</v>
      </c>
    </row>
    <row r="26" spans="1:14">
      <c r="A26" t="s">
        <v>310</v>
      </c>
      <c r="B26">
        <v>3580</v>
      </c>
      <c r="C26">
        <v>1</v>
      </c>
      <c r="D26">
        <v>6</v>
      </c>
      <c r="E26">
        <v>3587</v>
      </c>
      <c r="F26" s="385">
        <v>78933.7</v>
      </c>
      <c r="G26" s="385">
        <v>518299.19</v>
      </c>
      <c r="H26">
        <v>198</v>
      </c>
      <c r="I26" s="385">
        <v>18093.14</v>
      </c>
      <c r="J26" s="385"/>
      <c r="K26" s="385">
        <v>496949.29</v>
      </c>
      <c r="L26" s="385">
        <v>421272.35</v>
      </c>
      <c r="M26">
        <v>236</v>
      </c>
      <c r="N26">
        <v>68</v>
      </c>
    </row>
    <row r="27" spans="1:14">
      <c r="B27" s="385">
        <v>438409.71</v>
      </c>
      <c r="C27" s="385">
        <v>103.18</v>
      </c>
      <c r="D27" s="385">
        <v>852.6</v>
      </c>
      <c r="E27" s="385">
        <v>439365.49</v>
      </c>
      <c r="H27" s="385">
        <v>21349.9</v>
      </c>
      <c r="N27" s="386">
        <v>0</v>
      </c>
    </row>
    <row r="28" spans="1:14">
      <c r="B28">
        <v>31745</v>
      </c>
      <c r="C28">
        <v>13</v>
      </c>
      <c r="D28">
        <v>76</v>
      </c>
      <c r="E28">
        <v>31834</v>
      </c>
      <c r="F28" s="385">
        <v>714254.11</v>
      </c>
      <c r="G28" s="385">
        <v>4693235.71</v>
      </c>
      <c r="H28">
        <v>1438</v>
      </c>
      <c r="I28" s="385">
        <v>149617.69</v>
      </c>
      <c r="J28" s="385"/>
      <c r="K28" s="385">
        <v>4516722.01</v>
      </c>
      <c r="L28" s="385">
        <v>3829363.91</v>
      </c>
      <c r="M28">
        <v>2361</v>
      </c>
      <c r="N28">
        <v>495</v>
      </c>
    </row>
    <row r="29" spans="1:14">
      <c r="B29" s="385">
        <v>3966466.17</v>
      </c>
      <c r="C29" s="385">
        <v>1545.53</v>
      </c>
      <c r="D29" s="385">
        <v>10969.9</v>
      </c>
      <c r="E29" s="385">
        <v>3978981.6</v>
      </c>
      <c r="H29" s="385">
        <v>176513.7</v>
      </c>
    </row>
    <row r="30" spans="1:14">
      <c r="J30">
        <f>E28-H28</f>
        <v>30396</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N30"/>
  <sheetViews>
    <sheetView topLeftCell="A7" workbookViewId="0">
      <selection activeCell="G15" sqref="G15"/>
    </sheetView>
  </sheetViews>
  <sheetFormatPr defaultRowHeight="12.5"/>
  <cols>
    <col min="5" max="5" width="13.1796875" bestFit="1" customWidth="1"/>
    <col min="6" max="6" width="11.453125" bestFit="1" customWidth="1"/>
    <col min="7" max="7" width="13.1796875" bestFit="1" customWidth="1"/>
    <col min="8" max="8" width="12" bestFit="1" customWidth="1"/>
    <col min="9" max="9" width="15.54296875" bestFit="1" customWidth="1"/>
    <col min="12" max="12" width="20.54296875" bestFit="1" customWidth="1"/>
  </cols>
  <sheetData>
    <row r="2" spans="1:14">
      <c r="A2" t="s">
        <v>373</v>
      </c>
      <c r="B2" t="s">
        <v>374</v>
      </c>
      <c r="C2" t="s">
        <v>375</v>
      </c>
      <c r="D2" t="s">
        <v>376</v>
      </c>
      <c r="E2" t="s">
        <v>377</v>
      </c>
      <c r="F2" t="s">
        <v>378</v>
      </c>
      <c r="G2" t="s">
        <v>379</v>
      </c>
      <c r="H2" t="s">
        <v>380</v>
      </c>
      <c r="I2" t="s">
        <v>381</v>
      </c>
      <c r="K2" t="s">
        <v>382</v>
      </c>
      <c r="L2" t="s">
        <v>383</v>
      </c>
      <c r="M2" t="s">
        <v>384</v>
      </c>
      <c r="N2" t="s">
        <v>385</v>
      </c>
    </row>
    <row r="3" spans="1:14">
      <c r="B3" t="s">
        <v>386</v>
      </c>
      <c r="C3" t="s">
        <v>387</v>
      </c>
      <c r="D3" t="s">
        <v>388</v>
      </c>
      <c r="E3" t="s">
        <v>389</v>
      </c>
      <c r="H3" t="s">
        <v>390</v>
      </c>
      <c r="N3" t="s">
        <v>391</v>
      </c>
    </row>
    <row r="4" spans="1:14">
      <c r="A4" t="s">
        <v>41</v>
      </c>
      <c r="B4">
        <v>2254</v>
      </c>
      <c r="C4">
        <v>1</v>
      </c>
      <c r="D4">
        <v>13</v>
      </c>
      <c r="E4">
        <v>2268</v>
      </c>
      <c r="F4" s="385">
        <v>51141.37</v>
      </c>
      <c r="G4" s="385">
        <v>336943.44</v>
      </c>
      <c r="H4">
        <v>90</v>
      </c>
      <c r="I4" s="385">
        <v>10338.959999999999</v>
      </c>
      <c r="J4" s="385"/>
      <c r="K4" s="385">
        <v>324766.02</v>
      </c>
      <c r="L4" s="385">
        <v>275463.11</v>
      </c>
      <c r="M4">
        <v>195</v>
      </c>
      <c r="N4">
        <v>39</v>
      </c>
    </row>
    <row r="5" spans="1:14">
      <c r="B5" s="385">
        <v>283950.25</v>
      </c>
      <c r="C5" s="385">
        <v>162.53</v>
      </c>
      <c r="D5" s="385">
        <v>1689.29</v>
      </c>
      <c r="E5" s="385">
        <v>285802.07</v>
      </c>
      <c r="H5" s="385">
        <v>12177.42</v>
      </c>
      <c r="N5" s="386">
        <v>0</v>
      </c>
    </row>
    <row r="6" spans="1:14">
      <c r="A6" t="s">
        <v>394</v>
      </c>
      <c r="B6">
        <v>3218</v>
      </c>
      <c r="C6">
        <v>1</v>
      </c>
      <c r="D6">
        <v>59</v>
      </c>
      <c r="E6">
        <v>3278</v>
      </c>
      <c r="F6" s="385">
        <v>73159.7</v>
      </c>
      <c r="G6" s="385">
        <v>494625.05</v>
      </c>
      <c r="H6">
        <v>165</v>
      </c>
      <c r="I6" s="385">
        <v>17633.419999999998</v>
      </c>
      <c r="J6" s="385"/>
      <c r="K6" s="385">
        <v>473952.35</v>
      </c>
      <c r="L6" s="385">
        <v>403831.93</v>
      </c>
      <c r="M6">
        <v>220</v>
      </c>
      <c r="N6">
        <v>68</v>
      </c>
    </row>
    <row r="7" spans="1:14">
      <c r="B7" s="385">
        <v>406402.65</v>
      </c>
      <c r="C7" s="385">
        <v>31.8</v>
      </c>
      <c r="D7" s="385">
        <v>15030.9</v>
      </c>
      <c r="E7" s="385">
        <v>421465.35</v>
      </c>
      <c r="H7" s="385">
        <v>20672.7</v>
      </c>
      <c r="N7" s="386">
        <v>0</v>
      </c>
    </row>
    <row r="8" spans="1:14">
      <c r="A8" t="s">
        <v>259</v>
      </c>
      <c r="B8">
        <v>2332</v>
      </c>
      <c r="C8">
        <v>0</v>
      </c>
      <c r="D8">
        <v>7</v>
      </c>
      <c r="E8">
        <v>2339</v>
      </c>
      <c r="F8" s="385">
        <v>52300.22</v>
      </c>
      <c r="G8" s="385">
        <v>343735.53</v>
      </c>
      <c r="H8">
        <v>85</v>
      </c>
      <c r="I8" s="385">
        <v>7479.2</v>
      </c>
      <c r="J8" s="385"/>
      <c r="K8" s="385">
        <v>334910.28000000003</v>
      </c>
      <c r="L8" s="385">
        <v>283956.11</v>
      </c>
      <c r="M8">
        <v>287</v>
      </c>
      <c r="N8">
        <v>50</v>
      </c>
    </row>
    <row r="9" spans="1:14">
      <c r="B9" s="385">
        <v>290553.11</v>
      </c>
      <c r="C9" s="386">
        <v>0</v>
      </c>
      <c r="D9" s="385">
        <v>882.2</v>
      </c>
      <c r="E9" s="385">
        <v>291435.31</v>
      </c>
      <c r="H9" s="385">
        <v>8825.25</v>
      </c>
      <c r="N9" s="386">
        <v>0</v>
      </c>
    </row>
    <row r="10" spans="1:14">
      <c r="A10" t="s">
        <v>396</v>
      </c>
      <c r="B10">
        <v>0</v>
      </c>
      <c r="C10">
        <v>0</v>
      </c>
      <c r="D10">
        <v>0</v>
      </c>
      <c r="E10">
        <v>0</v>
      </c>
      <c r="F10" s="386">
        <v>0</v>
      </c>
      <c r="G10" s="386">
        <v>0</v>
      </c>
      <c r="H10">
        <v>0</v>
      </c>
      <c r="I10" s="386">
        <v>0</v>
      </c>
      <c r="J10" s="386"/>
      <c r="K10" s="386">
        <v>0</v>
      </c>
      <c r="L10" s="386">
        <v>0</v>
      </c>
      <c r="M10">
        <v>0</v>
      </c>
      <c r="N10">
        <v>0</v>
      </c>
    </row>
    <row r="11" spans="1:14">
      <c r="B11" s="386">
        <v>0</v>
      </c>
      <c r="C11" s="386">
        <v>0</v>
      </c>
      <c r="D11" s="386">
        <v>0</v>
      </c>
      <c r="E11" s="386">
        <v>0</v>
      </c>
      <c r="H11" s="386">
        <v>0</v>
      </c>
      <c r="N11" s="386">
        <v>0</v>
      </c>
    </row>
    <row r="12" spans="1:14">
      <c r="A12" t="s">
        <v>395</v>
      </c>
      <c r="B12">
        <v>2418</v>
      </c>
      <c r="C12">
        <v>1</v>
      </c>
      <c r="D12">
        <v>0</v>
      </c>
      <c r="E12">
        <v>2419</v>
      </c>
      <c r="F12" s="385">
        <v>56627.96</v>
      </c>
      <c r="G12" s="385">
        <v>371223.57</v>
      </c>
      <c r="H12">
        <v>130</v>
      </c>
      <c r="I12" s="385">
        <v>13147.59</v>
      </c>
      <c r="J12" s="385"/>
      <c r="K12" s="385">
        <v>355709.42</v>
      </c>
      <c r="L12" s="385">
        <v>301448.02</v>
      </c>
      <c r="M12">
        <v>127</v>
      </c>
      <c r="N12">
        <v>33</v>
      </c>
    </row>
    <row r="13" spans="1:14">
      <c r="B13" s="385">
        <v>314531.18</v>
      </c>
      <c r="C13" s="385">
        <v>64.430000000000007</v>
      </c>
      <c r="D13" s="386">
        <v>0</v>
      </c>
      <c r="E13" s="385">
        <v>314595.61</v>
      </c>
      <c r="H13" s="385">
        <v>15514.15</v>
      </c>
      <c r="N13" s="386">
        <v>0</v>
      </c>
    </row>
    <row r="14" spans="1:14">
      <c r="A14" t="s">
        <v>392</v>
      </c>
      <c r="B14">
        <v>2361</v>
      </c>
      <c r="C14">
        <v>0</v>
      </c>
      <c r="D14">
        <v>1</v>
      </c>
      <c r="E14">
        <v>2362</v>
      </c>
      <c r="F14" s="385">
        <v>51697.23</v>
      </c>
      <c r="G14" s="385">
        <v>339002.28</v>
      </c>
      <c r="H14">
        <v>93</v>
      </c>
      <c r="I14" s="385">
        <v>8787.35</v>
      </c>
      <c r="J14" s="385"/>
      <c r="K14" s="385">
        <v>328633.45</v>
      </c>
      <c r="L14" s="385">
        <v>278517.7</v>
      </c>
      <c r="M14">
        <v>131</v>
      </c>
      <c r="N14">
        <v>13</v>
      </c>
    </row>
    <row r="15" spans="1:14">
      <c r="B15" s="385">
        <v>287200.05</v>
      </c>
      <c r="C15" s="386">
        <v>0</v>
      </c>
      <c r="D15" s="386">
        <v>105</v>
      </c>
      <c r="E15" s="385">
        <v>287305.05</v>
      </c>
      <c r="H15" s="385">
        <v>10368.83</v>
      </c>
      <c r="N15" s="386">
        <v>0</v>
      </c>
    </row>
    <row r="16" spans="1:14">
      <c r="A16" t="s">
        <v>393</v>
      </c>
      <c r="B16">
        <v>3084</v>
      </c>
      <c r="C16">
        <v>1</v>
      </c>
      <c r="D16">
        <v>10</v>
      </c>
      <c r="E16">
        <v>3095</v>
      </c>
      <c r="F16" s="385">
        <v>67940.820000000007</v>
      </c>
      <c r="G16" s="385">
        <v>446514.27</v>
      </c>
      <c r="H16">
        <v>140</v>
      </c>
      <c r="I16" s="385">
        <v>16102.71</v>
      </c>
      <c r="J16" s="385"/>
      <c r="K16" s="385">
        <v>427513.39</v>
      </c>
      <c r="L16" s="385">
        <v>362470.74</v>
      </c>
      <c r="M16">
        <v>120</v>
      </c>
      <c r="N16">
        <v>32</v>
      </c>
    </row>
    <row r="17" spans="1:14">
      <c r="B17" s="385">
        <v>377343.66</v>
      </c>
      <c r="C17" s="385">
        <v>98.64</v>
      </c>
      <c r="D17" s="385">
        <v>1131.1500000000001</v>
      </c>
      <c r="E17" s="385">
        <v>378573.45</v>
      </c>
      <c r="H17" s="385">
        <v>19000.88</v>
      </c>
      <c r="N17" s="386">
        <v>0</v>
      </c>
    </row>
    <row r="18" spans="1:14">
      <c r="A18" t="s">
        <v>315</v>
      </c>
      <c r="B18">
        <v>2691</v>
      </c>
      <c r="C18">
        <v>2</v>
      </c>
      <c r="D18">
        <v>0</v>
      </c>
      <c r="E18">
        <v>2693</v>
      </c>
      <c r="F18" s="385">
        <v>61545.93</v>
      </c>
      <c r="G18" s="385">
        <v>403461.02</v>
      </c>
      <c r="H18">
        <v>106</v>
      </c>
      <c r="I18" s="385">
        <v>9916.93</v>
      </c>
      <c r="J18" s="385"/>
      <c r="K18" s="385">
        <v>391759.05</v>
      </c>
      <c r="L18" s="385">
        <v>331998.15999999997</v>
      </c>
      <c r="M18">
        <v>253</v>
      </c>
      <c r="N18">
        <v>23</v>
      </c>
    </row>
    <row r="19" spans="1:14">
      <c r="B19" s="385">
        <v>341471.78</v>
      </c>
      <c r="C19" s="385">
        <v>443.31</v>
      </c>
      <c r="D19" s="386">
        <v>0</v>
      </c>
      <c r="E19" s="385">
        <v>341915.09</v>
      </c>
      <c r="H19" s="385">
        <v>11701.97</v>
      </c>
      <c r="N19" s="386">
        <v>0</v>
      </c>
    </row>
    <row r="20" spans="1:14">
      <c r="A20" t="s">
        <v>260</v>
      </c>
      <c r="B20">
        <v>1320</v>
      </c>
      <c r="C20">
        <v>1</v>
      </c>
      <c r="D20">
        <v>55</v>
      </c>
      <c r="E20">
        <v>1376</v>
      </c>
      <c r="F20" s="385">
        <v>32483.81</v>
      </c>
      <c r="G20" s="385">
        <v>224072.91</v>
      </c>
      <c r="H20">
        <v>54</v>
      </c>
      <c r="I20" s="385">
        <v>6533.73</v>
      </c>
      <c r="J20" s="385"/>
      <c r="K20" s="385">
        <v>216363.12</v>
      </c>
      <c r="L20" s="385">
        <v>185055.37</v>
      </c>
      <c r="M20">
        <v>104</v>
      </c>
      <c r="N20">
        <v>16</v>
      </c>
    </row>
    <row r="21" spans="1:14">
      <c r="B21" s="385">
        <v>180459.41</v>
      </c>
      <c r="C21" s="385">
        <v>3.96</v>
      </c>
      <c r="D21" s="385">
        <v>11125.73</v>
      </c>
      <c r="E21" s="385">
        <v>191589.1</v>
      </c>
      <c r="H21" s="385">
        <v>7709.79</v>
      </c>
      <c r="N21" s="386">
        <v>0</v>
      </c>
    </row>
    <row r="22" spans="1:14">
      <c r="A22" t="s">
        <v>314</v>
      </c>
      <c r="B22">
        <v>3278</v>
      </c>
      <c r="C22">
        <v>1</v>
      </c>
      <c r="D22">
        <v>5</v>
      </c>
      <c r="E22">
        <v>3284</v>
      </c>
      <c r="F22" s="385">
        <v>77443.66</v>
      </c>
      <c r="G22" s="385">
        <v>508383.95</v>
      </c>
      <c r="H22">
        <v>175</v>
      </c>
      <c r="I22" s="385">
        <v>16937.169999999998</v>
      </c>
      <c r="J22" s="385"/>
      <c r="K22" s="385">
        <v>488398.1</v>
      </c>
      <c r="L22" s="385">
        <v>414003.12</v>
      </c>
      <c r="M22">
        <v>203</v>
      </c>
      <c r="N22">
        <v>53</v>
      </c>
    </row>
    <row r="23" spans="1:14">
      <c r="B23" s="385">
        <v>429804.12</v>
      </c>
      <c r="C23" s="385">
        <v>429.77</v>
      </c>
      <c r="D23" s="385">
        <v>706.4</v>
      </c>
      <c r="E23" s="385">
        <v>430940.29</v>
      </c>
      <c r="H23" s="385">
        <v>19985.849999999999</v>
      </c>
      <c r="N23" s="386">
        <v>0</v>
      </c>
    </row>
    <row r="24" spans="1:14">
      <c r="A24" t="s">
        <v>302</v>
      </c>
      <c r="B24">
        <v>3453</v>
      </c>
      <c r="C24">
        <v>0</v>
      </c>
      <c r="D24">
        <v>11</v>
      </c>
      <c r="E24">
        <v>3464</v>
      </c>
      <c r="F24" s="385">
        <v>77084.710000000006</v>
      </c>
      <c r="G24" s="385">
        <v>507153.5</v>
      </c>
      <c r="H24">
        <v>188</v>
      </c>
      <c r="I24" s="385">
        <v>21152.26</v>
      </c>
      <c r="J24" s="385"/>
      <c r="K24" s="385">
        <v>482193.84</v>
      </c>
      <c r="L24" s="385">
        <v>408916.53</v>
      </c>
      <c r="M24">
        <v>206</v>
      </c>
      <c r="N24">
        <v>68</v>
      </c>
    </row>
    <row r="25" spans="1:14">
      <c r="B25" s="385">
        <v>428242.29</v>
      </c>
      <c r="C25" s="386">
        <v>0</v>
      </c>
      <c r="D25" s="385">
        <v>1826.5</v>
      </c>
      <c r="E25" s="385">
        <v>430068.79</v>
      </c>
      <c r="H25" s="385">
        <v>24959.66</v>
      </c>
      <c r="N25" s="386">
        <v>0</v>
      </c>
    </row>
    <row r="26" spans="1:14">
      <c r="A26" t="s">
        <v>310</v>
      </c>
      <c r="B26">
        <v>3311</v>
      </c>
      <c r="C26">
        <v>1</v>
      </c>
      <c r="D26">
        <v>3</v>
      </c>
      <c r="E26">
        <v>3315</v>
      </c>
      <c r="F26" s="385">
        <v>76556.86</v>
      </c>
      <c r="G26" s="385">
        <v>502256.33</v>
      </c>
      <c r="H26">
        <v>166</v>
      </c>
      <c r="I26" s="385">
        <v>14459.81</v>
      </c>
      <c r="J26" s="385"/>
      <c r="K26" s="385">
        <v>485193.76</v>
      </c>
      <c r="L26" s="385">
        <v>411239.66</v>
      </c>
      <c r="M26">
        <v>230</v>
      </c>
      <c r="N26">
        <v>75</v>
      </c>
    </row>
    <row r="27" spans="1:14">
      <c r="B27" s="385">
        <v>425258.94</v>
      </c>
      <c r="C27" s="385">
        <v>49.73</v>
      </c>
      <c r="D27" s="385">
        <v>390.8</v>
      </c>
      <c r="E27" s="385">
        <v>425699.47</v>
      </c>
      <c r="H27" s="385">
        <v>17062.57</v>
      </c>
      <c r="N27" s="386">
        <v>0</v>
      </c>
    </row>
    <row r="28" spans="1:14">
      <c r="B28">
        <v>29720</v>
      </c>
      <c r="C28">
        <v>9</v>
      </c>
      <c r="D28">
        <v>164</v>
      </c>
      <c r="E28">
        <v>29893</v>
      </c>
      <c r="F28" s="385">
        <v>677982.27</v>
      </c>
      <c r="G28" s="385">
        <v>4477371.8499999996</v>
      </c>
      <c r="H28">
        <v>1392</v>
      </c>
      <c r="I28" s="385">
        <v>142489.12</v>
      </c>
      <c r="J28" s="385"/>
      <c r="K28" s="385">
        <v>4309392.7699999996</v>
      </c>
      <c r="L28" s="385">
        <v>3656900.46</v>
      </c>
      <c r="M28">
        <v>2076</v>
      </c>
      <c r="N28">
        <v>470</v>
      </c>
    </row>
    <row r="29" spans="1:14">
      <c r="B29" s="385">
        <v>3765217.44</v>
      </c>
      <c r="C29" s="385">
        <v>1284.17</v>
      </c>
      <c r="D29" s="385">
        <v>32887.97</v>
      </c>
      <c r="E29" s="385">
        <v>3799389.58</v>
      </c>
      <c r="H29" s="385">
        <v>167979.08</v>
      </c>
    </row>
    <row r="30" spans="1:14">
      <c r="J30">
        <f>E28-H28</f>
        <v>28501</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2:M31"/>
  <sheetViews>
    <sheetView topLeftCell="A16" workbookViewId="0">
      <selection activeCell="G15" sqref="G15"/>
    </sheetView>
  </sheetViews>
  <sheetFormatPr defaultRowHeight="12.5"/>
  <cols>
    <col min="1" max="1" width="11.54296875" bestFit="1" customWidth="1"/>
    <col min="2" max="2" width="14.81640625" bestFit="1" customWidth="1"/>
    <col min="3" max="3" width="15.453125" bestFit="1" customWidth="1"/>
    <col min="4" max="4" width="14.26953125" bestFit="1" customWidth="1"/>
    <col min="5" max="5" width="13.1796875" bestFit="1" customWidth="1"/>
    <col min="6" max="6" width="11.453125" bestFit="1" customWidth="1"/>
    <col min="7" max="7" width="13.1796875" bestFit="1" customWidth="1"/>
    <col min="8" max="8" width="12" bestFit="1" customWidth="1"/>
    <col min="9" max="9" width="15.54296875" bestFit="1" customWidth="1"/>
    <col min="10" max="10" width="13.1796875" bestFit="1" customWidth="1"/>
    <col min="11" max="11" width="20.54296875" bestFit="1" customWidth="1"/>
  </cols>
  <sheetData>
    <row r="2" spans="1:13">
      <c r="A2" t="s">
        <v>373</v>
      </c>
      <c r="B2" t="s">
        <v>374</v>
      </c>
      <c r="C2" t="s">
        <v>375</v>
      </c>
      <c r="D2" t="s">
        <v>376</v>
      </c>
      <c r="E2" t="s">
        <v>377</v>
      </c>
      <c r="F2" t="s">
        <v>378</v>
      </c>
      <c r="G2" t="s">
        <v>379</v>
      </c>
      <c r="H2" t="s">
        <v>380</v>
      </c>
      <c r="I2" t="s">
        <v>381</v>
      </c>
      <c r="J2" t="s">
        <v>382</v>
      </c>
      <c r="K2" t="s">
        <v>383</v>
      </c>
      <c r="L2" t="s">
        <v>384</v>
      </c>
      <c r="M2" t="s">
        <v>385</v>
      </c>
    </row>
    <row r="3" spans="1:13">
      <c r="B3" t="s">
        <v>386</v>
      </c>
      <c r="C3" t="s">
        <v>387</v>
      </c>
      <c r="D3" t="s">
        <v>388</v>
      </c>
      <c r="E3" t="s">
        <v>389</v>
      </c>
      <c r="H3" t="s">
        <v>390</v>
      </c>
      <c r="M3" t="s">
        <v>391</v>
      </c>
    </row>
    <row r="4" spans="1:13">
      <c r="A4" t="s">
        <v>41</v>
      </c>
      <c r="B4">
        <v>2177</v>
      </c>
      <c r="C4">
        <v>0</v>
      </c>
      <c r="D4">
        <v>11</v>
      </c>
      <c r="E4">
        <v>2188</v>
      </c>
      <c r="F4" s="385">
        <v>51022.47</v>
      </c>
      <c r="G4" s="385">
        <v>336116.93</v>
      </c>
      <c r="H4">
        <v>69</v>
      </c>
      <c r="I4" s="385">
        <v>6773.26</v>
      </c>
      <c r="J4" s="385">
        <v>328124.48</v>
      </c>
      <c r="K4" s="385">
        <v>278321.2</v>
      </c>
      <c r="L4">
        <v>236</v>
      </c>
      <c r="M4">
        <v>36</v>
      </c>
    </row>
    <row r="5" spans="1:13">
      <c r="B5" s="385">
        <v>283452.98</v>
      </c>
      <c r="C5" s="386">
        <v>0</v>
      </c>
      <c r="D5" s="385">
        <v>1641.48</v>
      </c>
      <c r="E5" s="385">
        <v>285094.46000000002</v>
      </c>
      <c r="H5" s="385">
        <v>7992.45</v>
      </c>
      <c r="M5" s="386">
        <v>0</v>
      </c>
    </row>
    <row r="6" spans="1:13">
      <c r="A6" t="s">
        <v>394</v>
      </c>
      <c r="B6">
        <v>3249</v>
      </c>
      <c r="C6">
        <v>2</v>
      </c>
      <c r="D6">
        <v>19</v>
      </c>
      <c r="E6">
        <v>3270</v>
      </c>
      <c r="F6" s="385">
        <v>77470.240000000005</v>
      </c>
      <c r="G6" s="386">
        <v>511089</v>
      </c>
      <c r="H6">
        <v>172</v>
      </c>
      <c r="I6" s="385">
        <v>17157.73</v>
      </c>
      <c r="J6" s="385">
        <v>490905.13</v>
      </c>
      <c r="K6" s="385">
        <v>416461.03</v>
      </c>
      <c r="L6">
        <v>242</v>
      </c>
      <c r="M6">
        <v>54</v>
      </c>
    </row>
    <row r="7" spans="1:13">
      <c r="B7" s="385">
        <v>429930.94</v>
      </c>
      <c r="C7" s="385">
        <v>453.55</v>
      </c>
      <c r="D7" s="385">
        <v>3234.27</v>
      </c>
      <c r="E7" s="385">
        <v>433618.76</v>
      </c>
      <c r="H7" s="385">
        <v>20183.87</v>
      </c>
      <c r="M7" s="386">
        <v>0</v>
      </c>
    </row>
    <row r="8" spans="1:13">
      <c r="A8" t="s">
        <v>259</v>
      </c>
      <c r="B8">
        <v>2506</v>
      </c>
      <c r="C8">
        <v>0</v>
      </c>
      <c r="D8">
        <v>4</v>
      </c>
      <c r="E8">
        <v>2510</v>
      </c>
      <c r="F8" s="385">
        <v>56912.95</v>
      </c>
      <c r="G8" s="385">
        <v>373809.25</v>
      </c>
      <c r="H8">
        <v>84</v>
      </c>
      <c r="I8" s="385">
        <v>7427.77</v>
      </c>
      <c r="J8" s="385">
        <v>365066.89</v>
      </c>
      <c r="K8" s="385">
        <v>309468.53000000003</v>
      </c>
      <c r="L8">
        <v>371</v>
      </c>
      <c r="M8">
        <v>42</v>
      </c>
    </row>
    <row r="9" spans="1:13">
      <c r="B9" s="385">
        <v>316178.32</v>
      </c>
      <c r="C9" s="386">
        <v>0</v>
      </c>
      <c r="D9" s="385">
        <v>717.98</v>
      </c>
      <c r="E9" s="385">
        <v>316896.3</v>
      </c>
      <c r="H9" s="385">
        <v>8742.36</v>
      </c>
      <c r="M9" s="386">
        <v>0</v>
      </c>
    </row>
    <row r="10" spans="1:13">
      <c r="A10" t="s">
        <v>396</v>
      </c>
      <c r="B10">
        <v>0</v>
      </c>
      <c r="C10">
        <v>0</v>
      </c>
      <c r="D10">
        <v>0</v>
      </c>
      <c r="E10">
        <v>0</v>
      </c>
      <c r="F10" s="386">
        <v>0</v>
      </c>
      <c r="G10" s="386">
        <v>0</v>
      </c>
      <c r="H10">
        <v>0</v>
      </c>
      <c r="I10" s="386">
        <v>0</v>
      </c>
      <c r="J10" s="386">
        <v>0</v>
      </c>
      <c r="K10" s="386">
        <v>0</v>
      </c>
      <c r="L10">
        <v>0</v>
      </c>
      <c r="M10">
        <v>0</v>
      </c>
    </row>
    <row r="11" spans="1:13">
      <c r="B11" s="386">
        <v>0</v>
      </c>
      <c r="C11" s="386">
        <v>0</v>
      </c>
      <c r="D11" s="386">
        <v>0</v>
      </c>
      <c r="E11" s="386">
        <v>0</v>
      </c>
      <c r="H11" s="386">
        <v>0</v>
      </c>
      <c r="M11" s="386">
        <v>0</v>
      </c>
    </row>
    <row r="12" spans="1:13">
      <c r="A12" t="s">
        <v>395</v>
      </c>
      <c r="B12">
        <v>2428</v>
      </c>
      <c r="C12">
        <v>0</v>
      </c>
      <c r="D12">
        <v>2</v>
      </c>
      <c r="E12">
        <v>2430</v>
      </c>
      <c r="F12" s="385">
        <v>58135.51</v>
      </c>
      <c r="G12" s="385">
        <v>381414.1</v>
      </c>
      <c r="H12">
        <v>102</v>
      </c>
      <c r="I12" s="385">
        <v>11105.68</v>
      </c>
      <c r="J12" s="385">
        <v>368309.4</v>
      </c>
      <c r="K12" s="385">
        <v>312172.90999999997</v>
      </c>
      <c r="L12">
        <v>141</v>
      </c>
      <c r="M12">
        <v>43</v>
      </c>
    </row>
    <row r="13" spans="1:13">
      <c r="B13" s="385">
        <v>322970.69</v>
      </c>
      <c r="C13" s="386">
        <v>0</v>
      </c>
      <c r="D13" s="385">
        <v>307.89999999999998</v>
      </c>
      <c r="E13" s="385">
        <v>323278.59000000003</v>
      </c>
      <c r="H13" s="385">
        <v>13104.7</v>
      </c>
      <c r="M13" s="386">
        <v>0</v>
      </c>
    </row>
    <row r="14" spans="1:13">
      <c r="A14" t="s">
        <v>392</v>
      </c>
      <c r="B14">
        <v>2621</v>
      </c>
      <c r="C14">
        <v>0</v>
      </c>
      <c r="D14">
        <v>2</v>
      </c>
      <c r="E14">
        <v>2623</v>
      </c>
      <c r="F14" s="385">
        <v>58714.15</v>
      </c>
      <c r="G14" s="385">
        <v>385218.5</v>
      </c>
      <c r="H14">
        <v>93</v>
      </c>
      <c r="I14" s="385">
        <v>8684.64</v>
      </c>
      <c r="J14" s="386">
        <v>374971</v>
      </c>
      <c r="K14" s="385">
        <v>317819.71000000002</v>
      </c>
      <c r="L14">
        <v>195</v>
      </c>
      <c r="M14">
        <v>29</v>
      </c>
    </row>
    <row r="15" spans="1:13">
      <c r="B15" s="385">
        <v>326184.42</v>
      </c>
      <c r="C15" s="386">
        <v>0</v>
      </c>
      <c r="D15" s="385">
        <v>319.93</v>
      </c>
      <c r="E15" s="385">
        <v>326504.34999999998</v>
      </c>
      <c r="H15" s="385">
        <v>10247.5</v>
      </c>
      <c r="M15" s="386">
        <v>0</v>
      </c>
    </row>
    <row r="16" spans="1:13">
      <c r="A16" t="s">
        <v>393</v>
      </c>
      <c r="B16">
        <v>2922</v>
      </c>
      <c r="C16">
        <v>1</v>
      </c>
      <c r="D16">
        <v>11</v>
      </c>
      <c r="E16">
        <v>2934</v>
      </c>
      <c r="F16" s="385">
        <v>67587.63</v>
      </c>
      <c r="G16" s="385">
        <v>444400.04</v>
      </c>
      <c r="H16">
        <v>115</v>
      </c>
      <c r="I16" s="385">
        <v>11391.52</v>
      </c>
      <c r="J16" s="385">
        <v>430958.37</v>
      </c>
      <c r="K16" s="385">
        <v>365420.89</v>
      </c>
      <c r="L16">
        <v>131</v>
      </c>
      <c r="M16">
        <v>20</v>
      </c>
    </row>
    <row r="17" spans="1:13">
      <c r="B17" s="385">
        <v>375439.69</v>
      </c>
      <c r="C17" s="385">
        <v>41.77</v>
      </c>
      <c r="D17" s="385">
        <v>1330.95</v>
      </c>
      <c r="E17" s="385">
        <v>376812.41</v>
      </c>
      <c r="H17" s="385">
        <v>13441.67</v>
      </c>
      <c r="M17" s="386">
        <v>0</v>
      </c>
    </row>
    <row r="18" spans="1:13">
      <c r="A18" t="s">
        <v>315</v>
      </c>
      <c r="B18">
        <v>2617</v>
      </c>
      <c r="C18">
        <v>0</v>
      </c>
      <c r="D18">
        <v>1</v>
      </c>
      <c r="E18">
        <v>2618</v>
      </c>
      <c r="F18" s="385">
        <v>59573.41</v>
      </c>
      <c r="G18" s="385">
        <v>390623.99</v>
      </c>
      <c r="H18">
        <v>69</v>
      </c>
      <c r="I18" s="385">
        <v>6967.41</v>
      </c>
      <c r="J18" s="385">
        <v>382402.45</v>
      </c>
      <c r="K18" s="385">
        <v>324083.17</v>
      </c>
      <c r="L18">
        <v>264</v>
      </c>
      <c r="M18">
        <v>16</v>
      </c>
    </row>
    <row r="19" spans="1:13">
      <c r="B19" s="385">
        <v>330958.58</v>
      </c>
      <c r="C19" s="386">
        <v>0</v>
      </c>
      <c r="D19" s="386">
        <v>92</v>
      </c>
      <c r="E19" s="385">
        <v>331050.58</v>
      </c>
      <c r="H19" s="385">
        <v>8221.5400000000009</v>
      </c>
      <c r="M19" s="386">
        <v>0</v>
      </c>
    </row>
    <row r="20" spans="1:13">
      <c r="A20" t="s">
        <v>260</v>
      </c>
      <c r="B20">
        <v>1633</v>
      </c>
      <c r="C20">
        <v>0</v>
      </c>
      <c r="D20">
        <v>3</v>
      </c>
      <c r="E20">
        <v>1636</v>
      </c>
      <c r="F20" s="385">
        <v>40610.78</v>
      </c>
      <c r="G20" s="385">
        <v>266670.36</v>
      </c>
      <c r="H20">
        <v>65</v>
      </c>
      <c r="I20" s="385">
        <v>7652.68</v>
      </c>
      <c r="J20" s="385">
        <v>257668.64</v>
      </c>
      <c r="K20" s="385">
        <v>218406.9</v>
      </c>
      <c r="L20">
        <v>155</v>
      </c>
      <c r="M20">
        <v>21</v>
      </c>
    </row>
    <row r="21" spans="1:13">
      <c r="B21" s="385">
        <v>225612.84</v>
      </c>
      <c r="C21" s="386">
        <v>0</v>
      </c>
      <c r="D21" s="385">
        <v>446.74</v>
      </c>
      <c r="E21" s="385">
        <v>226059.58</v>
      </c>
      <c r="H21" s="385">
        <v>9001.7199999999993</v>
      </c>
      <c r="M21" s="386">
        <v>0</v>
      </c>
    </row>
    <row r="22" spans="1:13">
      <c r="A22" t="s">
        <v>314</v>
      </c>
      <c r="B22">
        <v>3277</v>
      </c>
      <c r="C22">
        <v>0</v>
      </c>
      <c r="D22">
        <v>4</v>
      </c>
      <c r="E22">
        <v>3281</v>
      </c>
      <c r="F22" s="385">
        <v>78812.98</v>
      </c>
      <c r="G22" s="385">
        <v>517036.42</v>
      </c>
      <c r="H22">
        <v>145</v>
      </c>
      <c r="I22" s="385">
        <v>13530.92</v>
      </c>
      <c r="J22" s="385">
        <v>501069.93</v>
      </c>
      <c r="K22" s="385">
        <v>424692.52</v>
      </c>
      <c r="L22">
        <v>263</v>
      </c>
      <c r="M22">
        <v>35</v>
      </c>
    </row>
    <row r="23" spans="1:13">
      <c r="B23" s="385">
        <v>437845.42</v>
      </c>
      <c r="C23" s="386">
        <v>0</v>
      </c>
      <c r="D23" s="385">
        <v>378.02</v>
      </c>
      <c r="E23" s="385">
        <v>438223.44</v>
      </c>
      <c r="H23" s="385">
        <v>15966.49</v>
      </c>
      <c r="M23" s="386">
        <v>0</v>
      </c>
    </row>
    <row r="24" spans="1:13">
      <c r="A24" t="s">
        <v>302</v>
      </c>
      <c r="B24">
        <v>3164</v>
      </c>
      <c r="C24">
        <v>1</v>
      </c>
      <c r="D24">
        <v>6</v>
      </c>
      <c r="E24">
        <v>3171</v>
      </c>
      <c r="F24" s="385">
        <v>71947.070000000007</v>
      </c>
      <c r="G24" s="385">
        <v>472592.76</v>
      </c>
      <c r="H24">
        <v>163</v>
      </c>
      <c r="I24" s="385">
        <v>15033.53</v>
      </c>
      <c r="J24" s="385">
        <v>454853.2</v>
      </c>
      <c r="K24" s="385">
        <v>385612.16</v>
      </c>
      <c r="L24">
        <v>224</v>
      </c>
      <c r="M24">
        <v>46</v>
      </c>
    </row>
    <row r="25" spans="1:13">
      <c r="B25" s="385">
        <v>399628.96</v>
      </c>
      <c r="C25" s="385">
        <v>69.489999999999995</v>
      </c>
      <c r="D25" s="385">
        <v>947.24</v>
      </c>
      <c r="E25" s="385">
        <v>400645.69</v>
      </c>
      <c r="H25" s="385">
        <v>17739.560000000001</v>
      </c>
      <c r="M25" s="386">
        <v>0</v>
      </c>
    </row>
    <row r="26" spans="1:13">
      <c r="A26" t="s">
        <v>310</v>
      </c>
      <c r="B26">
        <v>3221</v>
      </c>
      <c r="C26">
        <v>3</v>
      </c>
      <c r="D26">
        <v>3</v>
      </c>
      <c r="E26">
        <v>3227</v>
      </c>
      <c r="F26" s="385">
        <v>76580.929999999993</v>
      </c>
      <c r="G26" s="385">
        <v>502406.46</v>
      </c>
      <c r="H26">
        <v>138</v>
      </c>
      <c r="I26" s="385">
        <v>12451.36</v>
      </c>
      <c r="J26" s="385">
        <v>487713.85</v>
      </c>
      <c r="K26" s="385">
        <v>413374.17</v>
      </c>
      <c r="L26">
        <v>257</v>
      </c>
      <c r="M26">
        <v>58</v>
      </c>
    </row>
    <row r="27" spans="1:13">
      <c r="B27" s="385">
        <v>425357.94</v>
      </c>
      <c r="C27" s="385">
        <v>85.39</v>
      </c>
      <c r="D27" s="385">
        <v>382.2</v>
      </c>
      <c r="E27" s="385">
        <v>425825.53</v>
      </c>
      <c r="H27" s="385">
        <v>14692.61</v>
      </c>
      <c r="M27" s="386">
        <v>0</v>
      </c>
    </row>
    <row r="28" spans="1:13">
      <c r="B28">
        <v>29815</v>
      </c>
      <c r="C28">
        <v>7</v>
      </c>
      <c r="D28">
        <v>66</v>
      </c>
      <c r="E28">
        <v>29888</v>
      </c>
      <c r="F28" s="385">
        <v>697368.12</v>
      </c>
      <c r="G28" s="385">
        <v>4581377.8099999996</v>
      </c>
      <c r="H28">
        <v>1215</v>
      </c>
      <c r="I28" s="385">
        <v>118176.5</v>
      </c>
      <c r="J28" s="385">
        <v>4442043.3600000003</v>
      </c>
      <c r="K28" s="385">
        <v>3765833.19</v>
      </c>
      <c r="L28">
        <v>2479</v>
      </c>
      <c r="M28">
        <v>400</v>
      </c>
    </row>
    <row r="29" spans="1:13">
      <c r="B29" s="385">
        <v>3873560.78</v>
      </c>
      <c r="C29" s="385">
        <v>650.20000000000005</v>
      </c>
      <c r="D29" s="385">
        <v>9798.7099999999991</v>
      </c>
      <c r="E29" s="385">
        <v>3884009.69</v>
      </c>
      <c r="H29" s="385">
        <v>139334.45000000001</v>
      </c>
    </row>
    <row r="31" spans="1:13">
      <c r="H31">
        <f>E28-H28</f>
        <v>28673</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M31"/>
  <sheetViews>
    <sheetView workbookViewId="0">
      <selection activeCell="G15" sqref="G15"/>
    </sheetView>
  </sheetViews>
  <sheetFormatPr defaultRowHeight="12.5"/>
  <cols>
    <col min="1" max="1" width="11.54296875" bestFit="1" customWidth="1"/>
    <col min="2" max="2" width="14.81640625" bestFit="1" customWidth="1"/>
    <col min="3" max="3" width="15.453125" bestFit="1" customWidth="1"/>
    <col min="4" max="4" width="14.26953125" bestFit="1" customWidth="1"/>
    <col min="5" max="5" width="13.1796875" bestFit="1" customWidth="1"/>
    <col min="6" max="6" width="11.453125" bestFit="1" customWidth="1"/>
    <col min="7" max="7" width="13.1796875" bestFit="1" customWidth="1"/>
    <col min="8" max="8" width="12" bestFit="1" customWidth="1"/>
    <col min="9" max="9" width="15.54296875" bestFit="1" customWidth="1"/>
    <col min="10" max="10" width="13.1796875" bestFit="1" customWidth="1"/>
    <col min="11" max="11" width="20.54296875" style="397" bestFit="1" customWidth="1"/>
  </cols>
  <sheetData>
    <row r="2" spans="1:13">
      <c r="A2" t="s">
        <v>373</v>
      </c>
      <c r="B2" t="s">
        <v>374</v>
      </c>
      <c r="C2" t="s">
        <v>375</v>
      </c>
      <c r="D2" t="s">
        <v>376</v>
      </c>
      <c r="E2" t="s">
        <v>377</v>
      </c>
      <c r="F2" t="s">
        <v>378</v>
      </c>
      <c r="G2" t="s">
        <v>379</v>
      </c>
      <c r="H2" t="s">
        <v>380</v>
      </c>
      <c r="I2" t="s">
        <v>381</v>
      </c>
      <c r="J2" t="s">
        <v>382</v>
      </c>
      <c r="K2" s="397" t="s">
        <v>383</v>
      </c>
      <c r="L2" t="s">
        <v>384</v>
      </c>
      <c r="M2" t="s">
        <v>385</v>
      </c>
    </row>
    <row r="3" spans="1:13">
      <c r="B3" t="s">
        <v>386</v>
      </c>
      <c r="C3" t="s">
        <v>387</v>
      </c>
      <c r="D3" t="s">
        <v>388</v>
      </c>
      <c r="E3" t="s">
        <v>389</v>
      </c>
      <c r="H3" t="s">
        <v>390</v>
      </c>
      <c r="M3" t="s">
        <v>391</v>
      </c>
    </row>
    <row r="4" spans="1:13">
      <c r="A4" t="s">
        <v>392</v>
      </c>
      <c r="B4">
        <v>2442</v>
      </c>
      <c r="C4">
        <v>1</v>
      </c>
      <c r="D4">
        <v>0</v>
      </c>
      <c r="E4">
        <v>2443</v>
      </c>
      <c r="F4" s="385">
        <v>63077.1</v>
      </c>
      <c r="G4" s="385">
        <v>413503.04</v>
      </c>
      <c r="H4">
        <v>89</v>
      </c>
      <c r="I4" s="385">
        <v>8860.33</v>
      </c>
      <c r="J4" s="385">
        <v>403048.06</v>
      </c>
      <c r="K4" s="415">
        <v>341565.61</v>
      </c>
      <c r="L4">
        <v>180</v>
      </c>
      <c r="M4">
        <v>27</v>
      </c>
    </row>
    <row r="5" spans="1:13">
      <c r="B5" s="385">
        <v>350346.6</v>
      </c>
      <c r="C5" s="385">
        <v>79.34</v>
      </c>
      <c r="D5" s="386">
        <v>0</v>
      </c>
      <c r="E5" s="385">
        <v>350425.94</v>
      </c>
      <c r="H5" s="385">
        <v>10454.98</v>
      </c>
      <c r="M5" s="386">
        <v>0</v>
      </c>
    </row>
    <row r="6" spans="1:13">
      <c r="A6" t="s">
        <v>393</v>
      </c>
      <c r="B6">
        <v>3077</v>
      </c>
      <c r="C6">
        <v>0</v>
      </c>
      <c r="D6">
        <v>3</v>
      </c>
      <c r="E6">
        <v>3080</v>
      </c>
      <c r="F6" s="385">
        <v>82104.600000000006</v>
      </c>
      <c r="G6" s="385">
        <v>538519.57999999996</v>
      </c>
      <c r="H6">
        <v>107</v>
      </c>
      <c r="I6" s="385">
        <v>11971.11</v>
      </c>
      <c r="J6" s="385">
        <v>524393.80000000005</v>
      </c>
      <c r="K6" s="415">
        <v>444443.87</v>
      </c>
      <c r="L6">
        <v>130</v>
      </c>
      <c r="M6">
        <v>30</v>
      </c>
    </row>
    <row r="7" spans="1:13">
      <c r="B7" s="385">
        <v>456131.34</v>
      </c>
      <c r="C7" s="386">
        <v>0</v>
      </c>
      <c r="D7" s="385">
        <v>283.64</v>
      </c>
      <c r="E7" s="385">
        <v>456414.98</v>
      </c>
      <c r="H7" s="385">
        <v>14125.78</v>
      </c>
      <c r="M7" s="386">
        <v>0</v>
      </c>
    </row>
    <row r="8" spans="1:13">
      <c r="A8" t="s">
        <v>259</v>
      </c>
      <c r="B8">
        <v>2608</v>
      </c>
      <c r="C8">
        <v>1</v>
      </c>
      <c r="D8">
        <v>7</v>
      </c>
      <c r="E8">
        <v>2616</v>
      </c>
      <c r="F8" s="385">
        <v>68471.28</v>
      </c>
      <c r="G8" s="385">
        <v>449800.74</v>
      </c>
      <c r="H8">
        <v>103</v>
      </c>
      <c r="I8" s="385">
        <v>9888.25</v>
      </c>
      <c r="J8" s="385">
        <v>438132.75</v>
      </c>
      <c r="K8" s="415">
        <v>371441.21</v>
      </c>
      <c r="L8">
        <v>347</v>
      </c>
      <c r="M8">
        <v>49</v>
      </c>
    </row>
    <row r="9" spans="1:13">
      <c r="B9" s="385">
        <v>380249.07</v>
      </c>
      <c r="C9" s="385">
        <v>146.87</v>
      </c>
      <c r="D9" s="385">
        <v>933.52</v>
      </c>
      <c r="E9" s="385">
        <v>381329.46</v>
      </c>
      <c r="H9" s="385">
        <v>11667.99</v>
      </c>
      <c r="M9" s="386">
        <v>0</v>
      </c>
    </row>
    <row r="10" spans="1:13">
      <c r="A10" t="s">
        <v>315</v>
      </c>
      <c r="B10">
        <v>2536</v>
      </c>
      <c r="C10">
        <v>0</v>
      </c>
      <c r="D10">
        <v>40</v>
      </c>
      <c r="E10">
        <v>2576</v>
      </c>
      <c r="F10" s="385">
        <v>67374.600000000006</v>
      </c>
      <c r="G10" s="385">
        <v>450812.77</v>
      </c>
      <c r="H10">
        <v>71</v>
      </c>
      <c r="I10" s="385">
        <v>7241.19</v>
      </c>
      <c r="J10" s="385">
        <v>442268.17</v>
      </c>
      <c r="K10" s="415">
        <v>376196.98</v>
      </c>
      <c r="L10">
        <v>229</v>
      </c>
      <c r="M10">
        <v>15</v>
      </c>
    </row>
    <row r="11" spans="1:13">
      <c r="B11" s="385">
        <v>374302.24</v>
      </c>
      <c r="C11" s="386">
        <v>0</v>
      </c>
      <c r="D11" s="385">
        <v>9135.93</v>
      </c>
      <c r="E11" s="385">
        <v>383438.17</v>
      </c>
      <c r="H11" s="385">
        <v>8544.6</v>
      </c>
      <c r="M11" s="386">
        <v>0</v>
      </c>
    </row>
    <row r="12" spans="1:13">
      <c r="A12" t="s">
        <v>41</v>
      </c>
      <c r="B12">
        <v>2156</v>
      </c>
      <c r="C12">
        <v>0</v>
      </c>
      <c r="D12">
        <v>14</v>
      </c>
      <c r="E12">
        <v>2170</v>
      </c>
      <c r="F12" s="385">
        <v>58585.95</v>
      </c>
      <c r="G12" s="385">
        <v>386455.22</v>
      </c>
      <c r="H12">
        <v>86</v>
      </c>
      <c r="I12" s="386">
        <v>10025</v>
      </c>
      <c r="J12" s="385">
        <v>374625.73</v>
      </c>
      <c r="K12" s="415">
        <v>317844.28000000003</v>
      </c>
      <c r="L12">
        <v>152</v>
      </c>
      <c r="M12">
        <v>45</v>
      </c>
    </row>
    <row r="13" spans="1:13">
      <c r="B13" s="385">
        <v>325476.15000000002</v>
      </c>
      <c r="C13" s="386">
        <v>0</v>
      </c>
      <c r="D13" s="385">
        <v>2393.12</v>
      </c>
      <c r="E13" s="385">
        <v>327869.27</v>
      </c>
      <c r="H13" s="385">
        <v>11829.49</v>
      </c>
      <c r="M13" s="386">
        <v>0</v>
      </c>
    </row>
    <row r="14" spans="1:13">
      <c r="A14" t="s">
        <v>310</v>
      </c>
      <c r="B14">
        <v>3250</v>
      </c>
      <c r="C14">
        <v>1</v>
      </c>
      <c r="D14">
        <v>4</v>
      </c>
      <c r="E14">
        <v>3255</v>
      </c>
      <c r="F14" s="385">
        <v>86837.93</v>
      </c>
      <c r="G14" s="385">
        <v>570151.53</v>
      </c>
      <c r="H14">
        <v>157</v>
      </c>
      <c r="I14" s="385">
        <v>15227.18</v>
      </c>
      <c r="J14" s="385">
        <v>552183.47</v>
      </c>
      <c r="K14" s="415">
        <v>468086.42</v>
      </c>
      <c r="L14">
        <v>255</v>
      </c>
      <c r="M14">
        <v>83</v>
      </c>
    </row>
    <row r="15" spans="1:13">
      <c r="B15" s="385">
        <v>481982.56</v>
      </c>
      <c r="C15" s="385">
        <v>447.8</v>
      </c>
      <c r="D15" s="385">
        <v>883.24</v>
      </c>
      <c r="E15" s="385">
        <v>483313.6</v>
      </c>
      <c r="H15" s="385">
        <v>17968.060000000001</v>
      </c>
      <c r="M15" s="386">
        <v>0</v>
      </c>
    </row>
    <row r="16" spans="1:13">
      <c r="A16" t="s">
        <v>394</v>
      </c>
      <c r="B16">
        <v>3321</v>
      </c>
      <c r="C16">
        <v>1</v>
      </c>
      <c r="D16">
        <v>28</v>
      </c>
      <c r="E16">
        <v>3350</v>
      </c>
      <c r="F16" s="385">
        <v>90150.48</v>
      </c>
      <c r="G16" s="385">
        <v>596644.92000000004</v>
      </c>
      <c r="H16">
        <v>172</v>
      </c>
      <c r="I16" s="385">
        <v>18663.650000000001</v>
      </c>
      <c r="J16" s="385">
        <v>574646.19999999995</v>
      </c>
      <c r="K16" s="415">
        <v>487830.79</v>
      </c>
      <c r="L16">
        <v>304</v>
      </c>
      <c r="M16">
        <v>45</v>
      </c>
    </row>
    <row r="17" spans="1:13">
      <c r="B17" s="385">
        <v>500693.66</v>
      </c>
      <c r="C17" s="385">
        <v>142.33000000000001</v>
      </c>
      <c r="D17" s="385">
        <v>5658.45</v>
      </c>
      <c r="E17" s="385">
        <v>506494.44</v>
      </c>
      <c r="H17" s="385">
        <v>21998.720000000001</v>
      </c>
      <c r="M17" s="386">
        <v>0</v>
      </c>
    </row>
    <row r="18" spans="1:13">
      <c r="A18" t="s">
        <v>396</v>
      </c>
      <c r="B18">
        <v>0</v>
      </c>
      <c r="C18">
        <v>0</v>
      </c>
      <c r="D18">
        <v>0</v>
      </c>
      <c r="E18">
        <v>0</v>
      </c>
      <c r="F18" s="386">
        <v>0</v>
      </c>
      <c r="G18" s="386">
        <v>0</v>
      </c>
      <c r="H18">
        <v>0</v>
      </c>
      <c r="I18" s="386">
        <v>0</v>
      </c>
      <c r="J18" s="386">
        <v>0</v>
      </c>
      <c r="K18" s="416">
        <v>0</v>
      </c>
      <c r="L18">
        <v>0</v>
      </c>
      <c r="M18">
        <v>0</v>
      </c>
    </row>
    <row r="19" spans="1:13">
      <c r="B19" s="386">
        <v>0</v>
      </c>
      <c r="C19" s="386">
        <v>0</v>
      </c>
      <c r="D19" s="386">
        <v>0</v>
      </c>
      <c r="E19" s="386">
        <v>0</v>
      </c>
      <c r="H19" s="386">
        <v>0</v>
      </c>
      <c r="M19" s="386">
        <v>0</v>
      </c>
    </row>
    <row r="20" spans="1:13">
      <c r="A20" t="s">
        <v>260</v>
      </c>
      <c r="B20">
        <v>1476</v>
      </c>
      <c r="C20">
        <v>0</v>
      </c>
      <c r="D20">
        <v>0</v>
      </c>
      <c r="E20">
        <v>1476</v>
      </c>
      <c r="F20" s="385">
        <v>40285.19</v>
      </c>
      <c r="G20" s="385">
        <v>264092.55</v>
      </c>
      <c r="H20">
        <v>51</v>
      </c>
      <c r="I20" s="385">
        <v>6433.56</v>
      </c>
      <c r="J20" s="385">
        <v>256500.95</v>
      </c>
      <c r="K20" s="415">
        <v>217373.8</v>
      </c>
      <c r="L20">
        <v>131</v>
      </c>
      <c r="M20">
        <v>11</v>
      </c>
    </row>
    <row r="21" spans="1:13">
      <c r="B21" s="385">
        <v>223807.35999999999</v>
      </c>
      <c r="C21" s="386">
        <v>0</v>
      </c>
      <c r="D21" s="386">
        <v>0</v>
      </c>
      <c r="E21" s="385">
        <v>223807.35999999999</v>
      </c>
      <c r="H21" s="385">
        <v>7591.6</v>
      </c>
      <c r="M21" s="386">
        <v>0</v>
      </c>
    </row>
    <row r="22" spans="1:13">
      <c r="A22" t="s">
        <v>302</v>
      </c>
      <c r="B22">
        <v>3284</v>
      </c>
      <c r="C22">
        <v>1</v>
      </c>
      <c r="D22">
        <v>44</v>
      </c>
      <c r="E22">
        <v>3329</v>
      </c>
      <c r="F22" s="385">
        <v>86399.57</v>
      </c>
      <c r="G22" s="385">
        <v>576042.96</v>
      </c>
      <c r="H22">
        <v>179</v>
      </c>
      <c r="I22" s="385">
        <v>16690.05</v>
      </c>
      <c r="J22" s="385">
        <v>556348.69999999995</v>
      </c>
      <c r="K22" s="415">
        <v>472953.34</v>
      </c>
      <c r="L22">
        <v>234</v>
      </c>
      <c r="M22">
        <v>62</v>
      </c>
    </row>
    <row r="23" spans="1:13">
      <c r="B23" s="385">
        <v>479991.87</v>
      </c>
      <c r="C23" s="385">
        <v>1.1299999999999999</v>
      </c>
      <c r="D23" s="385">
        <v>9650.39</v>
      </c>
      <c r="E23" s="385">
        <v>489643.39</v>
      </c>
      <c r="H23" s="385">
        <v>19694.259999999998</v>
      </c>
      <c r="M23" s="386">
        <v>0</v>
      </c>
    </row>
    <row r="24" spans="1:13">
      <c r="A24" t="s">
        <v>395</v>
      </c>
      <c r="B24">
        <v>2409</v>
      </c>
      <c r="C24">
        <v>0</v>
      </c>
      <c r="D24">
        <v>1</v>
      </c>
      <c r="E24">
        <v>2410</v>
      </c>
      <c r="F24" s="385">
        <v>65117.17</v>
      </c>
      <c r="G24" s="385">
        <v>427005.84</v>
      </c>
      <c r="H24">
        <v>111</v>
      </c>
      <c r="I24" s="385">
        <v>12853.82</v>
      </c>
      <c r="J24" s="385">
        <v>411838.33</v>
      </c>
      <c r="K24" s="415">
        <v>349034.85</v>
      </c>
      <c r="L24">
        <v>139</v>
      </c>
      <c r="M24">
        <v>50</v>
      </c>
    </row>
    <row r="25" spans="1:13">
      <c r="B25" s="385">
        <v>361755.71</v>
      </c>
      <c r="C25" s="386">
        <v>0</v>
      </c>
      <c r="D25" s="385">
        <v>132.96</v>
      </c>
      <c r="E25" s="385">
        <v>361888.67</v>
      </c>
      <c r="H25" s="385">
        <v>15167.51</v>
      </c>
      <c r="M25" s="386">
        <v>0</v>
      </c>
    </row>
    <row r="26" spans="1:13">
      <c r="A26" t="s">
        <v>314</v>
      </c>
      <c r="B26">
        <v>3284</v>
      </c>
      <c r="C26">
        <v>0</v>
      </c>
      <c r="D26">
        <v>2</v>
      </c>
      <c r="E26">
        <v>3286</v>
      </c>
      <c r="F26" s="385">
        <v>87866.78</v>
      </c>
      <c r="G26" s="385">
        <v>576281.67000000004</v>
      </c>
      <c r="H26">
        <v>148</v>
      </c>
      <c r="I26" s="385">
        <v>14188.46</v>
      </c>
      <c r="J26" s="385">
        <v>559539.29</v>
      </c>
      <c r="K26" s="415">
        <v>474226.43</v>
      </c>
      <c r="L26">
        <v>214</v>
      </c>
      <c r="M26">
        <v>50</v>
      </c>
    </row>
    <row r="27" spans="1:13">
      <c r="B27" s="385">
        <v>488147.95</v>
      </c>
      <c r="C27" s="386">
        <v>0</v>
      </c>
      <c r="D27" s="385">
        <v>266.94</v>
      </c>
      <c r="E27" s="385">
        <v>488414.89</v>
      </c>
      <c r="H27" s="385">
        <v>16742.38</v>
      </c>
      <c r="M27" s="386">
        <v>0</v>
      </c>
    </row>
    <row r="28" spans="1:13">
      <c r="B28">
        <v>29843</v>
      </c>
      <c r="C28">
        <v>5</v>
      </c>
      <c r="D28">
        <v>143</v>
      </c>
      <c r="E28">
        <v>29991</v>
      </c>
      <c r="F28" s="385">
        <v>796270.65</v>
      </c>
      <c r="G28" s="385">
        <v>5249310.82</v>
      </c>
      <c r="H28">
        <v>1274</v>
      </c>
      <c r="I28" s="385">
        <v>132042.6</v>
      </c>
      <c r="J28" s="385">
        <v>5093525.46</v>
      </c>
      <c r="K28" s="415">
        <v>4320997.57</v>
      </c>
      <c r="L28">
        <v>2315</v>
      </c>
      <c r="M28">
        <v>467</v>
      </c>
    </row>
    <row r="29" spans="1:13">
      <c r="B29" s="385">
        <v>4422884.51</v>
      </c>
      <c r="C29" s="385">
        <v>817.47</v>
      </c>
      <c r="D29" s="385">
        <v>29338.19</v>
      </c>
      <c r="E29" s="385">
        <v>4453040.17</v>
      </c>
      <c r="H29" s="385">
        <v>155785.35999999999</v>
      </c>
    </row>
    <row r="31" spans="1:13">
      <c r="H31">
        <f>E28-H28</f>
        <v>28717</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2:M31"/>
  <sheetViews>
    <sheetView topLeftCell="A16" workbookViewId="0">
      <selection activeCell="K28" sqref="K28"/>
    </sheetView>
  </sheetViews>
  <sheetFormatPr defaultRowHeight="12.5"/>
  <cols>
    <col min="5" max="5" width="13.1796875" bestFit="1" customWidth="1"/>
    <col min="8" max="8" width="12" bestFit="1" customWidth="1"/>
    <col min="9" max="9" width="15.54296875" bestFit="1" customWidth="1"/>
    <col min="10" max="10" width="13.1796875" bestFit="1" customWidth="1"/>
    <col min="11" max="11" width="20.54296875" style="397" bestFit="1" customWidth="1"/>
  </cols>
  <sheetData>
    <row r="2" spans="1:13">
      <c r="A2" t="s">
        <v>373</v>
      </c>
      <c r="B2" t="s">
        <v>374</v>
      </c>
      <c r="C2" t="s">
        <v>375</v>
      </c>
      <c r="D2" t="s">
        <v>376</v>
      </c>
      <c r="E2" t="s">
        <v>377</v>
      </c>
      <c r="F2" t="s">
        <v>378</v>
      </c>
      <c r="G2" t="s">
        <v>379</v>
      </c>
      <c r="H2" t="s">
        <v>380</v>
      </c>
      <c r="I2" t="s">
        <v>381</v>
      </c>
      <c r="J2" t="s">
        <v>382</v>
      </c>
      <c r="K2" s="397" t="s">
        <v>383</v>
      </c>
      <c r="L2" t="s">
        <v>384</v>
      </c>
      <c r="M2" t="s">
        <v>385</v>
      </c>
    </row>
    <row r="3" spans="1:13">
      <c r="B3" t="s">
        <v>386</v>
      </c>
      <c r="C3" t="s">
        <v>387</v>
      </c>
      <c r="D3" t="s">
        <v>388</v>
      </c>
      <c r="E3" t="s">
        <v>389</v>
      </c>
      <c r="H3" t="s">
        <v>390</v>
      </c>
      <c r="M3" t="s">
        <v>391</v>
      </c>
    </row>
    <row r="4" spans="1:13">
      <c r="A4" t="s">
        <v>392</v>
      </c>
      <c r="B4">
        <v>2126</v>
      </c>
      <c r="C4">
        <v>0</v>
      </c>
      <c r="D4">
        <v>3</v>
      </c>
      <c r="E4">
        <v>2129</v>
      </c>
      <c r="F4" s="385">
        <v>54243.87</v>
      </c>
      <c r="G4" s="385">
        <v>356426.32</v>
      </c>
      <c r="H4">
        <v>97</v>
      </c>
      <c r="I4" s="385">
        <v>8763.8700000000008</v>
      </c>
      <c r="J4" s="385">
        <v>346084.96</v>
      </c>
      <c r="K4" s="415">
        <v>293418.58</v>
      </c>
      <c r="L4">
        <v>131</v>
      </c>
      <c r="M4">
        <v>21</v>
      </c>
    </row>
    <row r="5" spans="1:13">
      <c r="B5" s="385">
        <v>301353.61</v>
      </c>
      <c r="C5" s="386">
        <v>0</v>
      </c>
      <c r="D5" s="385">
        <v>828.84</v>
      </c>
      <c r="E5" s="385">
        <v>302182.45</v>
      </c>
      <c r="H5" s="385">
        <v>10341.36</v>
      </c>
      <c r="M5" s="386">
        <v>0</v>
      </c>
    </row>
    <row r="6" spans="1:13">
      <c r="A6" t="s">
        <v>393</v>
      </c>
      <c r="B6">
        <v>2853</v>
      </c>
      <c r="C6">
        <v>3</v>
      </c>
      <c r="D6">
        <v>12</v>
      </c>
      <c r="E6">
        <v>2868</v>
      </c>
      <c r="F6" s="385">
        <v>71828.539999999994</v>
      </c>
      <c r="G6" s="385">
        <v>472752.47</v>
      </c>
      <c r="H6">
        <v>147</v>
      </c>
      <c r="I6" s="385">
        <v>15501.77</v>
      </c>
      <c r="J6" s="385">
        <v>454484.46</v>
      </c>
      <c r="K6" s="415">
        <v>385422.16</v>
      </c>
      <c r="L6">
        <v>134</v>
      </c>
      <c r="M6">
        <v>60</v>
      </c>
    </row>
    <row r="7" spans="1:13">
      <c r="B7" s="385">
        <v>398451.6</v>
      </c>
      <c r="C7" s="385">
        <v>585.07000000000005</v>
      </c>
      <c r="D7" s="385">
        <v>1887.26</v>
      </c>
      <c r="E7" s="385">
        <v>400923.93</v>
      </c>
      <c r="H7" s="385">
        <v>18268.009999999998</v>
      </c>
      <c r="M7" s="386">
        <v>0</v>
      </c>
    </row>
    <row r="8" spans="1:13">
      <c r="A8" t="s">
        <v>260</v>
      </c>
      <c r="B8">
        <v>1309</v>
      </c>
      <c r="C8">
        <v>0</v>
      </c>
      <c r="D8">
        <v>0</v>
      </c>
      <c r="E8">
        <v>1309</v>
      </c>
      <c r="F8" s="385">
        <v>36885.39</v>
      </c>
      <c r="G8" s="385">
        <v>241804.94</v>
      </c>
      <c r="H8">
        <v>90</v>
      </c>
      <c r="I8" s="385">
        <v>11306.65</v>
      </c>
      <c r="J8" s="385">
        <v>228463.1</v>
      </c>
      <c r="K8" s="415">
        <v>193612.9</v>
      </c>
      <c r="L8">
        <v>129</v>
      </c>
      <c r="M8">
        <v>28</v>
      </c>
    </row>
    <row r="9" spans="1:13">
      <c r="B9" s="385">
        <v>204919.55</v>
      </c>
      <c r="C9" s="386">
        <v>0</v>
      </c>
      <c r="D9" s="386">
        <v>0</v>
      </c>
      <c r="E9" s="385">
        <v>204919.55</v>
      </c>
      <c r="H9" s="385">
        <v>13341.84</v>
      </c>
      <c r="M9" s="386">
        <v>0</v>
      </c>
    </row>
    <row r="10" spans="1:13">
      <c r="A10" t="s">
        <v>394</v>
      </c>
      <c r="B10">
        <v>2990</v>
      </c>
      <c r="C10">
        <v>3</v>
      </c>
      <c r="D10">
        <v>25</v>
      </c>
      <c r="E10">
        <v>3018</v>
      </c>
      <c r="F10" s="385">
        <v>78126.36</v>
      </c>
      <c r="G10" s="385">
        <v>517235.14</v>
      </c>
      <c r="H10">
        <v>143</v>
      </c>
      <c r="I10" s="385">
        <v>18336.45</v>
      </c>
      <c r="J10" s="385">
        <v>495688.49</v>
      </c>
      <c r="K10" s="415">
        <v>420772.33</v>
      </c>
      <c r="L10">
        <v>206</v>
      </c>
      <c r="M10">
        <v>50</v>
      </c>
    </row>
    <row r="11" spans="1:13">
      <c r="B11" s="385">
        <v>433567.47</v>
      </c>
      <c r="C11" s="385">
        <v>465.77</v>
      </c>
      <c r="D11" s="385">
        <v>5075.54</v>
      </c>
      <c r="E11" s="385">
        <v>439108.78</v>
      </c>
      <c r="H11" s="385">
        <v>21546.65</v>
      </c>
      <c r="M11" s="386">
        <v>0</v>
      </c>
    </row>
    <row r="12" spans="1:13">
      <c r="A12" t="s">
        <v>302</v>
      </c>
      <c r="B12">
        <v>2912</v>
      </c>
      <c r="C12">
        <v>2</v>
      </c>
      <c r="D12">
        <v>7</v>
      </c>
      <c r="E12">
        <v>2921</v>
      </c>
      <c r="F12" s="385">
        <v>77393.89</v>
      </c>
      <c r="G12" s="385">
        <v>508296.32</v>
      </c>
      <c r="H12">
        <v>200</v>
      </c>
      <c r="I12" s="385">
        <v>20483.18</v>
      </c>
      <c r="J12" s="385">
        <v>484126.17</v>
      </c>
      <c r="K12" s="415">
        <v>410419.25</v>
      </c>
      <c r="L12">
        <v>246</v>
      </c>
      <c r="M12">
        <v>55</v>
      </c>
    </row>
    <row r="13" spans="1:13">
      <c r="B13" s="385">
        <v>429784.31</v>
      </c>
      <c r="C13" s="385">
        <v>178.66</v>
      </c>
      <c r="D13" s="385">
        <v>939.46</v>
      </c>
      <c r="E13" s="385">
        <v>430902.43</v>
      </c>
      <c r="H13" s="385">
        <v>24170.15</v>
      </c>
      <c r="M13" s="386">
        <v>0</v>
      </c>
    </row>
    <row r="14" spans="1:13">
      <c r="A14" t="s">
        <v>310</v>
      </c>
      <c r="B14">
        <v>3068</v>
      </c>
      <c r="C14">
        <v>1</v>
      </c>
      <c r="D14">
        <v>3</v>
      </c>
      <c r="E14">
        <v>3072</v>
      </c>
      <c r="F14" s="385">
        <v>81467.399999999994</v>
      </c>
      <c r="G14" s="385">
        <v>534553.64</v>
      </c>
      <c r="H14">
        <v>177</v>
      </c>
      <c r="I14" s="385">
        <v>19109.55</v>
      </c>
      <c r="J14" s="385">
        <v>512004.38</v>
      </c>
      <c r="K14" s="415">
        <v>433976.69</v>
      </c>
      <c r="L14">
        <v>189</v>
      </c>
      <c r="M14">
        <v>64</v>
      </c>
    </row>
    <row r="15" spans="1:13">
      <c r="B15" s="385">
        <v>452318.99</v>
      </c>
      <c r="C15" s="385">
        <v>274.45</v>
      </c>
      <c r="D15" s="385">
        <v>492.8</v>
      </c>
      <c r="E15" s="385">
        <v>453086.24</v>
      </c>
      <c r="H15" s="385">
        <v>22549.26</v>
      </c>
      <c r="M15" s="386">
        <v>0</v>
      </c>
    </row>
    <row r="16" spans="1:13">
      <c r="A16" t="s">
        <v>395</v>
      </c>
      <c r="B16">
        <v>1996</v>
      </c>
      <c r="C16">
        <v>0</v>
      </c>
      <c r="D16">
        <v>3</v>
      </c>
      <c r="E16">
        <v>1999</v>
      </c>
      <c r="F16" s="385">
        <v>51912.7</v>
      </c>
      <c r="G16" s="385">
        <v>340823.5</v>
      </c>
      <c r="H16">
        <v>106</v>
      </c>
      <c r="I16" s="386">
        <v>10485</v>
      </c>
      <c r="J16" s="385">
        <v>328451.20000000001</v>
      </c>
      <c r="K16" s="415">
        <v>278425.8</v>
      </c>
      <c r="L16">
        <v>147</v>
      </c>
      <c r="M16">
        <v>55</v>
      </c>
    </row>
    <row r="17" spans="1:13">
      <c r="B17" s="385">
        <v>288399.21000000002</v>
      </c>
      <c r="C17" s="386">
        <v>0</v>
      </c>
      <c r="D17" s="385">
        <v>511.59</v>
      </c>
      <c r="E17" s="385">
        <v>288910.8</v>
      </c>
      <c r="H17" s="385">
        <v>12372.3</v>
      </c>
      <c r="M17" s="386">
        <v>0</v>
      </c>
    </row>
    <row r="18" spans="1:13">
      <c r="A18" t="s">
        <v>396</v>
      </c>
      <c r="B18">
        <v>0</v>
      </c>
      <c r="C18">
        <v>0</v>
      </c>
      <c r="D18">
        <v>0</v>
      </c>
      <c r="E18">
        <v>0</v>
      </c>
      <c r="F18" s="386">
        <v>0</v>
      </c>
      <c r="G18" s="386">
        <v>0</v>
      </c>
      <c r="H18">
        <v>0</v>
      </c>
      <c r="I18" s="386">
        <v>0</v>
      </c>
      <c r="J18" s="386">
        <v>0</v>
      </c>
      <c r="K18" s="416">
        <v>0</v>
      </c>
      <c r="L18">
        <v>0</v>
      </c>
      <c r="M18">
        <v>0</v>
      </c>
    </row>
    <row r="19" spans="1:13">
      <c r="B19" s="386">
        <v>0</v>
      </c>
      <c r="C19" s="386">
        <v>0</v>
      </c>
      <c r="D19" s="386">
        <v>0</v>
      </c>
      <c r="E19" s="386">
        <v>0</v>
      </c>
      <c r="H19" s="386">
        <v>0</v>
      </c>
      <c r="M19" s="386">
        <v>0</v>
      </c>
    </row>
    <row r="20" spans="1:13">
      <c r="A20" t="s">
        <v>259</v>
      </c>
      <c r="B20">
        <v>2216</v>
      </c>
      <c r="C20">
        <v>2</v>
      </c>
      <c r="D20">
        <v>13</v>
      </c>
      <c r="E20">
        <v>2231</v>
      </c>
      <c r="F20" s="385">
        <v>58459.76</v>
      </c>
      <c r="G20" s="385">
        <v>385318.9</v>
      </c>
      <c r="H20">
        <v>112</v>
      </c>
      <c r="I20" s="385">
        <v>11537.1</v>
      </c>
      <c r="J20" s="385">
        <v>371739.61</v>
      </c>
      <c r="K20" s="415">
        <v>315322.03999999998</v>
      </c>
      <c r="L20">
        <v>297</v>
      </c>
      <c r="M20">
        <v>50</v>
      </c>
    </row>
    <row r="21" spans="1:13">
      <c r="B21" s="385">
        <v>324608.43</v>
      </c>
      <c r="C21" s="385">
        <v>167.94</v>
      </c>
      <c r="D21" s="385">
        <v>2082.77</v>
      </c>
      <c r="E21" s="385">
        <v>326859.14</v>
      </c>
      <c r="H21" s="385">
        <v>13579.29</v>
      </c>
      <c r="M21" s="386">
        <v>0</v>
      </c>
    </row>
    <row r="22" spans="1:13">
      <c r="A22" t="s">
        <v>41</v>
      </c>
      <c r="B22">
        <v>1947</v>
      </c>
      <c r="C22">
        <v>2</v>
      </c>
      <c r="D22">
        <v>7</v>
      </c>
      <c r="E22">
        <v>1956</v>
      </c>
      <c r="F22" s="385">
        <v>51586.21</v>
      </c>
      <c r="G22" s="385">
        <v>339579.66</v>
      </c>
      <c r="H22">
        <v>100</v>
      </c>
      <c r="I22" s="385">
        <v>9914.59</v>
      </c>
      <c r="J22" s="385">
        <v>327880.44</v>
      </c>
      <c r="K22" s="415">
        <v>278078.86</v>
      </c>
      <c r="L22">
        <v>133</v>
      </c>
      <c r="M22">
        <v>21</v>
      </c>
    </row>
    <row r="23" spans="1:13">
      <c r="B23" s="385">
        <v>286264.96000000002</v>
      </c>
      <c r="C23" s="385">
        <v>324.42</v>
      </c>
      <c r="D23" s="385">
        <v>1404.07</v>
      </c>
      <c r="E23" s="385">
        <v>287993.45</v>
      </c>
      <c r="H23" s="385">
        <v>11699.22</v>
      </c>
      <c r="M23" s="386">
        <v>0</v>
      </c>
    </row>
    <row r="24" spans="1:13">
      <c r="A24" t="s">
        <v>314</v>
      </c>
      <c r="B24">
        <v>3082</v>
      </c>
      <c r="C24">
        <v>2</v>
      </c>
      <c r="D24">
        <v>3</v>
      </c>
      <c r="E24">
        <v>3087</v>
      </c>
      <c r="F24" s="385">
        <v>82609.240000000005</v>
      </c>
      <c r="G24" s="385">
        <v>541940.97</v>
      </c>
      <c r="H24">
        <v>181</v>
      </c>
      <c r="I24" s="385">
        <v>20205.54</v>
      </c>
      <c r="J24" s="385">
        <v>518113.22</v>
      </c>
      <c r="K24" s="415">
        <v>439126.19</v>
      </c>
      <c r="L24">
        <v>242</v>
      </c>
      <c r="M24">
        <v>47</v>
      </c>
    </row>
    <row r="25" spans="1:13">
      <c r="B25" s="385">
        <v>458344.19</v>
      </c>
      <c r="C25" s="385">
        <v>592.11</v>
      </c>
      <c r="D25" s="385">
        <v>395.43</v>
      </c>
      <c r="E25" s="385">
        <v>459331.73</v>
      </c>
      <c r="H25" s="385">
        <v>23827.75</v>
      </c>
      <c r="M25" s="386">
        <v>0</v>
      </c>
    </row>
    <row r="26" spans="1:13">
      <c r="A26" t="s">
        <v>315</v>
      </c>
      <c r="B26">
        <v>2123</v>
      </c>
      <c r="C26">
        <v>5</v>
      </c>
      <c r="D26">
        <v>1</v>
      </c>
      <c r="E26">
        <v>2129</v>
      </c>
      <c r="F26" s="385">
        <v>55584.66</v>
      </c>
      <c r="G26" s="385">
        <v>364503.87</v>
      </c>
      <c r="H26">
        <v>79</v>
      </c>
      <c r="I26" s="385">
        <v>7175.69</v>
      </c>
      <c r="J26" s="385">
        <v>356036.55</v>
      </c>
      <c r="K26" s="415">
        <v>301743.52</v>
      </c>
      <c r="L26">
        <v>218</v>
      </c>
      <c r="M26">
        <v>15</v>
      </c>
    </row>
    <row r="27" spans="1:13">
      <c r="B27" s="385">
        <v>307513.68</v>
      </c>
      <c r="C27" s="385">
        <v>1289.03</v>
      </c>
      <c r="D27" s="385">
        <v>116.5</v>
      </c>
      <c r="E27" s="385">
        <v>308919.21000000002</v>
      </c>
      <c r="H27" s="385">
        <v>8467.32</v>
      </c>
      <c r="M27" s="386">
        <v>0</v>
      </c>
    </row>
    <row r="28" spans="1:13">
      <c r="B28">
        <v>26622</v>
      </c>
      <c r="C28">
        <v>20</v>
      </c>
      <c r="D28">
        <v>77</v>
      </c>
      <c r="E28">
        <v>26719</v>
      </c>
      <c r="F28" s="385">
        <v>700098.02</v>
      </c>
      <c r="G28" s="385">
        <v>4603235.7300000004</v>
      </c>
      <c r="H28">
        <v>1432</v>
      </c>
      <c r="I28" s="385">
        <v>152819.4</v>
      </c>
      <c r="J28" s="385">
        <v>4423072.5599999996</v>
      </c>
      <c r="K28" s="415">
        <v>3750318.31</v>
      </c>
      <c r="L28">
        <v>2072</v>
      </c>
      <c r="M28">
        <v>466</v>
      </c>
    </row>
    <row r="29" spans="1:13">
      <c r="B29" s="386">
        <v>3885526</v>
      </c>
      <c r="C29" s="385">
        <v>3877.45</v>
      </c>
      <c r="D29" s="385">
        <v>13734.26</v>
      </c>
      <c r="E29" s="385">
        <v>3903137.71</v>
      </c>
      <c r="H29" s="385">
        <v>180163.17</v>
      </c>
    </row>
    <row r="31" spans="1:13">
      <c r="H31">
        <f>E28-H28</f>
        <v>25287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P13"/>
  <sheetViews>
    <sheetView zoomScale="62" zoomScaleNormal="62" workbookViewId="0">
      <selection activeCell="B15" sqref="B15"/>
    </sheetView>
  </sheetViews>
  <sheetFormatPr defaultRowHeight="15.5"/>
  <cols>
    <col min="1" max="1" width="3.81640625" style="423" customWidth="1"/>
    <col min="2" max="2" width="107" style="423" customWidth="1"/>
    <col min="3" max="3" width="1.7265625" style="423" customWidth="1"/>
    <col min="4" max="4" width="3.81640625" style="423" customWidth="1"/>
    <col min="5" max="5" width="127.26953125" style="423" bestFit="1" customWidth="1"/>
    <col min="6" max="256" width="9.1796875" style="423"/>
    <col min="257" max="257" width="3.81640625" style="423" customWidth="1"/>
    <col min="258" max="258" width="92.1796875" style="423" bestFit="1" customWidth="1"/>
    <col min="259" max="259" width="1.7265625" style="423" customWidth="1"/>
    <col min="260" max="260" width="3.81640625" style="423" customWidth="1"/>
    <col min="261" max="261" width="91.26953125" style="423" bestFit="1" customWidth="1"/>
    <col min="262" max="512" width="9.1796875" style="423"/>
    <col min="513" max="513" width="3.81640625" style="423" customWidth="1"/>
    <col min="514" max="514" width="92.1796875" style="423" bestFit="1" customWidth="1"/>
    <col min="515" max="515" width="1.7265625" style="423" customWidth="1"/>
    <col min="516" max="516" width="3.81640625" style="423" customWidth="1"/>
    <col min="517" max="517" width="91.26953125" style="423" bestFit="1" customWidth="1"/>
    <col min="518" max="768" width="9.1796875" style="423"/>
    <col min="769" max="769" width="3.81640625" style="423" customWidth="1"/>
    <col min="770" max="770" width="92.1796875" style="423" bestFit="1" customWidth="1"/>
    <col min="771" max="771" width="1.7265625" style="423" customWidth="1"/>
    <col min="772" max="772" width="3.81640625" style="423" customWidth="1"/>
    <col min="773" max="773" width="91.26953125" style="423" bestFit="1" customWidth="1"/>
    <col min="774" max="1024" width="9.1796875" style="423"/>
    <col min="1025" max="1025" width="3.81640625" style="423" customWidth="1"/>
    <col min="1026" max="1026" width="92.1796875" style="423" bestFit="1" customWidth="1"/>
    <col min="1027" max="1027" width="1.7265625" style="423" customWidth="1"/>
    <col min="1028" max="1028" width="3.81640625" style="423" customWidth="1"/>
    <col min="1029" max="1029" width="91.26953125" style="423" bestFit="1" customWidth="1"/>
    <col min="1030" max="1280" width="9.1796875" style="423"/>
    <col min="1281" max="1281" width="3.81640625" style="423" customWidth="1"/>
    <col min="1282" max="1282" width="92.1796875" style="423" bestFit="1" customWidth="1"/>
    <col min="1283" max="1283" width="1.7265625" style="423" customWidth="1"/>
    <col min="1284" max="1284" width="3.81640625" style="423" customWidth="1"/>
    <col min="1285" max="1285" width="91.26953125" style="423" bestFit="1" customWidth="1"/>
    <col min="1286" max="1536" width="9.1796875" style="423"/>
    <col min="1537" max="1537" width="3.81640625" style="423" customWidth="1"/>
    <col min="1538" max="1538" width="92.1796875" style="423" bestFit="1" customWidth="1"/>
    <col min="1539" max="1539" width="1.7265625" style="423" customWidth="1"/>
    <col min="1540" max="1540" width="3.81640625" style="423" customWidth="1"/>
    <col min="1541" max="1541" width="91.26953125" style="423" bestFit="1" customWidth="1"/>
    <col min="1542" max="1792" width="9.1796875" style="423"/>
    <col min="1793" max="1793" width="3.81640625" style="423" customWidth="1"/>
    <col min="1794" max="1794" width="92.1796875" style="423" bestFit="1" customWidth="1"/>
    <col min="1795" max="1795" width="1.7265625" style="423" customWidth="1"/>
    <col min="1796" max="1796" width="3.81640625" style="423" customWidth="1"/>
    <col min="1797" max="1797" width="91.26953125" style="423" bestFit="1" customWidth="1"/>
    <col min="1798" max="2048" width="9.1796875" style="423"/>
    <col min="2049" max="2049" width="3.81640625" style="423" customWidth="1"/>
    <col min="2050" max="2050" width="92.1796875" style="423" bestFit="1" customWidth="1"/>
    <col min="2051" max="2051" width="1.7265625" style="423" customWidth="1"/>
    <col min="2052" max="2052" width="3.81640625" style="423" customWidth="1"/>
    <col min="2053" max="2053" width="91.26953125" style="423" bestFit="1" customWidth="1"/>
    <col min="2054" max="2304" width="9.1796875" style="423"/>
    <col min="2305" max="2305" width="3.81640625" style="423" customWidth="1"/>
    <col min="2306" max="2306" width="92.1796875" style="423" bestFit="1" customWidth="1"/>
    <col min="2307" max="2307" width="1.7265625" style="423" customWidth="1"/>
    <col min="2308" max="2308" width="3.81640625" style="423" customWidth="1"/>
    <col min="2309" max="2309" width="91.26953125" style="423" bestFit="1" customWidth="1"/>
    <col min="2310" max="2560" width="9.1796875" style="423"/>
    <col min="2561" max="2561" width="3.81640625" style="423" customWidth="1"/>
    <col min="2562" max="2562" width="92.1796875" style="423" bestFit="1" customWidth="1"/>
    <col min="2563" max="2563" width="1.7265625" style="423" customWidth="1"/>
    <col min="2564" max="2564" width="3.81640625" style="423" customWidth="1"/>
    <col min="2565" max="2565" width="91.26953125" style="423" bestFit="1" customWidth="1"/>
    <col min="2566" max="2816" width="9.1796875" style="423"/>
    <col min="2817" max="2817" width="3.81640625" style="423" customWidth="1"/>
    <col min="2818" max="2818" width="92.1796875" style="423" bestFit="1" customWidth="1"/>
    <col min="2819" max="2819" width="1.7265625" style="423" customWidth="1"/>
    <col min="2820" max="2820" width="3.81640625" style="423" customWidth="1"/>
    <col min="2821" max="2821" width="91.26953125" style="423" bestFit="1" customWidth="1"/>
    <col min="2822" max="3072" width="9.1796875" style="423"/>
    <col min="3073" max="3073" width="3.81640625" style="423" customWidth="1"/>
    <col min="3074" max="3074" width="92.1796875" style="423" bestFit="1" customWidth="1"/>
    <col min="3075" max="3075" width="1.7265625" style="423" customWidth="1"/>
    <col min="3076" max="3076" width="3.81640625" style="423" customWidth="1"/>
    <col min="3077" max="3077" width="91.26953125" style="423" bestFit="1" customWidth="1"/>
    <col min="3078" max="3328" width="9.1796875" style="423"/>
    <col min="3329" max="3329" width="3.81640625" style="423" customWidth="1"/>
    <col min="3330" max="3330" width="92.1796875" style="423" bestFit="1" customWidth="1"/>
    <col min="3331" max="3331" width="1.7265625" style="423" customWidth="1"/>
    <col min="3332" max="3332" width="3.81640625" style="423" customWidth="1"/>
    <col min="3333" max="3333" width="91.26953125" style="423" bestFit="1" customWidth="1"/>
    <col min="3334" max="3584" width="9.1796875" style="423"/>
    <col min="3585" max="3585" width="3.81640625" style="423" customWidth="1"/>
    <col min="3586" max="3586" width="92.1796875" style="423" bestFit="1" customWidth="1"/>
    <col min="3587" max="3587" width="1.7265625" style="423" customWidth="1"/>
    <col min="3588" max="3588" width="3.81640625" style="423" customWidth="1"/>
    <col min="3589" max="3589" width="91.26953125" style="423" bestFit="1" customWidth="1"/>
    <col min="3590" max="3840" width="9.1796875" style="423"/>
    <col min="3841" max="3841" width="3.81640625" style="423" customWidth="1"/>
    <col min="3842" max="3842" width="92.1796875" style="423" bestFit="1" customWidth="1"/>
    <col min="3843" max="3843" width="1.7265625" style="423" customWidth="1"/>
    <col min="3844" max="3844" width="3.81640625" style="423" customWidth="1"/>
    <col min="3845" max="3845" width="91.26953125" style="423" bestFit="1" customWidth="1"/>
    <col min="3846" max="4096" width="9.1796875" style="423"/>
    <col min="4097" max="4097" width="3.81640625" style="423" customWidth="1"/>
    <col min="4098" max="4098" width="92.1796875" style="423" bestFit="1" customWidth="1"/>
    <col min="4099" max="4099" width="1.7265625" style="423" customWidth="1"/>
    <col min="4100" max="4100" width="3.81640625" style="423" customWidth="1"/>
    <col min="4101" max="4101" width="91.26953125" style="423" bestFit="1" customWidth="1"/>
    <col min="4102" max="4352" width="9.1796875" style="423"/>
    <col min="4353" max="4353" width="3.81640625" style="423" customWidth="1"/>
    <col min="4354" max="4354" width="92.1796875" style="423" bestFit="1" customWidth="1"/>
    <col min="4355" max="4355" width="1.7265625" style="423" customWidth="1"/>
    <col min="4356" max="4356" width="3.81640625" style="423" customWidth="1"/>
    <col min="4357" max="4357" width="91.26953125" style="423" bestFit="1" customWidth="1"/>
    <col min="4358" max="4608" width="9.1796875" style="423"/>
    <col min="4609" max="4609" width="3.81640625" style="423" customWidth="1"/>
    <col min="4610" max="4610" width="92.1796875" style="423" bestFit="1" customWidth="1"/>
    <col min="4611" max="4611" width="1.7265625" style="423" customWidth="1"/>
    <col min="4612" max="4612" width="3.81640625" style="423" customWidth="1"/>
    <col min="4613" max="4613" width="91.26953125" style="423" bestFit="1" customWidth="1"/>
    <col min="4614" max="4864" width="9.1796875" style="423"/>
    <col min="4865" max="4865" width="3.81640625" style="423" customWidth="1"/>
    <col min="4866" max="4866" width="92.1796875" style="423" bestFit="1" customWidth="1"/>
    <col min="4867" max="4867" width="1.7265625" style="423" customWidth="1"/>
    <col min="4868" max="4868" width="3.81640625" style="423" customWidth="1"/>
    <col min="4869" max="4869" width="91.26953125" style="423" bestFit="1" customWidth="1"/>
    <col min="4870" max="5120" width="9.1796875" style="423"/>
    <col min="5121" max="5121" width="3.81640625" style="423" customWidth="1"/>
    <col min="5122" max="5122" width="92.1796875" style="423" bestFit="1" customWidth="1"/>
    <col min="5123" max="5123" width="1.7265625" style="423" customWidth="1"/>
    <col min="5124" max="5124" width="3.81640625" style="423" customWidth="1"/>
    <col min="5125" max="5125" width="91.26953125" style="423" bestFit="1" customWidth="1"/>
    <col min="5126" max="5376" width="9.1796875" style="423"/>
    <col min="5377" max="5377" width="3.81640625" style="423" customWidth="1"/>
    <col min="5378" max="5378" width="92.1796875" style="423" bestFit="1" customWidth="1"/>
    <col min="5379" max="5379" width="1.7265625" style="423" customWidth="1"/>
    <col min="5380" max="5380" width="3.81640625" style="423" customWidth="1"/>
    <col min="5381" max="5381" width="91.26953125" style="423" bestFit="1" customWidth="1"/>
    <col min="5382" max="5632" width="9.1796875" style="423"/>
    <col min="5633" max="5633" width="3.81640625" style="423" customWidth="1"/>
    <col min="5634" max="5634" width="92.1796875" style="423" bestFit="1" customWidth="1"/>
    <col min="5635" max="5635" width="1.7265625" style="423" customWidth="1"/>
    <col min="5636" max="5636" width="3.81640625" style="423" customWidth="1"/>
    <col min="5637" max="5637" width="91.26953125" style="423" bestFit="1" customWidth="1"/>
    <col min="5638" max="5888" width="9.1796875" style="423"/>
    <col min="5889" max="5889" width="3.81640625" style="423" customWidth="1"/>
    <col min="5890" max="5890" width="92.1796875" style="423" bestFit="1" customWidth="1"/>
    <col min="5891" max="5891" width="1.7265625" style="423" customWidth="1"/>
    <col min="5892" max="5892" width="3.81640625" style="423" customWidth="1"/>
    <col min="5893" max="5893" width="91.26953125" style="423" bestFit="1" customWidth="1"/>
    <col min="5894" max="6144" width="9.1796875" style="423"/>
    <col min="6145" max="6145" width="3.81640625" style="423" customWidth="1"/>
    <col min="6146" max="6146" width="92.1796875" style="423" bestFit="1" customWidth="1"/>
    <col min="6147" max="6147" width="1.7265625" style="423" customWidth="1"/>
    <col min="6148" max="6148" width="3.81640625" style="423" customWidth="1"/>
    <col min="6149" max="6149" width="91.26953125" style="423" bestFit="1" customWidth="1"/>
    <col min="6150" max="6400" width="9.1796875" style="423"/>
    <col min="6401" max="6401" width="3.81640625" style="423" customWidth="1"/>
    <col min="6402" max="6402" width="92.1796875" style="423" bestFit="1" customWidth="1"/>
    <col min="6403" max="6403" width="1.7265625" style="423" customWidth="1"/>
    <col min="6404" max="6404" width="3.81640625" style="423" customWidth="1"/>
    <col min="6405" max="6405" width="91.26953125" style="423" bestFit="1" customWidth="1"/>
    <col min="6406" max="6656" width="9.1796875" style="423"/>
    <col min="6657" max="6657" width="3.81640625" style="423" customWidth="1"/>
    <col min="6658" max="6658" width="92.1796875" style="423" bestFit="1" customWidth="1"/>
    <col min="6659" max="6659" width="1.7265625" style="423" customWidth="1"/>
    <col min="6660" max="6660" width="3.81640625" style="423" customWidth="1"/>
    <col min="6661" max="6661" width="91.26953125" style="423" bestFit="1" customWidth="1"/>
    <col min="6662" max="6912" width="9.1796875" style="423"/>
    <col min="6913" max="6913" width="3.81640625" style="423" customWidth="1"/>
    <col min="6914" max="6914" width="92.1796875" style="423" bestFit="1" customWidth="1"/>
    <col min="6915" max="6915" width="1.7265625" style="423" customWidth="1"/>
    <col min="6916" max="6916" width="3.81640625" style="423" customWidth="1"/>
    <col min="6917" max="6917" width="91.26953125" style="423" bestFit="1" customWidth="1"/>
    <col min="6918" max="7168" width="9.1796875" style="423"/>
    <col min="7169" max="7169" width="3.81640625" style="423" customWidth="1"/>
    <col min="7170" max="7170" width="92.1796875" style="423" bestFit="1" customWidth="1"/>
    <col min="7171" max="7171" width="1.7265625" style="423" customWidth="1"/>
    <col min="7172" max="7172" width="3.81640625" style="423" customWidth="1"/>
    <col min="7173" max="7173" width="91.26953125" style="423" bestFit="1" customWidth="1"/>
    <col min="7174" max="7424" width="9.1796875" style="423"/>
    <col min="7425" max="7425" width="3.81640625" style="423" customWidth="1"/>
    <col min="7426" max="7426" width="92.1796875" style="423" bestFit="1" customWidth="1"/>
    <col min="7427" max="7427" width="1.7265625" style="423" customWidth="1"/>
    <col min="7428" max="7428" width="3.81640625" style="423" customWidth="1"/>
    <col min="7429" max="7429" width="91.26953125" style="423" bestFit="1" customWidth="1"/>
    <col min="7430" max="7680" width="9.1796875" style="423"/>
    <col min="7681" max="7681" width="3.81640625" style="423" customWidth="1"/>
    <col min="7682" max="7682" width="92.1796875" style="423" bestFit="1" customWidth="1"/>
    <col min="7683" max="7683" width="1.7265625" style="423" customWidth="1"/>
    <col min="7684" max="7684" width="3.81640625" style="423" customWidth="1"/>
    <col min="7685" max="7685" width="91.26953125" style="423" bestFit="1" customWidth="1"/>
    <col min="7686" max="7936" width="9.1796875" style="423"/>
    <col min="7937" max="7937" width="3.81640625" style="423" customWidth="1"/>
    <col min="7938" max="7938" width="92.1796875" style="423" bestFit="1" customWidth="1"/>
    <col min="7939" max="7939" width="1.7265625" style="423" customWidth="1"/>
    <col min="7940" max="7940" width="3.81640625" style="423" customWidth="1"/>
    <col min="7941" max="7941" width="91.26953125" style="423" bestFit="1" customWidth="1"/>
    <col min="7942" max="8192" width="9.1796875" style="423"/>
    <col min="8193" max="8193" width="3.81640625" style="423" customWidth="1"/>
    <col min="8194" max="8194" width="92.1796875" style="423" bestFit="1" customWidth="1"/>
    <col min="8195" max="8195" width="1.7265625" style="423" customWidth="1"/>
    <col min="8196" max="8196" width="3.81640625" style="423" customWidth="1"/>
    <col min="8197" max="8197" width="91.26953125" style="423" bestFit="1" customWidth="1"/>
    <col min="8198" max="8448" width="9.1796875" style="423"/>
    <col min="8449" max="8449" width="3.81640625" style="423" customWidth="1"/>
    <col min="8450" max="8450" width="92.1796875" style="423" bestFit="1" customWidth="1"/>
    <col min="8451" max="8451" width="1.7265625" style="423" customWidth="1"/>
    <col min="8452" max="8452" width="3.81640625" style="423" customWidth="1"/>
    <col min="8453" max="8453" width="91.26953125" style="423" bestFit="1" customWidth="1"/>
    <col min="8454" max="8704" width="9.1796875" style="423"/>
    <col min="8705" max="8705" width="3.81640625" style="423" customWidth="1"/>
    <col min="8706" max="8706" width="92.1796875" style="423" bestFit="1" customWidth="1"/>
    <col min="8707" max="8707" width="1.7265625" style="423" customWidth="1"/>
    <col min="8708" max="8708" width="3.81640625" style="423" customWidth="1"/>
    <col min="8709" max="8709" width="91.26953125" style="423" bestFit="1" customWidth="1"/>
    <col min="8710" max="8960" width="9.1796875" style="423"/>
    <col min="8961" max="8961" width="3.81640625" style="423" customWidth="1"/>
    <col min="8962" max="8962" width="92.1796875" style="423" bestFit="1" customWidth="1"/>
    <col min="8963" max="8963" width="1.7265625" style="423" customWidth="1"/>
    <col min="8964" max="8964" width="3.81640625" style="423" customWidth="1"/>
    <col min="8965" max="8965" width="91.26953125" style="423" bestFit="1" customWidth="1"/>
    <col min="8966" max="9216" width="9.1796875" style="423"/>
    <col min="9217" max="9217" width="3.81640625" style="423" customWidth="1"/>
    <col min="9218" max="9218" width="92.1796875" style="423" bestFit="1" customWidth="1"/>
    <col min="9219" max="9219" width="1.7265625" style="423" customWidth="1"/>
    <col min="9220" max="9220" width="3.81640625" style="423" customWidth="1"/>
    <col min="9221" max="9221" width="91.26953125" style="423" bestFit="1" customWidth="1"/>
    <col min="9222" max="9472" width="9.1796875" style="423"/>
    <col min="9473" max="9473" width="3.81640625" style="423" customWidth="1"/>
    <col min="9474" max="9474" width="92.1796875" style="423" bestFit="1" customWidth="1"/>
    <col min="9475" max="9475" width="1.7265625" style="423" customWidth="1"/>
    <col min="9476" max="9476" width="3.81640625" style="423" customWidth="1"/>
    <col min="9477" max="9477" width="91.26953125" style="423" bestFit="1" customWidth="1"/>
    <col min="9478" max="9728" width="9.1796875" style="423"/>
    <col min="9729" max="9729" width="3.81640625" style="423" customWidth="1"/>
    <col min="9730" max="9730" width="92.1796875" style="423" bestFit="1" customWidth="1"/>
    <col min="9731" max="9731" width="1.7265625" style="423" customWidth="1"/>
    <col min="9732" max="9732" width="3.81640625" style="423" customWidth="1"/>
    <col min="9733" max="9733" width="91.26953125" style="423" bestFit="1" customWidth="1"/>
    <col min="9734" max="9984" width="9.1796875" style="423"/>
    <col min="9985" max="9985" width="3.81640625" style="423" customWidth="1"/>
    <col min="9986" max="9986" width="92.1796875" style="423" bestFit="1" customWidth="1"/>
    <col min="9987" max="9987" width="1.7265625" style="423" customWidth="1"/>
    <col min="9988" max="9988" width="3.81640625" style="423" customWidth="1"/>
    <col min="9989" max="9989" width="91.26953125" style="423" bestFit="1" customWidth="1"/>
    <col min="9990" max="10240" width="9.1796875" style="423"/>
    <col min="10241" max="10241" width="3.81640625" style="423" customWidth="1"/>
    <col min="10242" max="10242" width="92.1796875" style="423" bestFit="1" customWidth="1"/>
    <col min="10243" max="10243" width="1.7265625" style="423" customWidth="1"/>
    <col min="10244" max="10244" width="3.81640625" style="423" customWidth="1"/>
    <col min="10245" max="10245" width="91.26953125" style="423" bestFit="1" customWidth="1"/>
    <col min="10246" max="10496" width="9.1796875" style="423"/>
    <col min="10497" max="10497" width="3.81640625" style="423" customWidth="1"/>
    <col min="10498" max="10498" width="92.1796875" style="423" bestFit="1" customWidth="1"/>
    <col min="10499" max="10499" width="1.7265625" style="423" customWidth="1"/>
    <col min="10500" max="10500" width="3.81640625" style="423" customWidth="1"/>
    <col min="10501" max="10501" width="91.26953125" style="423" bestFit="1" customWidth="1"/>
    <col min="10502" max="10752" width="9.1796875" style="423"/>
    <col min="10753" max="10753" width="3.81640625" style="423" customWidth="1"/>
    <col min="10754" max="10754" width="92.1796875" style="423" bestFit="1" customWidth="1"/>
    <col min="10755" max="10755" width="1.7265625" style="423" customWidth="1"/>
    <col min="10756" max="10756" width="3.81640625" style="423" customWidth="1"/>
    <col min="10757" max="10757" width="91.26953125" style="423" bestFit="1" customWidth="1"/>
    <col min="10758" max="11008" width="9.1796875" style="423"/>
    <col min="11009" max="11009" width="3.81640625" style="423" customWidth="1"/>
    <col min="11010" max="11010" width="92.1796875" style="423" bestFit="1" customWidth="1"/>
    <col min="11011" max="11011" width="1.7265625" style="423" customWidth="1"/>
    <col min="11012" max="11012" width="3.81640625" style="423" customWidth="1"/>
    <col min="11013" max="11013" width="91.26953125" style="423" bestFit="1" customWidth="1"/>
    <col min="11014" max="11264" width="9.1796875" style="423"/>
    <col min="11265" max="11265" width="3.81640625" style="423" customWidth="1"/>
    <col min="11266" max="11266" width="92.1796875" style="423" bestFit="1" customWidth="1"/>
    <col min="11267" max="11267" width="1.7265625" style="423" customWidth="1"/>
    <col min="11268" max="11268" width="3.81640625" style="423" customWidth="1"/>
    <col min="11269" max="11269" width="91.26953125" style="423" bestFit="1" customWidth="1"/>
    <col min="11270" max="11520" width="9.1796875" style="423"/>
    <col min="11521" max="11521" width="3.81640625" style="423" customWidth="1"/>
    <col min="11522" max="11522" width="92.1796875" style="423" bestFit="1" customWidth="1"/>
    <col min="11523" max="11523" width="1.7265625" style="423" customWidth="1"/>
    <col min="11524" max="11524" width="3.81640625" style="423" customWidth="1"/>
    <col min="11525" max="11525" width="91.26953125" style="423" bestFit="1" customWidth="1"/>
    <col min="11526" max="11776" width="9.1796875" style="423"/>
    <col min="11777" max="11777" width="3.81640625" style="423" customWidth="1"/>
    <col min="11778" max="11778" width="92.1796875" style="423" bestFit="1" customWidth="1"/>
    <col min="11779" max="11779" width="1.7265625" style="423" customWidth="1"/>
    <col min="11780" max="11780" width="3.81640625" style="423" customWidth="1"/>
    <col min="11781" max="11781" width="91.26953125" style="423" bestFit="1" customWidth="1"/>
    <col min="11782" max="12032" width="9.1796875" style="423"/>
    <col min="12033" max="12033" width="3.81640625" style="423" customWidth="1"/>
    <col min="12034" max="12034" width="92.1796875" style="423" bestFit="1" customWidth="1"/>
    <col min="12035" max="12035" width="1.7265625" style="423" customWidth="1"/>
    <col min="12036" max="12036" width="3.81640625" style="423" customWidth="1"/>
    <col min="12037" max="12037" width="91.26953125" style="423" bestFit="1" customWidth="1"/>
    <col min="12038" max="12288" width="9.1796875" style="423"/>
    <col min="12289" max="12289" width="3.81640625" style="423" customWidth="1"/>
    <col min="12290" max="12290" width="92.1796875" style="423" bestFit="1" customWidth="1"/>
    <col min="12291" max="12291" width="1.7265625" style="423" customWidth="1"/>
    <col min="12292" max="12292" width="3.81640625" style="423" customWidth="1"/>
    <col min="12293" max="12293" width="91.26953125" style="423" bestFit="1" customWidth="1"/>
    <col min="12294" max="12544" width="9.1796875" style="423"/>
    <col min="12545" max="12545" width="3.81640625" style="423" customWidth="1"/>
    <col min="12546" max="12546" width="92.1796875" style="423" bestFit="1" customWidth="1"/>
    <col min="12547" max="12547" width="1.7265625" style="423" customWidth="1"/>
    <col min="12548" max="12548" width="3.81640625" style="423" customWidth="1"/>
    <col min="12549" max="12549" width="91.26953125" style="423" bestFit="1" customWidth="1"/>
    <col min="12550" max="12800" width="9.1796875" style="423"/>
    <col min="12801" max="12801" width="3.81640625" style="423" customWidth="1"/>
    <col min="12802" max="12802" width="92.1796875" style="423" bestFit="1" customWidth="1"/>
    <col min="12803" max="12803" width="1.7265625" style="423" customWidth="1"/>
    <col min="12804" max="12804" width="3.81640625" style="423" customWidth="1"/>
    <col min="12805" max="12805" width="91.26953125" style="423" bestFit="1" customWidth="1"/>
    <col min="12806" max="13056" width="9.1796875" style="423"/>
    <col min="13057" max="13057" width="3.81640625" style="423" customWidth="1"/>
    <col min="13058" max="13058" width="92.1796875" style="423" bestFit="1" customWidth="1"/>
    <col min="13059" max="13059" width="1.7265625" style="423" customWidth="1"/>
    <col min="13060" max="13060" width="3.81640625" style="423" customWidth="1"/>
    <col min="13061" max="13061" width="91.26953125" style="423" bestFit="1" customWidth="1"/>
    <col min="13062" max="13312" width="9.1796875" style="423"/>
    <col min="13313" max="13313" width="3.81640625" style="423" customWidth="1"/>
    <col min="13314" max="13314" width="92.1796875" style="423" bestFit="1" customWidth="1"/>
    <col min="13315" max="13315" width="1.7265625" style="423" customWidth="1"/>
    <col min="13316" max="13316" width="3.81640625" style="423" customWidth="1"/>
    <col min="13317" max="13317" width="91.26953125" style="423" bestFit="1" customWidth="1"/>
    <col min="13318" max="13568" width="9.1796875" style="423"/>
    <col min="13569" max="13569" width="3.81640625" style="423" customWidth="1"/>
    <col min="13570" max="13570" width="92.1796875" style="423" bestFit="1" customWidth="1"/>
    <col min="13571" max="13571" width="1.7265625" style="423" customWidth="1"/>
    <col min="13572" max="13572" width="3.81640625" style="423" customWidth="1"/>
    <col min="13573" max="13573" width="91.26953125" style="423" bestFit="1" customWidth="1"/>
    <col min="13574" max="13824" width="9.1796875" style="423"/>
    <col min="13825" max="13825" width="3.81640625" style="423" customWidth="1"/>
    <col min="13826" max="13826" width="92.1796875" style="423" bestFit="1" customWidth="1"/>
    <col min="13827" max="13827" width="1.7265625" style="423" customWidth="1"/>
    <col min="13828" max="13828" width="3.81640625" style="423" customWidth="1"/>
    <col min="13829" max="13829" width="91.26953125" style="423" bestFit="1" customWidth="1"/>
    <col min="13830" max="14080" width="9.1796875" style="423"/>
    <col min="14081" max="14081" width="3.81640625" style="423" customWidth="1"/>
    <col min="14082" max="14082" width="92.1796875" style="423" bestFit="1" customWidth="1"/>
    <col min="14083" max="14083" width="1.7265625" style="423" customWidth="1"/>
    <col min="14084" max="14084" width="3.81640625" style="423" customWidth="1"/>
    <col min="14085" max="14085" width="91.26953125" style="423" bestFit="1" customWidth="1"/>
    <col min="14086" max="14336" width="9.1796875" style="423"/>
    <col min="14337" max="14337" width="3.81640625" style="423" customWidth="1"/>
    <col min="14338" max="14338" width="92.1796875" style="423" bestFit="1" customWidth="1"/>
    <col min="14339" max="14339" width="1.7265625" style="423" customWidth="1"/>
    <col min="14340" max="14340" width="3.81640625" style="423" customWidth="1"/>
    <col min="14341" max="14341" width="91.26953125" style="423" bestFit="1" customWidth="1"/>
    <col min="14342" max="14592" width="9.1796875" style="423"/>
    <col min="14593" max="14593" width="3.81640625" style="423" customWidth="1"/>
    <col min="14594" max="14594" width="92.1796875" style="423" bestFit="1" customWidth="1"/>
    <col min="14595" max="14595" width="1.7265625" style="423" customWidth="1"/>
    <col min="14596" max="14596" width="3.81640625" style="423" customWidth="1"/>
    <col min="14597" max="14597" width="91.26953125" style="423" bestFit="1" customWidth="1"/>
    <col min="14598" max="14848" width="9.1796875" style="423"/>
    <col min="14849" max="14849" width="3.81640625" style="423" customWidth="1"/>
    <col min="14850" max="14850" width="92.1796875" style="423" bestFit="1" customWidth="1"/>
    <col min="14851" max="14851" width="1.7265625" style="423" customWidth="1"/>
    <col min="14852" max="14852" width="3.81640625" style="423" customWidth="1"/>
    <col min="14853" max="14853" width="91.26953125" style="423" bestFit="1" customWidth="1"/>
    <col min="14854" max="15104" width="9.1796875" style="423"/>
    <col min="15105" max="15105" width="3.81640625" style="423" customWidth="1"/>
    <col min="15106" max="15106" width="92.1796875" style="423" bestFit="1" customWidth="1"/>
    <col min="15107" max="15107" width="1.7265625" style="423" customWidth="1"/>
    <col min="15108" max="15108" width="3.81640625" style="423" customWidth="1"/>
    <col min="15109" max="15109" width="91.26953125" style="423" bestFit="1" customWidth="1"/>
    <col min="15110" max="15360" width="9.1796875" style="423"/>
    <col min="15361" max="15361" width="3.81640625" style="423" customWidth="1"/>
    <col min="15362" max="15362" width="92.1796875" style="423" bestFit="1" customWidth="1"/>
    <col min="15363" max="15363" width="1.7265625" style="423" customWidth="1"/>
    <col min="15364" max="15364" width="3.81640625" style="423" customWidth="1"/>
    <col min="15365" max="15365" width="91.26953125" style="423" bestFit="1" customWidth="1"/>
    <col min="15366" max="15616" width="9.1796875" style="423"/>
    <col min="15617" max="15617" width="3.81640625" style="423" customWidth="1"/>
    <col min="15618" max="15618" width="92.1796875" style="423" bestFit="1" customWidth="1"/>
    <col min="15619" max="15619" width="1.7265625" style="423" customWidth="1"/>
    <col min="15620" max="15620" width="3.81640625" style="423" customWidth="1"/>
    <col min="15621" max="15621" width="91.26953125" style="423" bestFit="1" customWidth="1"/>
    <col min="15622" max="15872" width="9.1796875" style="423"/>
    <col min="15873" max="15873" width="3.81640625" style="423" customWidth="1"/>
    <col min="15874" max="15874" width="92.1796875" style="423" bestFit="1" customWidth="1"/>
    <col min="15875" max="15875" width="1.7265625" style="423" customWidth="1"/>
    <col min="15876" max="15876" width="3.81640625" style="423" customWidth="1"/>
    <col min="15877" max="15877" width="91.26953125" style="423" bestFit="1" customWidth="1"/>
    <col min="15878" max="16128" width="9.1796875" style="423"/>
    <col min="16129" max="16129" width="3.81640625" style="423" customWidth="1"/>
    <col min="16130" max="16130" width="92.1796875" style="423" bestFit="1" customWidth="1"/>
    <col min="16131" max="16131" width="1.7265625" style="423" customWidth="1"/>
    <col min="16132" max="16132" width="3.81640625" style="423" customWidth="1"/>
    <col min="16133" max="16133" width="91.26953125" style="423" bestFit="1" customWidth="1"/>
    <col min="16134" max="16384" width="9.1796875" style="423"/>
  </cols>
  <sheetData>
    <row r="1" spans="1:16">
      <c r="A1" s="421"/>
      <c r="B1" s="422"/>
      <c r="C1" s="421"/>
      <c r="D1" s="421"/>
      <c r="F1" s="421"/>
      <c r="G1" s="421"/>
      <c r="H1" s="421"/>
      <c r="I1" s="421"/>
      <c r="J1" s="421"/>
      <c r="K1" s="421"/>
      <c r="L1" s="421"/>
      <c r="M1" s="421"/>
      <c r="N1" s="421"/>
      <c r="O1" s="421"/>
      <c r="P1" s="421"/>
    </row>
    <row r="2" spans="1:16">
      <c r="A2" s="424" t="s">
        <v>63</v>
      </c>
      <c r="B2" s="421"/>
      <c r="C2" s="421"/>
      <c r="D2" s="424" t="s">
        <v>3</v>
      </c>
      <c r="E2" s="421"/>
      <c r="F2" s="421"/>
      <c r="G2" s="421"/>
      <c r="H2" s="421"/>
      <c r="I2" s="421"/>
      <c r="J2" s="421"/>
      <c r="K2" s="421"/>
      <c r="L2" s="421"/>
      <c r="M2" s="421"/>
      <c r="N2" s="421"/>
      <c r="O2" s="421"/>
      <c r="P2" s="421"/>
    </row>
    <row r="3" spans="1:16" ht="13.5" customHeight="1">
      <c r="A3" s="425"/>
      <c r="B3" s="421"/>
      <c r="C3" s="421"/>
      <c r="D3" s="425"/>
      <c r="E3" s="421"/>
      <c r="F3" s="421"/>
      <c r="G3" s="421"/>
      <c r="H3" s="421"/>
      <c r="I3" s="421"/>
      <c r="J3" s="421"/>
      <c r="K3" s="421"/>
      <c r="L3" s="421"/>
      <c r="M3" s="421"/>
      <c r="N3" s="421"/>
      <c r="O3" s="421"/>
      <c r="P3" s="421"/>
    </row>
    <row r="4" spans="1:16" ht="21.75" customHeight="1">
      <c r="A4" s="426" t="s">
        <v>256</v>
      </c>
      <c r="B4" s="421"/>
      <c r="C4" s="421"/>
      <c r="D4" s="423" t="s">
        <v>367</v>
      </c>
      <c r="E4" s="421"/>
      <c r="F4" s="421"/>
      <c r="G4" s="421"/>
      <c r="H4" s="421"/>
      <c r="I4" s="421"/>
      <c r="J4" s="421"/>
      <c r="K4" s="421"/>
      <c r="L4" s="421"/>
      <c r="M4" s="421"/>
      <c r="N4" s="421"/>
      <c r="O4" s="421"/>
      <c r="P4" s="421"/>
    </row>
    <row r="5" spans="1:16" ht="13.5" customHeight="1">
      <c r="A5" s="421"/>
      <c r="B5" s="427"/>
      <c r="C5" s="421"/>
      <c r="D5" s="421"/>
      <c r="E5" s="427"/>
      <c r="F5" s="421"/>
      <c r="G5" s="421"/>
      <c r="H5" s="421"/>
      <c r="I5" s="421"/>
      <c r="J5" s="421"/>
      <c r="K5" s="421"/>
      <c r="L5" s="421"/>
      <c r="M5" s="421"/>
      <c r="N5" s="421"/>
      <c r="O5" s="421"/>
      <c r="P5" s="421"/>
    </row>
    <row r="6" spans="1:16" ht="52.5" customHeight="1">
      <c r="A6" s="469" t="s">
        <v>7</v>
      </c>
      <c r="B6" s="470" t="s">
        <v>486</v>
      </c>
      <c r="C6" s="471"/>
      <c r="D6" s="469" t="s">
        <v>7</v>
      </c>
      <c r="E6" s="470" t="s">
        <v>494</v>
      </c>
      <c r="F6" s="501"/>
      <c r="G6" s="501"/>
      <c r="H6" s="501"/>
      <c r="I6" s="501"/>
      <c r="J6" s="501"/>
      <c r="K6" s="501"/>
      <c r="L6" s="501"/>
      <c r="M6" s="501"/>
      <c r="N6" s="501"/>
      <c r="O6" s="501"/>
      <c r="P6" s="501"/>
    </row>
    <row r="7" spans="1:16" ht="43.5" customHeight="1">
      <c r="A7" s="469" t="s">
        <v>7</v>
      </c>
      <c r="B7" s="472" t="s">
        <v>487</v>
      </c>
      <c r="C7" s="470"/>
      <c r="D7" s="469" t="s">
        <v>7</v>
      </c>
      <c r="E7" s="470" t="s">
        <v>495</v>
      </c>
      <c r="F7" s="501"/>
      <c r="G7" s="501"/>
      <c r="H7" s="501"/>
      <c r="I7" s="501"/>
      <c r="J7" s="501"/>
      <c r="K7" s="501"/>
      <c r="L7" s="501"/>
      <c r="M7" s="501"/>
      <c r="N7" s="501"/>
      <c r="O7" s="501"/>
      <c r="P7" s="501"/>
    </row>
    <row r="8" spans="1:16" ht="40.5" customHeight="1">
      <c r="A8" s="469" t="s">
        <v>7</v>
      </c>
      <c r="B8" s="470" t="s">
        <v>488</v>
      </c>
      <c r="C8" s="470"/>
      <c r="D8" s="469" t="s">
        <v>7</v>
      </c>
      <c r="E8" s="470" t="s">
        <v>496</v>
      </c>
      <c r="F8" s="501"/>
      <c r="G8" s="501"/>
      <c r="H8" s="501"/>
      <c r="I8" s="501"/>
      <c r="J8" s="501"/>
      <c r="K8" s="501"/>
      <c r="L8" s="501"/>
      <c r="M8" s="501"/>
      <c r="N8" s="501"/>
      <c r="O8" s="501"/>
      <c r="P8" s="501"/>
    </row>
    <row r="9" spans="1:16" ht="39.75" customHeight="1">
      <c r="A9" s="469" t="s">
        <v>7</v>
      </c>
      <c r="B9" s="470" t="s">
        <v>489</v>
      </c>
      <c r="C9" s="470"/>
      <c r="D9" s="469" t="s">
        <v>7</v>
      </c>
      <c r="E9" s="470" t="s">
        <v>497</v>
      </c>
      <c r="F9" s="501"/>
      <c r="G9" s="501"/>
      <c r="H9" s="501"/>
      <c r="I9" s="501"/>
      <c r="J9" s="501"/>
      <c r="K9" s="501"/>
      <c r="L9" s="501"/>
      <c r="M9" s="501"/>
      <c r="N9" s="501"/>
      <c r="O9" s="501"/>
      <c r="P9" s="501"/>
    </row>
    <row r="10" spans="1:16" ht="41.25" customHeight="1">
      <c r="A10" s="469" t="s">
        <v>7</v>
      </c>
      <c r="B10" s="470" t="s">
        <v>490</v>
      </c>
      <c r="C10" s="470"/>
      <c r="D10" s="469" t="s">
        <v>7</v>
      </c>
      <c r="E10" s="470" t="s">
        <v>498</v>
      </c>
      <c r="F10" s="501"/>
      <c r="G10" s="501"/>
      <c r="H10" s="501"/>
      <c r="I10" s="501"/>
      <c r="J10" s="501"/>
      <c r="K10" s="501"/>
      <c r="L10" s="501"/>
      <c r="M10" s="501"/>
      <c r="N10" s="501"/>
      <c r="O10" s="501"/>
      <c r="P10" s="501"/>
    </row>
    <row r="11" spans="1:16" ht="40.5" customHeight="1">
      <c r="A11" s="469" t="s">
        <v>7</v>
      </c>
      <c r="B11" s="470" t="s">
        <v>491</v>
      </c>
      <c r="C11" s="470"/>
      <c r="D11" s="469" t="s">
        <v>7</v>
      </c>
      <c r="E11" s="470" t="s">
        <v>499</v>
      </c>
      <c r="F11" s="501"/>
      <c r="G11" s="501"/>
      <c r="H11" s="501"/>
      <c r="I11" s="501"/>
      <c r="J11" s="501"/>
      <c r="K11" s="501"/>
      <c r="L11" s="501"/>
      <c r="M11" s="501"/>
      <c r="N11" s="501"/>
      <c r="O11" s="501"/>
      <c r="P11" s="501"/>
    </row>
    <row r="12" spans="1:16" ht="46.5">
      <c r="A12" s="469" t="s">
        <v>7</v>
      </c>
      <c r="B12" s="470" t="s">
        <v>492</v>
      </c>
      <c r="C12" s="470"/>
      <c r="D12" s="469" t="s">
        <v>7</v>
      </c>
      <c r="E12" s="470" t="s">
        <v>500</v>
      </c>
      <c r="F12" s="501"/>
      <c r="G12" s="501"/>
      <c r="H12" s="501"/>
      <c r="I12" s="501"/>
      <c r="J12" s="501"/>
      <c r="K12" s="501"/>
      <c r="L12" s="501"/>
      <c r="M12" s="501"/>
      <c r="N12" s="501"/>
      <c r="O12" s="501"/>
      <c r="P12" s="501"/>
    </row>
    <row r="13" spans="1:16" ht="46.5">
      <c r="A13" s="469" t="s">
        <v>7</v>
      </c>
      <c r="B13" s="470" t="s">
        <v>493</v>
      </c>
      <c r="C13" s="470"/>
      <c r="D13" s="469" t="s">
        <v>7</v>
      </c>
      <c r="E13" s="470" t="s">
        <v>501</v>
      </c>
      <c r="F13" s="501"/>
      <c r="G13" s="501"/>
      <c r="H13" s="501"/>
      <c r="I13" s="501"/>
      <c r="J13" s="501"/>
      <c r="K13" s="501"/>
      <c r="L13" s="501"/>
      <c r="M13" s="501"/>
      <c r="N13" s="501"/>
      <c r="O13" s="501"/>
      <c r="P13" s="501"/>
    </row>
  </sheetData>
  <mergeCells count="8">
    <mergeCell ref="F12:P12"/>
    <mergeCell ref="F13:P13"/>
    <mergeCell ref="F6:P6"/>
    <mergeCell ref="F7:P7"/>
    <mergeCell ref="F8:P8"/>
    <mergeCell ref="F9:P9"/>
    <mergeCell ref="F10:P10"/>
    <mergeCell ref="F11:P11"/>
  </mergeCells>
  <printOptions horizontalCentered="1"/>
  <pageMargins left="0.7" right="0.7" top="0.75" bottom="0.75" header="0.3" footer="0.3"/>
  <pageSetup paperSize="9" scale="37" orientation="portrait" r:id="rId1"/>
  <headerFooter>
    <oddHeader>&amp;F</oddHeader>
    <oddFooter>&amp;LBQK - Departamenti i Mbikqyrjes së Sigurimeve - Divizioni për Raportim dhe Analiza
CBK - Insurance Supervision Department - Division for Reporting and Analysis</oddFooter>
  </headerFooter>
  <colBreaks count="1" manualBreakCount="1">
    <brk id="1" max="1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AE46"/>
  <sheetViews>
    <sheetView tabSelected="1" zoomScale="69" zoomScaleNormal="69" workbookViewId="0">
      <selection activeCell="H19" sqref="H19"/>
    </sheetView>
  </sheetViews>
  <sheetFormatPr defaultColWidth="9.1796875" defaultRowHeight="11.5"/>
  <cols>
    <col min="1" max="1" width="40.54296875" style="58" bestFit="1" customWidth="1"/>
    <col min="2" max="2" width="16.26953125" style="58" bestFit="1" customWidth="1"/>
    <col min="3" max="3" width="18.453125" style="58" customWidth="1"/>
    <col min="4" max="4" width="12.1796875" style="58" customWidth="1"/>
    <col min="5" max="5" width="10.54296875" style="58" bestFit="1" customWidth="1"/>
    <col min="6" max="6" width="13.1796875" style="58" customWidth="1"/>
    <col min="7" max="7" width="14.81640625" style="58" customWidth="1"/>
    <col min="8" max="8" width="13.81640625" style="215" customWidth="1"/>
    <col min="9" max="16384" width="9.1796875" style="58"/>
  </cols>
  <sheetData>
    <row r="1" spans="1:31" s="56" customFormat="1" ht="16.5" customHeight="1">
      <c r="A1" s="509" t="s">
        <v>203</v>
      </c>
      <c r="B1" s="509"/>
      <c r="C1" s="509"/>
      <c r="D1" s="509"/>
      <c r="E1" s="509"/>
      <c r="F1" s="509"/>
      <c r="G1" s="55"/>
      <c r="H1" s="433"/>
      <c r="I1" s="55"/>
      <c r="J1" s="55"/>
      <c r="K1" s="55"/>
      <c r="L1" s="55"/>
      <c r="M1" s="55"/>
      <c r="N1" s="55"/>
      <c r="O1" s="55"/>
      <c r="P1" s="55"/>
      <c r="Q1" s="55"/>
      <c r="R1" s="55"/>
      <c r="S1" s="55"/>
      <c r="T1" s="55"/>
      <c r="U1" s="55"/>
      <c r="V1" s="55"/>
      <c r="W1" s="55"/>
      <c r="X1" s="55"/>
      <c r="Y1" s="55"/>
      <c r="Z1" s="55"/>
      <c r="AA1" s="55"/>
      <c r="AB1" s="55"/>
      <c r="AC1" s="55"/>
      <c r="AD1" s="55"/>
      <c r="AE1" s="55"/>
    </row>
    <row r="2" spans="1:31" s="56" customFormat="1" ht="16.5" customHeight="1">
      <c r="A2" s="510" t="s">
        <v>54</v>
      </c>
      <c r="B2" s="510"/>
      <c r="C2" s="510"/>
      <c r="D2" s="510"/>
      <c r="E2" s="510"/>
      <c r="F2" s="510"/>
      <c r="G2" s="55"/>
      <c r="H2" s="433"/>
      <c r="I2" s="55"/>
      <c r="J2" s="55"/>
      <c r="K2" s="55"/>
      <c r="L2" s="55"/>
      <c r="M2" s="55"/>
      <c r="N2" s="55"/>
      <c r="O2" s="55"/>
      <c r="P2" s="55"/>
      <c r="Q2" s="55"/>
      <c r="R2" s="55"/>
      <c r="S2" s="55"/>
      <c r="T2" s="55"/>
      <c r="U2" s="55"/>
      <c r="V2" s="55"/>
      <c r="W2" s="55"/>
      <c r="X2" s="55"/>
      <c r="Y2" s="55"/>
      <c r="Z2" s="55"/>
      <c r="AA2" s="55"/>
      <c r="AB2" s="55"/>
      <c r="AC2" s="55"/>
      <c r="AD2" s="55"/>
      <c r="AE2" s="55"/>
    </row>
    <row r="3" spans="1:31" s="56" customFormat="1" ht="12.75" customHeight="1">
      <c r="A3" s="506" t="s">
        <v>134</v>
      </c>
      <c r="B3" s="506"/>
      <c r="C3" s="506"/>
      <c r="D3" s="506"/>
      <c r="E3" s="506"/>
      <c r="F3" s="506"/>
      <c r="G3" s="55"/>
      <c r="H3" s="433"/>
      <c r="I3" s="55"/>
      <c r="J3" s="55"/>
      <c r="K3" s="55"/>
      <c r="L3" s="55"/>
      <c r="M3" s="55"/>
      <c r="N3" s="55"/>
      <c r="O3" s="55"/>
      <c r="P3" s="55"/>
      <c r="Q3" s="55"/>
      <c r="R3" s="55"/>
      <c r="S3" s="55"/>
      <c r="T3" s="55"/>
      <c r="U3" s="55"/>
      <c r="V3" s="55"/>
      <c r="W3" s="55"/>
      <c r="X3" s="55"/>
      <c r="Y3" s="55"/>
      <c r="Z3" s="55"/>
      <c r="AA3" s="55"/>
      <c r="AB3" s="55"/>
      <c r="AC3" s="55"/>
      <c r="AD3" s="55"/>
      <c r="AE3" s="55"/>
    </row>
    <row r="4" spans="1:31" ht="11.25" customHeight="1">
      <c r="D4" s="393"/>
    </row>
    <row r="5" spans="1:31" hidden="1">
      <c r="A5" s="59"/>
    </row>
    <row r="6" spans="1:31" ht="12" customHeight="1">
      <c r="A6" s="266"/>
      <c r="B6" s="267"/>
      <c r="C6" s="268"/>
      <c r="D6" s="377" t="s">
        <v>49</v>
      </c>
      <c r="E6" s="511" t="s">
        <v>11</v>
      </c>
      <c r="F6" s="512"/>
    </row>
    <row r="7" spans="1:31" ht="12" customHeight="1">
      <c r="A7" s="269" t="s">
        <v>12</v>
      </c>
      <c r="B7" s="511" t="s">
        <v>257</v>
      </c>
      <c r="C7" s="512"/>
      <c r="D7" s="377" t="s">
        <v>13</v>
      </c>
      <c r="E7" s="511" t="s">
        <v>13</v>
      </c>
      <c r="F7" s="512"/>
    </row>
    <row r="8" spans="1:31" ht="12" customHeight="1">
      <c r="A8" s="270" t="s">
        <v>15</v>
      </c>
      <c r="B8" s="507" t="s">
        <v>258</v>
      </c>
      <c r="C8" s="508"/>
      <c r="D8" s="304" t="s">
        <v>50</v>
      </c>
      <c r="E8" s="507" t="s">
        <v>17</v>
      </c>
      <c r="F8" s="508"/>
    </row>
    <row r="9" spans="1:31" ht="12" customHeight="1">
      <c r="A9" s="271"/>
      <c r="B9" s="267"/>
      <c r="C9" s="268"/>
      <c r="D9" s="304" t="s">
        <v>18</v>
      </c>
      <c r="E9" s="507" t="s">
        <v>18</v>
      </c>
      <c r="F9" s="508"/>
    </row>
    <row r="10" spans="1:31" ht="14.25" customHeight="1" thickBot="1">
      <c r="A10" s="60" t="s">
        <v>485</v>
      </c>
      <c r="B10" s="61">
        <v>2024</v>
      </c>
      <c r="C10" s="205">
        <v>2025</v>
      </c>
      <c r="D10" s="61" t="s">
        <v>479</v>
      </c>
      <c r="E10" s="61">
        <v>2024</v>
      </c>
      <c r="F10" s="205">
        <v>2025</v>
      </c>
    </row>
    <row r="11" spans="1:31" ht="14.5" thickBot="1">
      <c r="A11" s="503" t="s">
        <v>325</v>
      </c>
      <c r="B11" s="503"/>
      <c r="C11" s="503"/>
      <c r="D11" s="503"/>
      <c r="E11" s="503"/>
      <c r="F11" s="503"/>
      <c r="G11" s="393"/>
    </row>
    <row r="12" spans="1:31" ht="13.5" customHeight="1">
      <c r="A12" s="64" t="s">
        <v>167</v>
      </c>
      <c r="B12" s="151">
        <v>1995332.7347462561</v>
      </c>
      <c r="C12" s="151">
        <v>2139001.0517142103</v>
      </c>
      <c r="D12" s="204">
        <f>(C12/B12-1)*100</f>
        <v>7.2002185132408192</v>
      </c>
      <c r="E12" s="80">
        <f>B12/B15*100</f>
        <v>4.9234533765856963</v>
      </c>
      <c r="F12" s="80">
        <f>C12/C15*100</f>
        <v>5.0208920942303319</v>
      </c>
      <c r="G12" s="435"/>
    </row>
    <row r="13" spans="1:31" ht="13.5" customHeight="1">
      <c r="A13" s="66" t="s">
        <v>255</v>
      </c>
      <c r="B13" s="192">
        <v>38531764.449425198</v>
      </c>
      <c r="C13" s="192">
        <v>40463010.932813495</v>
      </c>
      <c r="D13" s="204">
        <f>(C13/B13-1)*100</f>
        <v>5.0120894046343345</v>
      </c>
      <c r="E13" s="83">
        <f>B13/B15*100</f>
        <v>95.076546623414302</v>
      </c>
      <c r="F13" s="83">
        <f>C13/C15*100</f>
        <v>94.979107905769666</v>
      </c>
      <c r="G13" s="435"/>
      <c r="H13" s="434"/>
    </row>
    <row r="14" spans="1:31" ht="13.5" customHeight="1">
      <c r="A14" s="67" t="s">
        <v>231</v>
      </c>
      <c r="B14" s="192"/>
      <c r="C14" s="192"/>
      <c r="D14" s="204"/>
      <c r="E14" s="83"/>
      <c r="F14" s="83"/>
      <c r="G14" s="435"/>
    </row>
    <row r="15" spans="1:31" ht="14">
      <c r="A15" s="277" t="s">
        <v>8</v>
      </c>
      <c r="B15" s="278">
        <f>SUM(B12:B14)</f>
        <v>40527097.184171453</v>
      </c>
      <c r="C15" s="278">
        <f>SUM(C12:C14)</f>
        <v>42602011.984527707</v>
      </c>
      <c r="D15" s="279">
        <f>(C15/B15-1)*100</f>
        <v>5.1198209211160695</v>
      </c>
      <c r="E15" s="280">
        <f>SUM(E12:E14)</f>
        <v>100</v>
      </c>
      <c r="F15" s="280">
        <f>SUM(F12:F14)</f>
        <v>100</v>
      </c>
      <c r="G15" s="393"/>
    </row>
    <row r="16" spans="1:31" ht="25.5" customHeight="1" thickBot="1">
      <c r="A16" s="68"/>
      <c r="B16" s="68"/>
      <c r="C16" s="252"/>
      <c r="D16" s="156"/>
      <c r="E16" s="68"/>
      <c r="F16" s="488"/>
    </row>
    <row r="17" spans="1:31" ht="14.25" customHeight="1" thickBot="1">
      <c r="A17" s="503" t="s">
        <v>322</v>
      </c>
      <c r="B17" s="503"/>
      <c r="C17" s="503"/>
      <c r="D17" s="503"/>
      <c r="E17" s="503"/>
      <c r="F17" s="503"/>
    </row>
    <row r="18" spans="1:31" ht="16.5" customHeight="1">
      <c r="A18" s="64" t="s">
        <v>166</v>
      </c>
      <c r="B18" s="151">
        <v>343772.31000000006</v>
      </c>
      <c r="C18" s="151">
        <v>573150.74</v>
      </c>
      <c r="D18" s="204">
        <f>(C18/B18-1)*100</f>
        <v>66.723940040429625</v>
      </c>
      <c r="E18" s="80">
        <f>B18/$B$21*100</f>
        <v>1.9416308470084422</v>
      </c>
      <c r="F18" s="80">
        <f>C18/$C$21*100</f>
        <v>2.651944309303409</v>
      </c>
      <c r="G18" s="435"/>
      <c r="H18" s="436"/>
    </row>
    <row r="19" spans="1:31" ht="14.15" customHeight="1">
      <c r="A19" s="66" t="s">
        <v>255</v>
      </c>
      <c r="B19" s="192">
        <v>17361565.989999998</v>
      </c>
      <c r="C19" s="192">
        <f>19577891.745+' F9'!D23</f>
        <v>21039321.965</v>
      </c>
      <c r="D19" s="204">
        <f>(C19/B19-1)*100</f>
        <v>21.183319391340238</v>
      </c>
      <c r="E19" s="83">
        <f>B19/$B$21*100</f>
        <v>98.05836915299156</v>
      </c>
      <c r="F19" s="83">
        <f>C19/$C$21*100</f>
        <v>97.348055690696597</v>
      </c>
      <c r="G19" s="435"/>
      <c r="H19" s="436"/>
    </row>
    <row r="20" spans="1:31" ht="14.15" customHeight="1">
      <c r="A20" s="67" t="s">
        <v>231</v>
      </c>
      <c r="B20" s="192"/>
      <c r="C20" s="192"/>
      <c r="D20" s="204"/>
      <c r="E20" s="83"/>
      <c r="F20" s="83"/>
    </row>
    <row r="21" spans="1:31" ht="14">
      <c r="A21" s="277" t="s">
        <v>8</v>
      </c>
      <c r="B21" s="278">
        <f>SUM(B18:B20)</f>
        <v>17705338.299999997</v>
      </c>
      <c r="C21" s="278">
        <f>SUM(C18:C20)</f>
        <v>21612472.704999998</v>
      </c>
      <c r="D21" s="279">
        <f>(C21/B21-1)*100</f>
        <v>22.067550129782056</v>
      </c>
      <c r="E21" s="280">
        <v>100</v>
      </c>
      <c r="F21" s="281">
        <v>100</v>
      </c>
    </row>
    <row r="22" spans="1:31" ht="14">
      <c r="A22" s="70"/>
      <c r="B22" s="71"/>
      <c r="C22" s="206"/>
      <c r="D22" s="238"/>
      <c r="E22" s="72"/>
      <c r="F22" s="72"/>
    </row>
    <row r="23" spans="1:31" s="56" customFormat="1" ht="15.75" customHeight="1">
      <c r="A23" s="509" t="s">
        <v>55</v>
      </c>
      <c r="B23" s="509"/>
      <c r="C23" s="509"/>
      <c r="D23" s="509"/>
      <c r="E23" s="509"/>
      <c r="F23" s="509"/>
      <c r="G23" s="55"/>
      <c r="H23" s="433"/>
      <c r="I23" s="55"/>
      <c r="J23" s="55"/>
      <c r="K23" s="55"/>
      <c r="L23" s="55"/>
      <c r="M23" s="55"/>
      <c r="N23" s="55"/>
      <c r="O23" s="55"/>
      <c r="P23" s="55"/>
      <c r="Q23" s="55"/>
      <c r="R23" s="55"/>
      <c r="S23" s="55"/>
      <c r="T23" s="55"/>
      <c r="U23" s="55"/>
      <c r="V23" s="55"/>
      <c r="W23" s="55"/>
      <c r="X23" s="55"/>
      <c r="Y23" s="55"/>
      <c r="Z23" s="55"/>
      <c r="AA23" s="55"/>
      <c r="AB23" s="55"/>
      <c r="AC23" s="55"/>
      <c r="AD23" s="55"/>
      <c r="AE23" s="55"/>
    </row>
    <row r="24" spans="1:31" s="56" customFormat="1" ht="15" customHeight="1">
      <c r="A24" s="506" t="s">
        <v>135</v>
      </c>
      <c r="B24" s="506"/>
      <c r="C24" s="506"/>
      <c r="D24" s="506"/>
      <c r="E24" s="506"/>
      <c r="F24" s="506"/>
      <c r="G24" s="55"/>
      <c r="H24" s="433"/>
      <c r="I24" s="55"/>
      <c r="J24" s="55"/>
      <c r="K24" s="55"/>
      <c r="L24" s="55"/>
      <c r="M24" s="55"/>
      <c r="N24" s="55"/>
      <c r="O24" s="55"/>
      <c r="P24" s="55"/>
      <c r="Q24" s="55"/>
      <c r="R24" s="55"/>
      <c r="S24" s="55"/>
      <c r="T24" s="55"/>
      <c r="U24" s="55"/>
      <c r="V24" s="55"/>
      <c r="W24" s="55"/>
      <c r="X24" s="55"/>
      <c r="Y24" s="55"/>
      <c r="Z24" s="55"/>
      <c r="AA24" s="55"/>
      <c r="AB24" s="55"/>
      <c r="AC24" s="55"/>
      <c r="AD24" s="55"/>
      <c r="AE24" s="55"/>
    </row>
    <row r="25" spans="1:31" s="56" customFormat="1" ht="12.75" customHeight="1">
      <c r="A25" s="73"/>
      <c r="B25" s="74"/>
      <c r="C25" s="74"/>
      <c r="D25" s="468"/>
      <c r="E25" s="75"/>
      <c r="F25" s="76"/>
      <c r="G25" s="55"/>
      <c r="H25" s="433"/>
      <c r="I25" s="55"/>
      <c r="J25" s="55"/>
      <c r="K25" s="55"/>
      <c r="L25" s="55"/>
      <c r="M25" s="55"/>
      <c r="N25" s="55"/>
      <c r="O25" s="55"/>
      <c r="P25" s="55"/>
      <c r="Q25" s="55"/>
      <c r="R25" s="55"/>
      <c r="S25" s="55"/>
      <c r="T25" s="55"/>
      <c r="U25" s="55"/>
      <c r="V25" s="55"/>
      <c r="W25" s="55"/>
      <c r="X25" s="55"/>
      <c r="Y25" s="55"/>
      <c r="Z25" s="55"/>
      <c r="AA25" s="55"/>
      <c r="AB25" s="55"/>
      <c r="AC25" s="55"/>
      <c r="AD25" s="55"/>
      <c r="AE25" s="55"/>
    </row>
    <row r="26" spans="1:31" ht="12" customHeight="1">
      <c r="A26" s="272"/>
      <c r="B26" s="273"/>
      <c r="C26" s="274"/>
      <c r="D26" s="378" t="s">
        <v>49</v>
      </c>
      <c r="E26" s="504" t="s">
        <v>11</v>
      </c>
      <c r="F26" s="504"/>
    </row>
    <row r="27" spans="1:31" ht="12" customHeight="1">
      <c r="A27" s="272" t="s">
        <v>12</v>
      </c>
      <c r="B27" s="504" t="s">
        <v>165</v>
      </c>
      <c r="C27" s="504"/>
      <c r="D27" s="378" t="s">
        <v>13</v>
      </c>
      <c r="E27" s="504" t="s">
        <v>13</v>
      </c>
      <c r="F27" s="504"/>
    </row>
    <row r="28" spans="1:31" ht="12" customHeight="1">
      <c r="A28" s="275" t="s">
        <v>15</v>
      </c>
      <c r="B28" s="505" t="s">
        <v>164</v>
      </c>
      <c r="C28" s="505"/>
      <c r="D28" s="379" t="s">
        <v>50</v>
      </c>
      <c r="E28" s="505" t="s">
        <v>17</v>
      </c>
      <c r="F28" s="505"/>
    </row>
    <row r="29" spans="1:31" ht="12" customHeight="1">
      <c r="A29" s="275"/>
      <c r="B29" s="273"/>
      <c r="C29" s="274"/>
      <c r="D29" s="379" t="s">
        <v>18</v>
      </c>
      <c r="E29" s="505" t="s">
        <v>18</v>
      </c>
      <c r="F29" s="505"/>
    </row>
    <row r="30" spans="1:31" ht="15" customHeight="1" thickBot="1">
      <c r="A30" s="60" t="str">
        <f>A10</f>
        <v>Janar-Mars/January-March</v>
      </c>
      <c r="B30" s="61">
        <v>2024</v>
      </c>
      <c r="C30" s="205">
        <v>2025</v>
      </c>
      <c r="D30" s="61" t="s">
        <v>479</v>
      </c>
      <c r="E30" s="61">
        <v>2024</v>
      </c>
      <c r="F30" s="205">
        <v>2025</v>
      </c>
    </row>
    <row r="31" spans="1:31" ht="14.5" thickBot="1">
      <c r="A31" s="503" t="s">
        <v>323</v>
      </c>
      <c r="B31" s="503"/>
      <c r="C31" s="503"/>
      <c r="D31" s="503"/>
      <c r="E31" s="503"/>
      <c r="F31" s="503"/>
    </row>
    <row r="32" spans="1:31" ht="14">
      <c r="A32" s="64" t="s">
        <v>166</v>
      </c>
      <c r="B32" s="151">
        <v>26223</v>
      </c>
      <c r="C32" s="151">
        <v>30794</v>
      </c>
      <c r="D32" s="204">
        <f>(C32/B32-1)*100</f>
        <v>17.431262632040578</v>
      </c>
      <c r="E32" s="80">
        <f>B32/$B$35*100</f>
        <v>5.5121023258746993</v>
      </c>
      <c r="F32" s="80">
        <f>C32/$C$35*100</f>
        <v>7.9026045181936473</v>
      </c>
      <c r="G32" s="435"/>
      <c r="H32" s="457"/>
    </row>
    <row r="33" spans="1:9" ht="14">
      <c r="A33" s="66" t="s">
        <v>255</v>
      </c>
      <c r="B33" s="192">
        <v>449512</v>
      </c>
      <c r="C33" s="192">
        <f>294682+'F10'!D23</f>
        <v>358875</v>
      </c>
      <c r="D33" s="204">
        <f>(C33/B33-1)*100</f>
        <v>-20.163421666162417</v>
      </c>
      <c r="E33" s="83">
        <f>B33/$B$35*100</f>
        <v>94.487897674125293</v>
      </c>
      <c r="F33" s="83">
        <f>C33/$C$35*100</f>
        <v>92.097395481806359</v>
      </c>
      <c r="G33" s="435"/>
      <c r="H33" s="457"/>
      <c r="I33" s="435"/>
    </row>
    <row r="34" spans="1:9" ht="13.5" customHeight="1">
      <c r="A34" s="67" t="s">
        <v>231</v>
      </c>
      <c r="B34" s="84"/>
      <c r="C34" s="84"/>
      <c r="D34" s="204"/>
      <c r="E34" s="83">
        <v>0</v>
      </c>
      <c r="F34" s="83">
        <v>0</v>
      </c>
      <c r="G34" s="456"/>
      <c r="H34" s="457"/>
    </row>
    <row r="35" spans="1:9" ht="14">
      <c r="A35" s="277" t="s">
        <v>8</v>
      </c>
      <c r="B35" s="278">
        <f>SUM(B32:B34)</f>
        <v>475735</v>
      </c>
      <c r="C35" s="278">
        <f>SUM(C32:C34)</f>
        <v>389669</v>
      </c>
      <c r="D35" s="279">
        <f>(C35/B35-1)*100</f>
        <v>-18.091164198555919</v>
      </c>
      <c r="E35" s="280">
        <f>SUM(E32:E34)</f>
        <v>99.999999999999986</v>
      </c>
      <c r="F35" s="281">
        <f>SUM(F32:F34)</f>
        <v>100</v>
      </c>
      <c r="G35" s="435"/>
    </row>
    <row r="36" spans="1:9" ht="12" thickBot="1">
      <c r="A36" s="59"/>
      <c r="B36" s="77"/>
      <c r="C36" s="147"/>
      <c r="D36" s="239"/>
      <c r="E36" s="77"/>
      <c r="F36" s="77"/>
    </row>
    <row r="37" spans="1:9" ht="14.5" thickBot="1">
      <c r="A37" s="503" t="s">
        <v>324</v>
      </c>
      <c r="B37" s="503"/>
      <c r="C37" s="503"/>
      <c r="D37" s="503"/>
      <c r="E37" s="503"/>
      <c r="F37" s="503"/>
    </row>
    <row r="38" spans="1:9" ht="12.75" customHeight="1">
      <c r="A38" s="64" t="s">
        <v>167</v>
      </c>
      <c r="B38" s="151">
        <v>146</v>
      </c>
      <c r="C38" s="151">
        <v>165</v>
      </c>
      <c r="D38" s="204">
        <f>(C38/B38-1)*100</f>
        <v>13.013698630136993</v>
      </c>
      <c r="E38" s="80">
        <f>B38/B41*100</f>
        <v>0.24908299923227842</v>
      </c>
      <c r="F38" s="80">
        <f>C38/$C$39*100</f>
        <v>0.27043416976709883</v>
      </c>
      <c r="G38" s="435"/>
      <c r="H38" s="436"/>
    </row>
    <row r="39" spans="1:9" ht="14">
      <c r="A39" s="66" t="s">
        <v>255</v>
      </c>
      <c r="B39" s="192">
        <v>58469</v>
      </c>
      <c r="C39" s="192">
        <f>60192+'F11'!D23</f>
        <v>61013</v>
      </c>
      <c r="D39" s="204">
        <f>(C39/B39-1)*100</f>
        <v>4.3510236193538443</v>
      </c>
      <c r="E39" s="83">
        <f>B39/B41*100</f>
        <v>99.750917000767728</v>
      </c>
      <c r="F39" s="83">
        <f>C39/$C$41*100</f>
        <v>99.730295204158352</v>
      </c>
      <c r="G39" s="435"/>
      <c r="H39" s="436"/>
    </row>
    <row r="40" spans="1:9" ht="15.75" customHeight="1">
      <c r="A40" s="67" t="s">
        <v>231</v>
      </c>
      <c r="B40" s="192"/>
      <c r="C40" s="192">
        <v>0</v>
      </c>
      <c r="D40" s="204"/>
      <c r="E40" s="83">
        <v>0</v>
      </c>
      <c r="F40" s="83">
        <v>0</v>
      </c>
    </row>
    <row r="41" spans="1:9" ht="14">
      <c r="A41" s="277" t="s">
        <v>8</v>
      </c>
      <c r="B41" s="278">
        <f>SUM(B38:B40)</f>
        <v>58615</v>
      </c>
      <c r="C41" s="278">
        <f>SUM(C38:C40)</f>
        <v>61178</v>
      </c>
      <c r="D41" s="279">
        <f>(C41/B41-1)*100</f>
        <v>4.3726008700844421</v>
      </c>
      <c r="E41" s="280">
        <f>SUM(E38:E40)</f>
        <v>100</v>
      </c>
      <c r="F41" s="281">
        <f>SUM(F38:F40)</f>
        <v>100.00072937392545</v>
      </c>
      <c r="G41" s="393"/>
    </row>
    <row r="42" spans="1:9" ht="14">
      <c r="A42" s="70"/>
      <c r="B42" s="78"/>
      <c r="C42" s="207"/>
      <c r="D42" s="240"/>
      <c r="E42" s="79"/>
      <c r="F42" s="79"/>
    </row>
    <row r="43" spans="1:9" ht="13">
      <c r="A43" s="502" t="s">
        <v>150</v>
      </c>
      <c r="B43" s="502"/>
      <c r="C43" s="502" t="s">
        <v>151</v>
      </c>
      <c r="D43" s="502"/>
      <c r="E43" s="502"/>
      <c r="F43" s="502"/>
      <c r="G43" s="393"/>
    </row>
    <row r="46" spans="1:9">
      <c r="B46" s="58" t="s">
        <v>212</v>
      </c>
    </row>
  </sheetData>
  <sheetProtection formatCells="0" formatColumns="0" formatRows="0" insertColumns="0" insertRows="0" insertHyperlinks="0" deleteColumns="0" deleteRows="0" sort="0" autoFilter="0" pivotTables="0"/>
  <mergeCells count="23">
    <mergeCell ref="A1:F1"/>
    <mergeCell ref="A3:F3"/>
    <mergeCell ref="A23:F23"/>
    <mergeCell ref="A2:F2"/>
    <mergeCell ref="B7:C7"/>
    <mergeCell ref="E6:F6"/>
    <mergeCell ref="E7:F7"/>
    <mergeCell ref="A24:F24"/>
    <mergeCell ref="A11:F11"/>
    <mergeCell ref="E8:F8"/>
    <mergeCell ref="E9:F9"/>
    <mergeCell ref="A17:F17"/>
    <mergeCell ref="B8:C8"/>
    <mergeCell ref="C43:F43"/>
    <mergeCell ref="A43:B43"/>
    <mergeCell ref="A37:F37"/>
    <mergeCell ref="E26:F26"/>
    <mergeCell ref="E29:F29"/>
    <mergeCell ref="B28:C28"/>
    <mergeCell ref="A31:F31"/>
    <mergeCell ref="E28:F28"/>
    <mergeCell ref="E27:F27"/>
    <mergeCell ref="B27:C27"/>
  </mergeCells>
  <phoneticPr fontId="3" type="noConversion"/>
  <printOptions horizontalCentered="1"/>
  <pageMargins left="0.7" right="0.7" top="0.75" bottom="0.75" header="0.3" footer="0.3"/>
  <pageSetup paperSize="9" scale="84" orientation="portrait" r:id="rId1"/>
  <headerFooter>
    <oddHeader>&amp;F</oddHeader>
    <oddFooter>&amp;L&amp;"Times New Roman,Regular"BQK - Departamenti i Mbikqyrjes së Sigurimeve - Divizioni për Raportim dhe Analiza
CBK&amp;"Times New Roman,Italic" - &amp;"Times New Roman,Regular"Insurance Supervision Department - Division for Reporting and Analysis</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V53"/>
  <sheetViews>
    <sheetView topLeftCell="A10" zoomScale="85" zoomScaleNormal="85" workbookViewId="0">
      <selection activeCell="D12" sqref="D12:D30"/>
    </sheetView>
  </sheetViews>
  <sheetFormatPr defaultColWidth="9.1796875" defaultRowHeight="11.5"/>
  <cols>
    <col min="1" max="1" width="5.1796875" style="145" bestFit="1" customWidth="1"/>
    <col min="2" max="2" width="48.1796875" style="58" customWidth="1"/>
    <col min="3" max="4" width="11.26953125" style="58" bestFit="1" customWidth="1"/>
    <col min="5" max="5" width="9" style="58" bestFit="1" customWidth="1"/>
    <col min="6" max="6" width="8.26953125" style="58" customWidth="1"/>
    <col min="7" max="7" width="8.81640625" style="58" customWidth="1"/>
    <col min="8" max="8" width="13.81640625" style="63" bestFit="1" customWidth="1"/>
    <col min="9" max="16384" width="9.1796875" style="58"/>
  </cols>
  <sheetData>
    <row r="1" spans="1:22" s="56" customFormat="1" ht="15.75" customHeight="1">
      <c r="A1" s="54"/>
      <c r="B1" s="509"/>
      <c r="C1" s="509"/>
      <c r="D1" s="509"/>
      <c r="E1" s="509"/>
      <c r="F1" s="509"/>
      <c r="G1" s="509"/>
      <c r="H1" s="243"/>
      <c r="I1" s="55"/>
      <c r="J1" s="55"/>
      <c r="K1" s="55"/>
      <c r="L1" s="55"/>
      <c r="M1" s="55"/>
      <c r="N1" s="55"/>
      <c r="O1" s="55"/>
      <c r="P1" s="55"/>
      <c r="Q1" s="55"/>
      <c r="R1" s="55"/>
      <c r="S1" s="55"/>
      <c r="T1" s="55"/>
      <c r="U1" s="55"/>
      <c r="V1" s="55"/>
    </row>
    <row r="2" spans="1:22" s="56" customFormat="1" ht="15.75" customHeight="1">
      <c r="A2" s="509" t="s">
        <v>162</v>
      </c>
      <c r="B2" s="509"/>
      <c r="C2" s="509"/>
      <c r="D2" s="509"/>
      <c r="E2" s="509"/>
      <c r="F2" s="509"/>
      <c r="G2" s="509"/>
      <c r="H2" s="243"/>
      <c r="I2" s="55"/>
      <c r="J2" s="55"/>
      <c r="K2" s="55"/>
      <c r="L2" s="55"/>
      <c r="M2" s="55"/>
      <c r="N2" s="55"/>
      <c r="O2" s="55"/>
      <c r="P2" s="55"/>
      <c r="Q2" s="55"/>
      <c r="R2" s="55"/>
      <c r="S2" s="55"/>
      <c r="T2" s="55"/>
      <c r="U2" s="55"/>
      <c r="V2" s="55"/>
    </row>
    <row r="3" spans="1:22" s="56" customFormat="1" ht="15.75" customHeight="1">
      <c r="A3" s="506" t="s">
        <v>174</v>
      </c>
      <c r="B3" s="506"/>
      <c r="C3" s="506"/>
      <c r="D3" s="506"/>
      <c r="E3" s="506"/>
      <c r="F3" s="506"/>
      <c r="G3" s="506"/>
      <c r="H3" s="243"/>
      <c r="I3" s="55"/>
      <c r="J3" s="55"/>
      <c r="K3" s="55"/>
      <c r="L3" s="55"/>
      <c r="M3" s="55"/>
      <c r="N3" s="55"/>
      <c r="O3" s="55"/>
      <c r="P3" s="55"/>
      <c r="Q3" s="55"/>
      <c r="R3" s="55"/>
      <c r="S3" s="55"/>
      <c r="T3" s="55"/>
      <c r="U3" s="55"/>
      <c r="V3" s="55"/>
    </row>
    <row r="4" spans="1:22">
      <c r="A4" s="172"/>
      <c r="B4" s="59"/>
    </row>
    <row r="5" spans="1:22" ht="12" customHeight="1">
      <c r="A5" s="282"/>
      <c r="B5" s="283"/>
      <c r="C5" s="267"/>
      <c r="D5" s="284"/>
      <c r="E5" s="285" t="s">
        <v>49</v>
      </c>
      <c r="F5" s="511" t="s">
        <v>11</v>
      </c>
      <c r="G5" s="504"/>
    </row>
    <row r="6" spans="1:22" ht="15.75" customHeight="1">
      <c r="A6" s="282" t="s">
        <v>46</v>
      </c>
      <c r="B6" s="272" t="s">
        <v>9</v>
      </c>
      <c r="C6" s="511" t="s">
        <v>257</v>
      </c>
      <c r="D6" s="512"/>
      <c r="E6" s="285" t="s">
        <v>13</v>
      </c>
      <c r="F6" s="511" t="s">
        <v>13</v>
      </c>
      <c r="G6" s="504"/>
    </row>
    <row r="7" spans="1:22" ht="13.5" customHeight="1">
      <c r="A7" s="286"/>
      <c r="B7" s="275" t="s">
        <v>175</v>
      </c>
      <c r="C7" s="507" t="s">
        <v>258</v>
      </c>
      <c r="D7" s="508"/>
      <c r="E7" s="276" t="s">
        <v>50</v>
      </c>
      <c r="F7" s="507" t="s">
        <v>17</v>
      </c>
      <c r="G7" s="505"/>
    </row>
    <row r="8" spans="1:22" ht="12" customHeight="1">
      <c r="A8" s="287"/>
      <c r="B8" s="275"/>
      <c r="C8" s="267"/>
      <c r="D8" s="284"/>
      <c r="E8" s="276" t="s">
        <v>18</v>
      </c>
      <c r="F8" s="507" t="s">
        <v>18</v>
      </c>
      <c r="G8" s="505"/>
    </row>
    <row r="9" spans="1:22" ht="16.5" customHeight="1" thickBot="1">
      <c r="A9" s="172"/>
      <c r="B9" s="60" t="str">
        <f>' F4'!A10</f>
        <v>Janar-Mars/January-March</v>
      </c>
      <c r="C9" s="61">
        <v>2024</v>
      </c>
      <c r="D9" s="205">
        <v>2025</v>
      </c>
      <c r="E9" s="61" t="s">
        <v>479</v>
      </c>
      <c r="F9" s="61">
        <v>2024</v>
      </c>
      <c r="G9" s="205">
        <v>2025</v>
      </c>
    </row>
    <row r="10" spans="1:22" ht="14.5" thickBot="1">
      <c r="A10" s="503" t="s">
        <v>326</v>
      </c>
      <c r="B10" s="503"/>
      <c r="C10" s="503"/>
      <c r="D10" s="503"/>
      <c r="E10" s="503"/>
      <c r="F10" s="503"/>
      <c r="G10" s="503"/>
    </row>
    <row r="11" spans="1:22" ht="13">
      <c r="A11" s="289" t="s">
        <v>248</v>
      </c>
      <c r="B11" s="288" t="s">
        <v>308</v>
      </c>
      <c r="C11" s="290">
        <f>SUM(C12:C30)</f>
        <v>1995332.7347462559</v>
      </c>
      <c r="D11" s="290">
        <f>SUM(D12:D30)</f>
        <v>2139001.0517142098</v>
      </c>
      <c r="E11" s="291">
        <f>(D11/C11-1)*100</f>
        <v>7.200218513240797</v>
      </c>
      <c r="F11" s="292">
        <f>SUM(F12:F30)</f>
        <v>100.00000000000001</v>
      </c>
      <c r="G11" s="292">
        <f>SUM(G12:G30)</f>
        <v>100.00000000000001</v>
      </c>
      <c r="J11" s="393"/>
    </row>
    <row r="12" spans="1:22" ht="13">
      <c r="A12" s="222"/>
      <c r="B12" s="223" t="s">
        <v>344</v>
      </c>
      <c r="C12" s="81">
        <v>0</v>
      </c>
      <c r="D12" s="81">
        <v>0</v>
      </c>
      <c r="E12" s="82" t="e">
        <f>(D12/C12-1)*100</f>
        <v>#DIV/0!</v>
      </c>
      <c r="F12" s="164">
        <f>C12/C$31*100</f>
        <v>0</v>
      </c>
      <c r="G12" s="164">
        <f>D12/D$31*100</f>
        <v>0</v>
      </c>
      <c r="J12" s="393"/>
    </row>
    <row r="13" spans="1:22" ht="13">
      <c r="A13" s="224"/>
      <c r="B13" s="383" t="s">
        <v>309</v>
      </c>
      <c r="C13" s="81">
        <v>1002185.77</v>
      </c>
      <c r="D13" s="81">
        <v>1108467.1072560609</v>
      </c>
      <c r="E13" s="82">
        <f>(D13/C13-1)*100</f>
        <v>10.604953735878819</v>
      </c>
      <c r="F13" s="164">
        <f>C13/C$31*100</f>
        <v>50.226498696090751</v>
      </c>
      <c r="G13" s="164">
        <f>D13/D$31*100</f>
        <v>51.82171866478177</v>
      </c>
      <c r="J13" s="393"/>
    </row>
    <row r="14" spans="1:22" ht="13">
      <c r="A14" s="224"/>
      <c r="B14" s="383" t="s">
        <v>368</v>
      </c>
      <c r="C14" s="81">
        <v>739747.23474625591</v>
      </c>
      <c r="D14" s="81">
        <v>727032.18445814901</v>
      </c>
      <c r="E14" s="82">
        <f t="shared" ref="E14:E18" si="0">(D14/C14-1)*100</f>
        <v>-1.7188371501609345</v>
      </c>
      <c r="F14" s="164">
        <f t="shared" ref="F14:G29" si="1">C14/C$31*100</f>
        <v>37.073878549901536</v>
      </c>
      <c r="G14" s="164">
        <f t="shared" si="1"/>
        <v>33.989332724988635</v>
      </c>
      <c r="J14" s="393"/>
    </row>
    <row r="15" spans="1:22" ht="13">
      <c r="A15" s="224"/>
      <c r="B15" s="383" t="s">
        <v>369</v>
      </c>
      <c r="C15" s="81">
        <v>0</v>
      </c>
      <c r="D15" s="81">
        <v>0</v>
      </c>
      <c r="E15" s="82" t="e">
        <f t="shared" si="0"/>
        <v>#DIV/0!</v>
      </c>
      <c r="F15" s="164">
        <f t="shared" si="1"/>
        <v>0</v>
      </c>
      <c r="G15" s="164">
        <f t="shared" si="1"/>
        <v>0</v>
      </c>
      <c r="J15" s="393"/>
    </row>
    <row r="16" spans="1:22" ht="13">
      <c r="A16" s="224"/>
      <c r="B16" s="383" t="s">
        <v>370</v>
      </c>
      <c r="C16" s="81">
        <v>210755.91</v>
      </c>
      <c r="D16" s="81">
        <v>251200.15999999997</v>
      </c>
      <c r="E16" s="82">
        <f t="shared" si="0"/>
        <v>19.19009056495733</v>
      </c>
      <c r="F16" s="164">
        <f t="shared" si="1"/>
        <v>10.562444364789194</v>
      </c>
      <c r="G16" s="164">
        <f t="shared" si="1"/>
        <v>11.743807222473615</v>
      </c>
      <c r="J16" s="393"/>
    </row>
    <row r="17" spans="1:10" ht="13">
      <c r="A17" s="224"/>
      <c r="B17" s="383" t="s">
        <v>371</v>
      </c>
      <c r="C17" s="81">
        <v>15306.59</v>
      </c>
      <c r="D17" s="81">
        <v>13601.78</v>
      </c>
      <c r="E17" s="82">
        <f t="shared" si="0"/>
        <v>-11.13775177880899</v>
      </c>
      <c r="F17" s="164">
        <f t="shared" si="1"/>
        <v>0.76711967550347038</v>
      </c>
      <c r="G17" s="164">
        <f t="shared" si="1"/>
        <v>0.63589403049145032</v>
      </c>
      <c r="J17" s="393"/>
    </row>
    <row r="18" spans="1:10" ht="13">
      <c r="A18" s="224"/>
      <c r="B18" s="225" t="s">
        <v>346</v>
      </c>
      <c r="C18" s="81">
        <v>0</v>
      </c>
      <c r="D18" s="81">
        <v>0</v>
      </c>
      <c r="E18" s="82" t="e">
        <f t="shared" si="0"/>
        <v>#DIV/0!</v>
      </c>
      <c r="F18" s="164">
        <f t="shared" si="1"/>
        <v>0</v>
      </c>
      <c r="G18" s="164">
        <f t="shared" si="1"/>
        <v>0</v>
      </c>
      <c r="J18" s="393"/>
    </row>
    <row r="19" spans="1:10" ht="13">
      <c r="A19" s="224"/>
      <c r="B19" s="225" t="s">
        <v>347</v>
      </c>
      <c r="C19" s="81">
        <v>8378.17</v>
      </c>
      <c r="D19" s="81">
        <v>9153.15</v>
      </c>
      <c r="E19" s="82">
        <f>(D19/C19-1)*100</f>
        <v>9.2499913465589714</v>
      </c>
      <c r="F19" s="164">
        <f>C19/C$31*100</f>
        <v>0.41988836518864819</v>
      </c>
      <c r="G19" s="164">
        <f t="shared" si="1"/>
        <v>0.42791704065150427</v>
      </c>
      <c r="J19" s="393"/>
    </row>
    <row r="20" spans="1:10" ht="13">
      <c r="A20" s="224"/>
      <c r="B20" s="225" t="s">
        <v>348</v>
      </c>
      <c r="C20" s="81">
        <v>0</v>
      </c>
      <c r="D20" s="81">
        <v>0</v>
      </c>
      <c r="E20" s="82" t="e">
        <f t="shared" ref="E20:E30" si="2">(D20/C20-1)*100</f>
        <v>#DIV/0!</v>
      </c>
      <c r="F20" s="164">
        <f>C20/C$31*100</f>
        <v>0</v>
      </c>
      <c r="G20" s="164">
        <f t="shared" si="1"/>
        <v>0</v>
      </c>
      <c r="J20" s="393"/>
    </row>
    <row r="21" spans="1:10" ht="13">
      <c r="A21" s="226"/>
      <c r="B21" s="225" t="s">
        <v>349</v>
      </c>
      <c r="C21" s="104">
        <v>0</v>
      </c>
      <c r="D21" s="81">
        <v>0</v>
      </c>
      <c r="E21" s="82" t="e">
        <f t="shared" si="2"/>
        <v>#DIV/0!</v>
      </c>
      <c r="F21" s="164">
        <f t="shared" si="1"/>
        <v>0</v>
      </c>
      <c r="G21" s="164">
        <f t="shared" si="1"/>
        <v>0</v>
      </c>
      <c r="J21" s="393"/>
    </row>
    <row r="22" spans="1:10" ht="13">
      <c r="A22" s="226"/>
      <c r="B22" s="225" t="s">
        <v>350</v>
      </c>
      <c r="C22" s="81">
        <v>0</v>
      </c>
      <c r="D22" s="81">
        <v>0</v>
      </c>
      <c r="E22" s="82" t="e">
        <f t="shared" si="2"/>
        <v>#DIV/0!</v>
      </c>
      <c r="F22" s="164">
        <f t="shared" si="1"/>
        <v>0</v>
      </c>
      <c r="G22" s="164">
        <f t="shared" si="1"/>
        <v>0</v>
      </c>
      <c r="J22" s="393"/>
    </row>
    <row r="23" spans="1:10" ht="13" customHeight="1">
      <c r="A23" s="226"/>
      <c r="B23" s="225" t="s">
        <v>351</v>
      </c>
      <c r="C23" s="81">
        <v>0</v>
      </c>
      <c r="D23" s="81">
        <v>0</v>
      </c>
      <c r="E23" s="82" t="e">
        <f t="shared" si="2"/>
        <v>#DIV/0!</v>
      </c>
      <c r="F23" s="164">
        <f t="shared" si="1"/>
        <v>0</v>
      </c>
      <c r="G23" s="164">
        <f t="shared" si="1"/>
        <v>0</v>
      </c>
      <c r="J23" s="393"/>
    </row>
    <row r="24" spans="1:10" ht="13">
      <c r="A24" s="226"/>
      <c r="B24" s="225" t="s">
        <v>352</v>
      </c>
      <c r="C24" s="81">
        <v>18959.06000000007</v>
      </c>
      <c r="D24" s="81">
        <v>29546.670000000009</v>
      </c>
      <c r="E24" s="82">
        <f t="shared" si="2"/>
        <v>55.844593561072656</v>
      </c>
      <c r="F24" s="164">
        <f t="shared" si="1"/>
        <v>0.95017034852641125</v>
      </c>
      <c r="G24" s="164">
        <f t="shared" si="1"/>
        <v>1.3813303166130335</v>
      </c>
      <c r="J24" s="393"/>
    </row>
    <row r="25" spans="1:10" ht="13">
      <c r="A25" s="226"/>
      <c r="B25" s="225" t="s">
        <v>353</v>
      </c>
      <c r="C25" s="81">
        <v>0</v>
      </c>
      <c r="D25" s="81">
        <v>0</v>
      </c>
      <c r="E25" s="82" t="e">
        <f t="shared" si="2"/>
        <v>#DIV/0!</v>
      </c>
      <c r="F25" s="164">
        <f t="shared" si="1"/>
        <v>0</v>
      </c>
      <c r="G25" s="164">
        <f t="shared" si="1"/>
        <v>0</v>
      </c>
      <c r="J25" s="393"/>
    </row>
    <row r="26" spans="1:10" ht="13.5">
      <c r="A26" s="293" t="s">
        <v>249</v>
      </c>
      <c r="B26" s="294" t="s">
        <v>354</v>
      </c>
      <c r="C26" s="295">
        <v>0</v>
      </c>
      <c r="D26" s="295">
        <v>0</v>
      </c>
      <c r="E26" s="82" t="e">
        <f t="shared" si="2"/>
        <v>#DIV/0!</v>
      </c>
      <c r="F26" s="164">
        <f t="shared" si="1"/>
        <v>0</v>
      </c>
      <c r="G26" s="164">
        <f t="shared" si="1"/>
        <v>0</v>
      </c>
      <c r="J26" s="393"/>
    </row>
    <row r="27" spans="1:10" ht="13">
      <c r="A27" s="227"/>
      <c r="B27" s="225" t="s">
        <v>355</v>
      </c>
      <c r="C27" s="245">
        <v>0</v>
      </c>
      <c r="D27" s="245">
        <v>0</v>
      </c>
      <c r="E27" s="82" t="e">
        <f t="shared" si="2"/>
        <v>#DIV/0!</v>
      </c>
      <c r="F27" s="164">
        <f t="shared" si="1"/>
        <v>0</v>
      </c>
      <c r="G27" s="164">
        <f t="shared" si="1"/>
        <v>0</v>
      </c>
      <c r="J27" s="393"/>
    </row>
    <row r="28" spans="1:10" ht="13">
      <c r="A28" s="227"/>
      <c r="B28" s="225" t="s">
        <v>356</v>
      </c>
      <c r="C28" s="245">
        <v>0</v>
      </c>
      <c r="D28" s="245">
        <v>0</v>
      </c>
      <c r="E28" s="82" t="e">
        <f t="shared" si="2"/>
        <v>#DIV/0!</v>
      </c>
      <c r="F28" s="164">
        <f t="shared" si="1"/>
        <v>0</v>
      </c>
      <c r="G28" s="164">
        <f t="shared" si="1"/>
        <v>0</v>
      </c>
      <c r="J28" s="393"/>
    </row>
    <row r="29" spans="1:10" ht="32.5" customHeight="1">
      <c r="A29" s="297" t="s">
        <v>250</v>
      </c>
      <c r="B29" s="294" t="s">
        <v>357</v>
      </c>
      <c r="C29" s="295">
        <v>0</v>
      </c>
      <c r="D29" s="295">
        <v>0</v>
      </c>
      <c r="E29" s="82" t="e">
        <f t="shared" si="2"/>
        <v>#DIV/0!</v>
      </c>
      <c r="F29" s="164">
        <f t="shared" si="1"/>
        <v>0</v>
      </c>
      <c r="G29" s="164">
        <f t="shared" si="1"/>
        <v>0</v>
      </c>
      <c r="J29" s="393"/>
    </row>
    <row r="30" spans="1:10" ht="27.5" thickBot="1">
      <c r="A30" s="228" t="s">
        <v>251</v>
      </c>
      <c r="B30" s="231" t="s">
        <v>358</v>
      </c>
      <c r="C30" s="246">
        <v>0</v>
      </c>
      <c r="D30" s="247">
        <v>0</v>
      </c>
      <c r="E30" s="82" t="e">
        <f t="shared" si="2"/>
        <v>#DIV/0!</v>
      </c>
      <c r="F30" s="164">
        <f t="shared" ref="F30:G30" si="3">C30/C$31*100</f>
        <v>0</v>
      </c>
      <c r="G30" s="164">
        <f t="shared" si="3"/>
        <v>0</v>
      </c>
      <c r="J30" s="393"/>
    </row>
    <row r="31" spans="1:10" ht="15" thickTop="1" thickBot="1">
      <c r="A31" s="298"/>
      <c r="B31" s="299" t="s">
        <v>247</v>
      </c>
      <c r="C31" s="300">
        <f>SUM(C12:C30)</f>
        <v>1995332.7347462559</v>
      </c>
      <c r="D31" s="300">
        <f>SUM(D12:D30)</f>
        <v>2139001.0517142098</v>
      </c>
      <c r="E31" s="301">
        <f>(D31/C31-1)*100</f>
        <v>7.200218513240797</v>
      </c>
      <c r="F31" s="302">
        <f>SUM(F12:F30)</f>
        <v>100.00000000000001</v>
      </c>
      <c r="G31" s="302">
        <f>SUM(G12:G30)</f>
        <v>100.00000000000001</v>
      </c>
      <c r="J31" s="393"/>
    </row>
    <row r="32" spans="1:10" ht="12" thickTop="1">
      <c r="A32" s="173"/>
      <c r="C32" s="63"/>
      <c r="D32" s="63"/>
    </row>
    <row r="36" spans="1:7" ht="14">
      <c r="A36" s="85"/>
      <c r="B36" s="86"/>
      <c r="C36" s="86"/>
      <c r="D36" s="86"/>
      <c r="E36" s="86"/>
      <c r="F36" s="86"/>
      <c r="G36" s="86"/>
    </row>
    <row r="37" spans="1:7" ht="14">
      <c r="A37" s="62"/>
      <c r="B37" s="87"/>
      <c r="C37" s="88"/>
      <c r="D37" s="88"/>
      <c r="E37" s="89"/>
      <c r="F37" s="88"/>
      <c r="G37" s="90"/>
    </row>
    <row r="38" spans="1:7" ht="14">
      <c r="A38" s="173"/>
      <c r="B38" s="91"/>
      <c r="C38" s="92"/>
      <c r="D38" s="92"/>
      <c r="E38" s="93"/>
      <c r="F38" s="94"/>
      <c r="G38" s="94"/>
    </row>
    <row r="39" spans="1:7" ht="14">
      <c r="A39" s="173"/>
      <c r="B39" s="91"/>
      <c r="C39" s="92"/>
      <c r="D39" s="92"/>
      <c r="E39" s="93"/>
      <c r="F39" s="94"/>
      <c r="G39" s="94"/>
    </row>
    <row r="40" spans="1:7" ht="14">
      <c r="A40" s="173"/>
      <c r="B40" s="91"/>
      <c r="C40" s="92"/>
      <c r="D40" s="92"/>
      <c r="E40" s="93"/>
      <c r="F40" s="94"/>
      <c r="G40" s="94"/>
    </row>
    <row r="41" spans="1:7" ht="14.25" customHeight="1">
      <c r="A41" s="173"/>
      <c r="B41" s="95"/>
      <c r="C41" s="96"/>
      <c r="D41" s="96"/>
      <c r="E41" s="93"/>
      <c r="F41" s="94"/>
      <c r="G41" s="94"/>
    </row>
    <row r="42" spans="1:7" ht="14">
      <c r="A42" s="173"/>
      <c r="B42" s="91"/>
      <c r="C42" s="96"/>
      <c r="D42" s="96"/>
      <c r="E42" s="93"/>
      <c r="F42" s="94"/>
      <c r="G42" s="94"/>
    </row>
    <row r="43" spans="1:7" ht="14">
      <c r="A43" s="173"/>
      <c r="B43" s="91"/>
      <c r="C43" s="96"/>
      <c r="D43" s="96"/>
      <c r="E43" s="93"/>
      <c r="F43" s="94"/>
      <c r="G43" s="94"/>
    </row>
    <row r="44" spans="1:7" ht="14">
      <c r="A44" s="173"/>
      <c r="B44" s="91"/>
      <c r="C44" s="96"/>
      <c r="D44" s="96"/>
      <c r="E44" s="93"/>
      <c r="F44" s="94"/>
      <c r="G44" s="94"/>
    </row>
    <row r="45" spans="1:7" ht="14">
      <c r="A45" s="173"/>
      <c r="B45" s="91"/>
      <c r="C45" s="96"/>
      <c r="D45" s="96"/>
      <c r="E45" s="93"/>
      <c r="F45" s="94"/>
      <c r="G45" s="94"/>
    </row>
    <row r="46" spans="1:7" ht="14">
      <c r="A46" s="173"/>
      <c r="B46" s="91"/>
      <c r="C46" s="96"/>
      <c r="D46" s="96"/>
      <c r="E46" s="93"/>
      <c r="F46" s="94"/>
      <c r="G46" s="94"/>
    </row>
    <row r="47" spans="1:7" ht="14">
      <c r="A47" s="173"/>
      <c r="B47" s="91"/>
      <c r="C47" s="96"/>
      <c r="D47" s="96"/>
      <c r="E47" s="93"/>
      <c r="F47" s="94"/>
      <c r="G47" s="94"/>
    </row>
    <row r="48" spans="1:7" ht="14">
      <c r="A48" s="173"/>
      <c r="B48" s="97"/>
      <c r="C48" s="96"/>
      <c r="D48" s="96"/>
      <c r="E48" s="93"/>
      <c r="F48" s="94"/>
      <c r="G48" s="94"/>
    </row>
    <row r="49" spans="1:7" ht="14">
      <c r="A49" s="173"/>
      <c r="B49" s="91"/>
      <c r="C49" s="96"/>
      <c r="D49" s="96"/>
      <c r="E49" s="93"/>
      <c r="F49" s="94"/>
      <c r="G49" s="94"/>
    </row>
    <row r="50" spans="1:7" ht="14">
      <c r="A50" s="173"/>
      <c r="B50" s="95"/>
      <c r="C50" s="96"/>
      <c r="D50" s="96"/>
      <c r="E50" s="93"/>
      <c r="F50" s="94"/>
      <c r="G50" s="94"/>
    </row>
    <row r="51" spans="1:7" ht="14">
      <c r="A51" s="176"/>
      <c r="B51" s="70"/>
      <c r="C51" s="71"/>
      <c r="D51" s="98"/>
      <c r="E51" s="99"/>
      <c r="F51" s="99"/>
      <c r="G51" s="100"/>
    </row>
    <row r="52" spans="1:7">
      <c r="A52" s="174"/>
      <c r="B52" s="101"/>
      <c r="C52" s="101"/>
      <c r="D52" s="101"/>
      <c r="E52" s="101"/>
      <c r="F52" s="101"/>
      <c r="G52" s="101"/>
    </row>
    <row r="53" spans="1:7">
      <c r="A53" s="174"/>
      <c r="B53" s="101"/>
      <c r="C53" s="101"/>
      <c r="D53" s="101"/>
      <c r="E53" s="101"/>
      <c r="F53" s="101"/>
      <c r="G53" s="101"/>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0">
    <mergeCell ref="A10:G10"/>
    <mergeCell ref="F5:G5"/>
    <mergeCell ref="F6:G6"/>
    <mergeCell ref="F7:G7"/>
    <mergeCell ref="F8:G8"/>
    <mergeCell ref="B1:G1"/>
    <mergeCell ref="C6:D6"/>
    <mergeCell ref="C7:D7"/>
    <mergeCell ref="A2:G2"/>
    <mergeCell ref="A3:G3"/>
  </mergeCells>
  <phoneticPr fontId="6" type="noConversion"/>
  <printOptions horizontalCentered="1"/>
  <pageMargins left="0.7" right="0.7" top="0.75" bottom="0.75" header="0.3" footer="0.3"/>
  <pageSetup paperSize="9" scale="90" orientation="portrait" r:id="rId2"/>
  <headerFooter>
    <oddHeader>&amp;F</oddHeader>
    <oddFooter>&amp;LBQK - Departamenti i Mbikqyrjes së Sigurimeve - Divizioni për Raportim dhe Analiza
CBK - Insurance Supervision Department - Division for Reporting and Analysis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2:J32"/>
  <sheetViews>
    <sheetView topLeftCell="A10" zoomScale="83" zoomScaleNormal="83" workbookViewId="0">
      <selection activeCell="I19" sqref="I19"/>
    </sheetView>
  </sheetViews>
  <sheetFormatPr defaultColWidth="9.1796875" defaultRowHeight="12.5"/>
  <cols>
    <col min="1" max="1" width="5.1796875" style="175" bestFit="1" customWidth="1"/>
    <col min="2" max="2" width="52.1796875" style="102" customWidth="1"/>
    <col min="3" max="3" width="11.54296875" style="102" customWidth="1"/>
    <col min="4" max="4" width="11.7265625" style="102" customWidth="1"/>
    <col min="5" max="5" width="9" style="102" bestFit="1" customWidth="1"/>
    <col min="6" max="7" width="8.453125" style="102" bestFit="1" customWidth="1"/>
    <col min="8" max="16384" width="9.1796875" style="102"/>
  </cols>
  <sheetData>
    <row r="2" spans="1:10" ht="15.75" customHeight="1">
      <c r="A2" s="509" t="s">
        <v>176</v>
      </c>
      <c r="B2" s="509"/>
      <c r="C2" s="509"/>
      <c r="D2" s="509"/>
      <c r="E2" s="509"/>
      <c r="F2" s="509"/>
      <c r="G2" s="509"/>
    </row>
    <row r="3" spans="1:10" ht="15.5">
      <c r="A3" s="506" t="s">
        <v>177</v>
      </c>
      <c r="B3" s="506"/>
      <c r="C3" s="506"/>
      <c r="D3" s="506"/>
      <c r="E3" s="506"/>
      <c r="F3" s="506"/>
      <c r="G3" s="506"/>
    </row>
    <row r="5" spans="1:10" ht="14">
      <c r="A5" s="282"/>
      <c r="B5" s="283"/>
      <c r="C5" s="513" t="s">
        <v>148</v>
      </c>
      <c r="D5" s="514"/>
      <c r="E5" s="285" t="s">
        <v>49</v>
      </c>
      <c r="F5" s="511" t="s">
        <v>11</v>
      </c>
      <c r="G5" s="504"/>
    </row>
    <row r="6" spans="1:10" ht="14.25" customHeight="1">
      <c r="A6" s="282" t="s">
        <v>46</v>
      </c>
      <c r="B6" s="272" t="s">
        <v>9</v>
      </c>
      <c r="C6" s="511" t="s">
        <v>257</v>
      </c>
      <c r="D6" s="512"/>
      <c r="E6" s="285" t="s">
        <v>13</v>
      </c>
      <c r="F6" s="511" t="s">
        <v>13</v>
      </c>
      <c r="G6" s="504"/>
    </row>
    <row r="7" spans="1:10" ht="14">
      <c r="A7" s="286"/>
      <c r="B7" s="275" t="s">
        <v>175</v>
      </c>
      <c r="C7" s="507" t="s">
        <v>258</v>
      </c>
      <c r="D7" s="508"/>
      <c r="E7" s="276" t="s">
        <v>50</v>
      </c>
      <c r="F7" s="507" t="s">
        <v>17</v>
      </c>
      <c r="G7" s="505"/>
    </row>
    <row r="8" spans="1:10" ht="14">
      <c r="A8" s="287"/>
      <c r="B8" s="275"/>
      <c r="C8" s="267"/>
      <c r="D8" s="284"/>
      <c r="E8" s="276" t="s">
        <v>18</v>
      </c>
      <c r="F8" s="507" t="s">
        <v>18</v>
      </c>
      <c r="G8" s="505"/>
    </row>
    <row r="9" spans="1:10" ht="16.5" customHeight="1" thickBot="1">
      <c r="A9" s="172"/>
      <c r="B9" s="60" t="str">
        <f>' F4'!A10</f>
        <v>Janar-Mars/January-March</v>
      </c>
      <c r="C9" s="61">
        <v>2024</v>
      </c>
      <c r="D9" s="205">
        <v>2025</v>
      </c>
      <c r="E9" s="61" t="s">
        <v>479</v>
      </c>
      <c r="F9" s="61">
        <v>2024</v>
      </c>
      <c r="G9" s="205">
        <v>2025</v>
      </c>
    </row>
    <row r="10" spans="1:10" ht="14.5" thickBot="1">
      <c r="A10" s="503" t="s">
        <v>327</v>
      </c>
      <c r="B10" s="503"/>
      <c r="C10" s="503"/>
      <c r="D10" s="503"/>
      <c r="E10" s="503"/>
      <c r="F10" s="503"/>
      <c r="G10" s="503"/>
    </row>
    <row r="11" spans="1:10" ht="13">
      <c r="A11" s="289" t="s">
        <v>248</v>
      </c>
      <c r="B11" s="288" t="s">
        <v>308</v>
      </c>
      <c r="C11" s="290">
        <f>SUM(C12:C30)</f>
        <v>343772.31</v>
      </c>
      <c r="D11" s="290">
        <f>SUM(D12:D30)</f>
        <v>573150.74</v>
      </c>
      <c r="E11" s="291">
        <f>(D11/C11-1)*100</f>
        <v>66.723940040429682</v>
      </c>
      <c r="F11" s="292">
        <f>SUM(F12:F30)</f>
        <v>100</v>
      </c>
      <c r="G11" s="292">
        <f>SUM(G12:G30)</f>
        <v>100</v>
      </c>
      <c r="J11" s="414"/>
    </row>
    <row r="12" spans="1:10" ht="13">
      <c r="A12" s="222"/>
      <c r="B12" s="223" t="s">
        <v>344</v>
      </c>
      <c r="C12" s="81">
        <v>28580.21</v>
      </c>
      <c r="D12" s="81">
        <v>103450.11</v>
      </c>
      <c r="E12" s="82">
        <f>(D12/C12-1)*100</f>
        <v>261.96413532300846</v>
      </c>
      <c r="F12" s="164">
        <f>C12/C$31*100</f>
        <v>8.3137033346286682</v>
      </c>
      <c r="G12" s="164">
        <f>D12/D$31*100</f>
        <v>18.049372142483843</v>
      </c>
      <c r="J12" s="414"/>
    </row>
    <row r="13" spans="1:10" ht="13">
      <c r="A13" s="224"/>
      <c r="B13" s="383" t="s">
        <v>309</v>
      </c>
      <c r="C13" s="81">
        <v>92150.12</v>
      </c>
      <c r="D13" s="81">
        <v>156489.19</v>
      </c>
      <c r="E13" s="82">
        <f>(D13/C13-1)*100</f>
        <v>69.819843967647572</v>
      </c>
      <c r="F13" s="164">
        <f>C13/C$31*100</f>
        <v>26.805567906269122</v>
      </c>
      <c r="G13" s="164">
        <f>D13/D$31*100</f>
        <v>27.303321635770722</v>
      </c>
      <c r="J13" s="414"/>
    </row>
    <row r="14" spans="1:10" ht="13">
      <c r="A14" s="224"/>
      <c r="B14" s="383" t="s">
        <v>368</v>
      </c>
      <c r="C14" s="81">
        <v>183413.1</v>
      </c>
      <c r="D14" s="81">
        <v>293955.19</v>
      </c>
      <c r="E14" s="82">
        <f>(D14/C14-1)*100</f>
        <v>60.26946275920313</v>
      </c>
      <c r="F14" s="164">
        <f t="shared" ref="F14:G24" si="0">C14/C$31*100</f>
        <v>53.35307547021457</v>
      </c>
      <c r="G14" s="164">
        <f t="shared" si="0"/>
        <v>51.287587973802495</v>
      </c>
      <c r="J14" s="414"/>
    </row>
    <row r="15" spans="1:10" ht="13">
      <c r="A15" s="224"/>
      <c r="B15" s="383" t="s">
        <v>369</v>
      </c>
      <c r="C15" s="81">
        <v>0</v>
      </c>
      <c r="D15" s="81">
        <v>0</v>
      </c>
      <c r="E15" s="82" t="e">
        <f t="shared" ref="E15:E30" si="1">(D15/C15-1)*100</f>
        <v>#DIV/0!</v>
      </c>
      <c r="F15" s="164">
        <f t="shared" si="0"/>
        <v>0</v>
      </c>
      <c r="G15" s="164">
        <f t="shared" si="0"/>
        <v>0</v>
      </c>
      <c r="J15" s="414"/>
    </row>
    <row r="16" spans="1:10" ht="13">
      <c r="A16" s="224"/>
      <c r="B16" s="383" t="s">
        <v>370</v>
      </c>
      <c r="C16" s="81">
        <v>27050.7</v>
      </c>
      <c r="D16" s="81">
        <v>11249.25</v>
      </c>
      <c r="E16" s="82">
        <f t="shared" si="1"/>
        <v>-58.414200002218067</v>
      </c>
      <c r="F16" s="164">
        <f t="shared" si="0"/>
        <v>7.8687838470759912</v>
      </c>
      <c r="G16" s="164">
        <f t="shared" si="0"/>
        <v>1.9627035638128985</v>
      </c>
      <c r="J16" s="414"/>
    </row>
    <row r="17" spans="1:10" ht="13">
      <c r="A17" s="224"/>
      <c r="B17" s="383" t="s">
        <v>371</v>
      </c>
      <c r="C17" s="81">
        <v>1972.23</v>
      </c>
      <c r="D17" s="81">
        <v>7737</v>
      </c>
      <c r="E17" s="82">
        <f t="shared" si="1"/>
        <v>292.29704446235985</v>
      </c>
      <c r="F17" s="164">
        <f t="shared" si="0"/>
        <v>0.57370240203464906</v>
      </c>
      <c r="G17" s="164">
        <f t="shared" si="0"/>
        <v>1.3499066580634618</v>
      </c>
      <c r="J17" s="414"/>
    </row>
    <row r="18" spans="1:10" ht="13">
      <c r="A18" s="224"/>
      <c r="B18" s="225" t="s">
        <v>346</v>
      </c>
      <c r="C18" s="81">
        <v>0</v>
      </c>
      <c r="D18" s="81">
        <v>0</v>
      </c>
      <c r="E18" s="82" t="e">
        <f t="shared" si="1"/>
        <v>#DIV/0!</v>
      </c>
      <c r="F18" s="164">
        <f t="shared" si="0"/>
        <v>0</v>
      </c>
      <c r="G18" s="164">
        <f t="shared" si="0"/>
        <v>0</v>
      </c>
      <c r="J18" s="414"/>
    </row>
    <row r="19" spans="1:10" ht="13">
      <c r="A19" s="224"/>
      <c r="B19" s="225" t="s">
        <v>347</v>
      </c>
      <c r="C19" s="81">
        <v>10571</v>
      </c>
      <c r="D19" s="81">
        <v>0</v>
      </c>
      <c r="E19" s="82">
        <f t="shared" si="1"/>
        <v>-100</v>
      </c>
      <c r="F19" s="164">
        <f t="shared" si="0"/>
        <v>3.0750004268813855</v>
      </c>
      <c r="G19" s="164">
        <f t="shared" si="0"/>
        <v>0</v>
      </c>
      <c r="J19" s="414"/>
    </row>
    <row r="20" spans="1:10" ht="13">
      <c r="A20" s="224"/>
      <c r="B20" s="225" t="s">
        <v>348</v>
      </c>
      <c r="C20" s="81">
        <v>0</v>
      </c>
      <c r="D20" s="81">
        <v>0</v>
      </c>
      <c r="E20" s="82" t="e">
        <f t="shared" si="1"/>
        <v>#DIV/0!</v>
      </c>
      <c r="F20" s="164">
        <f t="shared" si="0"/>
        <v>0</v>
      </c>
      <c r="G20" s="164">
        <f t="shared" si="0"/>
        <v>0</v>
      </c>
      <c r="J20" s="414"/>
    </row>
    <row r="21" spans="1:10" ht="13">
      <c r="A21" s="226"/>
      <c r="B21" s="225" t="s">
        <v>349</v>
      </c>
      <c r="C21" s="104">
        <v>0</v>
      </c>
      <c r="D21" s="81">
        <v>0</v>
      </c>
      <c r="E21" s="82" t="e">
        <f t="shared" si="1"/>
        <v>#DIV/0!</v>
      </c>
      <c r="F21" s="164">
        <f t="shared" si="0"/>
        <v>0</v>
      </c>
      <c r="G21" s="164">
        <f t="shared" si="0"/>
        <v>0</v>
      </c>
      <c r="J21" s="414"/>
    </row>
    <row r="22" spans="1:10" ht="13">
      <c r="A22" s="226"/>
      <c r="B22" s="225" t="s">
        <v>350</v>
      </c>
      <c r="C22" s="81">
        <v>0</v>
      </c>
      <c r="D22" s="81">
        <v>0</v>
      </c>
      <c r="E22" s="82" t="e">
        <f t="shared" si="1"/>
        <v>#DIV/0!</v>
      </c>
      <c r="F22" s="164">
        <f t="shared" si="0"/>
        <v>0</v>
      </c>
      <c r="G22" s="164">
        <f t="shared" si="0"/>
        <v>0</v>
      </c>
      <c r="J22" s="414"/>
    </row>
    <row r="23" spans="1:10" ht="14.25" customHeight="1">
      <c r="A23" s="226"/>
      <c r="B23" s="225" t="s">
        <v>351</v>
      </c>
      <c r="C23" s="81">
        <v>0</v>
      </c>
      <c r="D23" s="81">
        <v>0</v>
      </c>
      <c r="E23" s="82" t="e">
        <f t="shared" si="1"/>
        <v>#DIV/0!</v>
      </c>
      <c r="F23" s="164">
        <f t="shared" si="0"/>
        <v>0</v>
      </c>
      <c r="G23" s="164">
        <f t="shared" si="0"/>
        <v>0</v>
      </c>
      <c r="J23" s="414"/>
    </row>
    <row r="24" spans="1:10" ht="13">
      <c r="A24" s="226"/>
      <c r="B24" s="225" t="s">
        <v>352</v>
      </c>
      <c r="C24" s="81">
        <v>34.950000000000003</v>
      </c>
      <c r="D24" s="81">
        <v>270</v>
      </c>
      <c r="E24" s="82">
        <f t="shared" si="1"/>
        <v>672.53218884120167</v>
      </c>
      <c r="F24" s="164">
        <f t="shared" si="0"/>
        <v>1.0166612895611053E-2</v>
      </c>
      <c r="G24" s="164">
        <f t="shared" si="0"/>
        <v>4.7108026066580676E-2</v>
      </c>
      <c r="J24" s="414"/>
    </row>
    <row r="25" spans="1:10" ht="13">
      <c r="A25" s="226"/>
      <c r="B25" s="225" t="s">
        <v>353</v>
      </c>
      <c r="C25" s="81">
        <v>0</v>
      </c>
      <c r="D25" s="81">
        <v>0</v>
      </c>
      <c r="E25" s="82" t="e">
        <f t="shared" si="1"/>
        <v>#DIV/0!</v>
      </c>
      <c r="F25" s="164">
        <f t="shared" ref="F25:F30" si="2">C25/C$31*100</f>
        <v>0</v>
      </c>
      <c r="G25" s="164">
        <f t="shared" ref="G25:G30" si="3">D25/D$31*100</f>
        <v>0</v>
      </c>
      <c r="J25" s="441"/>
    </row>
    <row r="26" spans="1:10" ht="13.5">
      <c r="A26" s="293" t="s">
        <v>249</v>
      </c>
      <c r="B26" s="294" t="s">
        <v>354</v>
      </c>
      <c r="C26" s="295">
        <v>0</v>
      </c>
      <c r="D26" s="295">
        <v>0</v>
      </c>
      <c r="E26" s="82" t="e">
        <f t="shared" si="1"/>
        <v>#DIV/0!</v>
      </c>
      <c r="F26" s="164">
        <f t="shared" si="2"/>
        <v>0</v>
      </c>
      <c r="G26" s="164">
        <f t="shared" si="3"/>
        <v>0</v>
      </c>
      <c r="J26" s="414"/>
    </row>
    <row r="27" spans="1:10" ht="13">
      <c r="A27" s="227"/>
      <c r="B27" s="225" t="s">
        <v>355</v>
      </c>
      <c r="C27" s="245">
        <v>0</v>
      </c>
      <c r="D27" s="245">
        <v>0</v>
      </c>
      <c r="E27" s="82" t="e">
        <f t="shared" si="1"/>
        <v>#DIV/0!</v>
      </c>
      <c r="F27" s="164">
        <f t="shared" si="2"/>
        <v>0</v>
      </c>
      <c r="G27" s="164">
        <f t="shared" si="3"/>
        <v>0</v>
      </c>
      <c r="J27" s="414"/>
    </row>
    <row r="28" spans="1:10" ht="13">
      <c r="A28" s="227"/>
      <c r="B28" s="225" t="s">
        <v>356</v>
      </c>
      <c r="C28" s="245">
        <v>0</v>
      </c>
      <c r="D28" s="245">
        <v>0</v>
      </c>
      <c r="E28" s="82" t="e">
        <f t="shared" si="1"/>
        <v>#DIV/0!</v>
      </c>
      <c r="F28" s="164">
        <f t="shared" si="2"/>
        <v>0</v>
      </c>
      <c r="G28" s="164">
        <f t="shared" si="3"/>
        <v>0</v>
      </c>
      <c r="J28" s="414"/>
    </row>
    <row r="29" spans="1:10" ht="27">
      <c r="A29" s="297" t="s">
        <v>250</v>
      </c>
      <c r="B29" s="294" t="s">
        <v>357</v>
      </c>
      <c r="C29" s="295">
        <v>0</v>
      </c>
      <c r="D29" s="295">
        <v>0</v>
      </c>
      <c r="E29" s="82" t="e">
        <f t="shared" si="1"/>
        <v>#DIV/0!</v>
      </c>
      <c r="F29" s="164">
        <f t="shared" si="2"/>
        <v>0</v>
      </c>
      <c r="G29" s="164">
        <f t="shared" si="3"/>
        <v>0</v>
      </c>
      <c r="J29" s="414"/>
    </row>
    <row r="30" spans="1:10" ht="27.5" thickBot="1">
      <c r="A30" s="228" t="s">
        <v>251</v>
      </c>
      <c r="B30" s="231" t="s">
        <v>358</v>
      </c>
      <c r="C30" s="246">
        <v>0</v>
      </c>
      <c r="D30" s="247">
        <v>0</v>
      </c>
      <c r="E30" s="82" t="e">
        <f t="shared" si="1"/>
        <v>#DIV/0!</v>
      </c>
      <c r="F30" s="164">
        <f t="shared" si="2"/>
        <v>0</v>
      </c>
      <c r="G30" s="164">
        <f t="shared" si="3"/>
        <v>0</v>
      </c>
      <c r="J30" s="414"/>
    </row>
    <row r="31" spans="1:10" ht="15" thickTop="1" thickBot="1">
      <c r="A31" s="298"/>
      <c r="B31" s="299" t="s">
        <v>247</v>
      </c>
      <c r="C31" s="303">
        <f>SUM(C12:C30)</f>
        <v>343772.31</v>
      </c>
      <c r="D31" s="303">
        <f>SUM(D12:D30)</f>
        <v>573150.74</v>
      </c>
      <c r="E31" s="301">
        <f>(D31/C31-1)*100</f>
        <v>66.723940040429682</v>
      </c>
      <c r="F31" s="302">
        <f>SUM(F12:F30)</f>
        <v>100</v>
      </c>
      <c r="G31" s="302">
        <f>SUM(G12:G30)</f>
        <v>100</v>
      </c>
      <c r="J31" s="414"/>
    </row>
    <row r="32" spans="1:10" ht="13" thickTop="1"/>
  </sheetData>
  <sheetProtection formatCells="0" formatColumns="0" formatRows="0" insertColumns="0" insertRows="0" insertHyperlinks="0" deleteColumns="0" deleteRows="0"/>
  <mergeCells count="10">
    <mergeCell ref="C7:D7"/>
    <mergeCell ref="F8:G8"/>
    <mergeCell ref="F7:G7"/>
    <mergeCell ref="A10:G10"/>
    <mergeCell ref="A2:G2"/>
    <mergeCell ref="A3:G3"/>
    <mergeCell ref="F5:G5"/>
    <mergeCell ref="F6:G6"/>
    <mergeCell ref="C5:D5"/>
    <mergeCell ref="C6:D6"/>
  </mergeCells>
  <phoneticPr fontId="48" type="noConversion"/>
  <printOptions horizontalCentered="1"/>
  <pageMargins left="0.7" right="0.7" top="0.75" bottom="0.75" header="0.3" footer="0.3"/>
  <pageSetup paperSize="9" scale="84"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2:AU56"/>
  <sheetViews>
    <sheetView topLeftCell="A16" zoomScale="84" zoomScaleNormal="84" workbookViewId="0">
      <selection activeCell="H55" sqref="H55"/>
    </sheetView>
  </sheetViews>
  <sheetFormatPr defaultColWidth="9.1796875" defaultRowHeight="11.5"/>
  <cols>
    <col min="1" max="1" width="5.54296875" style="145" bestFit="1" customWidth="1"/>
    <col min="2" max="2" width="49.54296875" style="58" bestFit="1" customWidth="1"/>
    <col min="3" max="3" width="8.453125" style="58" bestFit="1" customWidth="1"/>
    <col min="4" max="4" width="11.26953125" style="58" bestFit="1" customWidth="1"/>
    <col min="5" max="5" width="10.1796875" style="69" bestFit="1" customWidth="1"/>
    <col min="6" max="7" width="8.453125" style="58" bestFit="1" customWidth="1"/>
    <col min="8" max="16384" width="9.1796875" style="58"/>
  </cols>
  <sheetData>
    <row r="2" spans="1:47" s="107" customFormat="1" ht="19.5" customHeight="1">
      <c r="A2" s="509" t="s">
        <v>56</v>
      </c>
      <c r="B2" s="509"/>
      <c r="C2" s="509"/>
      <c r="D2" s="509"/>
      <c r="E2" s="509"/>
      <c r="F2" s="509"/>
      <c r="G2" s="509"/>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row>
    <row r="3" spans="1:47" s="107" customFormat="1" ht="15.75" customHeight="1">
      <c r="A3" s="506" t="s">
        <v>57</v>
      </c>
      <c r="B3" s="506"/>
      <c r="C3" s="506"/>
      <c r="D3" s="506"/>
      <c r="E3" s="506"/>
      <c r="F3" s="506"/>
      <c r="G3" s="5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row>
    <row r="4" spans="1:47">
      <c r="A4" s="172"/>
      <c r="B4" s="59"/>
      <c r="E4" s="159"/>
    </row>
    <row r="5" spans="1:47" ht="12" customHeight="1">
      <c r="A5" s="282"/>
      <c r="B5" s="283"/>
      <c r="C5" s="273"/>
      <c r="D5" s="304"/>
      <c r="E5" s="305" t="s">
        <v>49</v>
      </c>
      <c r="F5" s="515" t="s">
        <v>11</v>
      </c>
      <c r="G5" s="516"/>
    </row>
    <row r="6" spans="1:47" ht="12" customHeight="1">
      <c r="A6" s="282" t="s">
        <v>48</v>
      </c>
      <c r="B6" s="272" t="s">
        <v>9</v>
      </c>
      <c r="C6" s="515" t="s">
        <v>44</v>
      </c>
      <c r="D6" s="516"/>
      <c r="E6" s="305" t="s">
        <v>13</v>
      </c>
      <c r="F6" s="515" t="s">
        <v>13</v>
      </c>
      <c r="G6" s="516"/>
    </row>
    <row r="7" spans="1:47" ht="12" customHeight="1">
      <c r="A7" s="286"/>
      <c r="B7" s="275" t="s">
        <v>175</v>
      </c>
      <c r="C7" s="517" t="s">
        <v>45</v>
      </c>
      <c r="D7" s="518"/>
      <c r="E7" s="306" t="s">
        <v>50</v>
      </c>
      <c r="F7" s="517" t="s">
        <v>17</v>
      </c>
      <c r="G7" s="518"/>
    </row>
    <row r="8" spans="1:47" ht="12" customHeight="1">
      <c r="A8" s="287"/>
      <c r="B8" s="275"/>
      <c r="C8" s="273"/>
      <c r="D8" s="304"/>
      <c r="E8" s="306" t="s">
        <v>18</v>
      </c>
      <c r="F8" s="507" t="s">
        <v>18</v>
      </c>
      <c r="G8" s="505"/>
    </row>
    <row r="9" spans="1:47" ht="16.5" customHeight="1" thickBot="1">
      <c r="A9" s="172"/>
      <c r="B9" s="60" t="str">
        <f>' F4'!A10</f>
        <v>Janar-Mars/January-March</v>
      </c>
      <c r="C9" s="61">
        <v>2024</v>
      </c>
      <c r="D9" s="205">
        <v>2025</v>
      </c>
      <c r="E9" s="61" t="s">
        <v>479</v>
      </c>
      <c r="F9" s="61">
        <v>2024</v>
      </c>
      <c r="G9" s="205">
        <v>2025</v>
      </c>
    </row>
    <row r="10" spans="1:47" ht="14.5" thickBot="1">
      <c r="A10" s="503" t="s">
        <v>328</v>
      </c>
      <c r="B10" s="503"/>
      <c r="C10" s="503"/>
      <c r="D10" s="503"/>
      <c r="E10" s="503"/>
      <c r="F10" s="503"/>
      <c r="G10" s="503"/>
    </row>
    <row r="11" spans="1:47" ht="13">
      <c r="A11" s="289" t="s">
        <v>248</v>
      </c>
      <c r="B11" s="288" t="s">
        <v>308</v>
      </c>
      <c r="C11" s="290">
        <f>SUM(C12:C30)</f>
        <v>26223</v>
      </c>
      <c r="D11" s="290">
        <f>SUM(D12:D30)</f>
        <v>30794</v>
      </c>
      <c r="E11" s="291">
        <f>(D11/C11-1)*100</f>
        <v>17.431262632040578</v>
      </c>
      <c r="F11" s="292">
        <f>SUM(F12:F30)</f>
        <v>99.999999999999986</v>
      </c>
      <c r="G11" s="292">
        <f>SUM(G12:G30)</f>
        <v>100</v>
      </c>
      <c r="H11" s="393"/>
      <c r="J11" s="393"/>
    </row>
    <row r="12" spans="1:47" ht="13">
      <c r="A12" s="222"/>
      <c r="B12" s="223" t="s">
        <v>344</v>
      </c>
      <c r="C12" s="81">
        <v>0</v>
      </c>
      <c r="D12" s="81">
        <v>0</v>
      </c>
      <c r="E12" s="82" t="e">
        <f>(D12/C12-1)*100</f>
        <v>#DIV/0!</v>
      </c>
      <c r="F12" s="164">
        <f>C12/C$31*100</f>
        <v>0</v>
      </c>
      <c r="G12" s="164">
        <f>D12/D$31*100</f>
        <v>0</v>
      </c>
      <c r="J12" s="393"/>
    </row>
    <row r="13" spans="1:47" ht="13">
      <c r="A13" s="224"/>
      <c r="B13" s="383" t="s">
        <v>309</v>
      </c>
      <c r="C13" s="81">
        <v>3970</v>
      </c>
      <c r="D13" s="81">
        <v>5258</v>
      </c>
      <c r="E13" s="82">
        <f>(D13/C13-1)*100</f>
        <v>32.443324937027704</v>
      </c>
      <c r="F13" s="164">
        <f>C13/C$31*100</f>
        <v>15.13938145902452</v>
      </c>
      <c r="G13" s="164">
        <f>D13/D$31*100</f>
        <v>17.074754822367993</v>
      </c>
      <c r="J13" s="393"/>
    </row>
    <row r="14" spans="1:47" ht="13">
      <c r="A14" s="224"/>
      <c r="B14" s="383" t="s">
        <v>368</v>
      </c>
      <c r="C14" s="81">
        <v>275</v>
      </c>
      <c r="D14" s="81">
        <v>384</v>
      </c>
      <c r="E14" s="82">
        <f>(D14/C14-1)*100</f>
        <v>39.636363636363647</v>
      </c>
      <c r="F14" s="164">
        <f t="shared" ref="F14:G29" si="0">C14/C$31*100</f>
        <v>1.0486977081188269</v>
      </c>
      <c r="G14" s="164">
        <f t="shared" si="0"/>
        <v>1.2469961680846919</v>
      </c>
      <c r="J14" s="393"/>
    </row>
    <row r="15" spans="1:47" ht="13">
      <c r="A15" s="224"/>
      <c r="B15" s="383" t="s">
        <v>369</v>
      </c>
      <c r="C15" s="81">
        <v>0</v>
      </c>
      <c r="D15" s="81">
        <v>0</v>
      </c>
      <c r="E15" s="380"/>
      <c r="F15" s="164">
        <f t="shared" si="0"/>
        <v>0</v>
      </c>
      <c r="G15" s="164">
        <f t="shared" si="0"/>
        <v>0</v>
      </c>
      <c r="J15" s="393"/>
    </row>
    <row r="16" spans="1:47" ht="13">
      <c r="A16" s="224"/>
      <c r="B16" s="383" t="s">
        <v>370</v>
      </c>
      <c r="C16" s="81">
        <v>21919</v>
      </c>
      <c r="D16" s="81">
        <v>25009</v>
      </c>
      <c r="E16" s="82">
        <f>(D16/C16-1)*100</f>
        <v>14.097358456133957</v>
      </c>
      <c r="F16" s="164">
        <f t="shared" si="0"/>
        <v>83.586927506387525</v>
      </c>
      <c r="G16" s="164">
        <f t="shared" si="0"/>
        <v>81.213872832369944</v>
      </c>
      <c r="J16" s="393"/>
    </row>
    <row r="17" spans="1:10" ht="13">
      <c r="A17" s="224"/>
      <c r="B17" s="225" t="s">
        <v>345</v>
      </c>
      <c r="C17" s="81">
        <v>2</v>
      </c>
      <c r="D17" s="81">
        <v>5</v>
      </c>
      <c r="E17" s="82">
        <f>(D17/C17-1)*100</f>
        <v>150</v>
      </c>
      <c r="F17" s="164">
        <f t="shared" si="0"/>
        <v>7.6268924226823784E-3</v>
      </c>
      <c r="G17" s="164">
        <f t="shared" si="0"/>
        <v>1.6236929271936092E-2</v>
      </c>
      <c r="J17" s="393"/>
    </row>
    <row r="18" spans="1:10" ht="13">
      <c r="A18" s="224"/>
      <c r="B18" s="225" t="s">
        <v>346</v>
      </c>
      <c r="C18" s="81">
        <v>0</v>
      </c>
      <c r="D18" s="81">
        <v>0</v>
      </c>
      <c r="E18" s="82" t="e">
        <f t="shared" ref="E18:E30" si="1">(D18/C18-1)*100</f>
        <v>#DIV/0!</v>
      </c>
      <c r="F18" s="164">
        <f t="shared" si="0"/>
        <v>0</v>
      </c>
      <c r="G18" s="164">
        <f t="shared" si="0"/>
        <v>0</v>
      </c>
      <c r="J18" s="393"/>
    </row>
    <row r="19" spans="1:10" ht="13">
      <c r="A19" s="224"/>
      <c r="B19" s="225" t="s">
        <v>347</v>
      </c>
      <c r="C19" s="81">
        <v>15</v>
      </c>
      <c r="D19" s="81">
        <v>15</v>
      </c>
      <c r="E19" s="82">
        <f t="shared" si="1"/>
        <v>0</v>
      </c>
      <c r="F19" s="164">
        <f t="shared" si="0"/>
        <v>5.7201693170117841E-2</v>
      </c>
      <c r="G19" s="164">
        <f t="shared" si="0"/>
        <v>4.8710787815808274E-2</v>
      </c>
      <c r="J19" s="393"/>
    </row>
    <row r="20" spans="1:10" ht="13">
      <c r="A20" s="224"/>
      <c r="B20" s="225" t="s">
        <v>348</v>
      </c>
      <c r="C20" s="81">
        <v>0</v>
      </c>
      <c r="D20" s="81">
        <v>0</v>
      </c>
      <c r="E20" s="82" t="e">
        <f t="shared" si="1"/>
        <v>#DIV/0!</v>
      </c>
      <c r="F20" s="164">
        <f t="shared" si="0"/>
        <v>0</v>
      </c>
      <c r="G20" s="164">
        <f t="shared" si="0"/>
        <v>0</v>
      </c>
      <c r="J20" s="393"/>
    </row>
    <row r="21" spans="1:10" ht="13">
      <c r="A21" s="226"/>
      <c r="B21" s="225" t="s">
        <v>349</v>
      </c>
      <c r="C21" s="81">
        <v>0</v>
      </c>
      <c r="D21" s="81">
        <v>0</v>
      </c>
      <c r="E21" s="82" t="e">
        <f t="shared" si="1"/>
        <v>#DIV/0!</v>
      </c>
      <c r="F21" s="164">
        <f t="shared" si="0"/>
        <v>0</v>
      </c>
      <c r="G21" s="164">
        <f t="shared" si="0"/>
        <v>0</v>
      </c>
      <c r="J21" s="393"/>
    </row>
    <row r="22" spans="1:10" ht="13">
      <c r="A22" s="226"/>
      <c r="B22" s="225" t="s">
        <v>350</v>
      </c>
      <c r="C22" s="81">
        <v>0</v>
      </c>
      <c r="D22" s="81">
        <v>0</v>
      </c>
      <c r="E22" s="82" t="e">
        <f t="shared" si="1"/>
        <v>#DIV/0!</v>
      </c>
      <c r="F22" s="164">
        <f t="shared" si="0"/>
        <v>0</v>
      </c>
      <c r="G22" s="164">
        <f t="shared" si="0"/>
        <v>0</v>
      </c>
      <c r="J22" s="393"/>
    </row>
    <row r="23" spans="1:10" ht="13">
      <c r="A23" s="226"/>
      <c r="B23" s="225" t="s">
        <v>351</v>
      </c>
      <c r="C23" s="81">
        <v>0</v>
      </c>
      <c r="D23" s="81">
        <v>0</v>
      </c>
      <c r="E23" s="82" t="e">
        <f t="shared" si="1"/>
        <v>#DIV/0!</v>
      </c>
      <c r="F23" s="164">
        <f t="shared" si="0"/>
        <v>0</v>
      </c>
      <c r="G23" s="164">
        <f t="shared" si="0"/>
        <v>0</v>
      </c>
      <c r="J23" s="393"/>
    </row>
    <row r="24" spans="1:10" ht="13">
      <c r="A24" s="226"/>
      <c r="B24" s="225" t="s">
        <v>352</v>
      </c>
      <c r="C24" s="81">
        <v>42</v>
      </c>
      <c r="D24" s="81">
        <v>123</v>
      </c>
      <c r="E24" s="82">
        <f t="shared" si="1"/>
        <v>192.85714285714283</v>
      </c>
      <c r="F24" s="164">
        <f t="shared" si="0"/>
        <v>0.16016474087632993</v>
      </c>
      <c r="G24" s="164">
        <f t="shared" si="0"/>
        <v>0.3994284600896279</v>
      </c>
      <c r="J24" s="393"/>
    </row>
    <row r="25" spans="1:10" ht="13">
      <c r="A25" s="226"/>
      <c r="B25" s="225" t="s">
        <v>353</v>
      </c>
      <c r="C25" s="81">
        <v>0</v>
      </c>
      <c r="D25" s="81">
        <v>0</v>
      </c>
      <c r="E25" s="82" t="e">
        <f t="shared" si="1"/>
        <v>#DIV/0!</v>
      </c>
      <c r="F25" s="164">
        <f t="shared" si="0"/>
        <v>0</v>
      </c>
      <c r="G25" s="164">
        <f t="shared" si="0"/>
        <v>0</v>
      </c>
      <c r="J25" s="393"/>
    </row>
    <row r="26" spans="1:10" ht="13.5">
      <c r="A26" s="293" t="s">
        <v>249</v>
      </c>
      <c r="B26" s="294" t="s">
        <v>354</v>
      </c>
      <c r="C26" s="296">
        <v>0</v>
      </c>
      <c r="D26" s="296">
        <v>0</v>
      </c>
      <c r="E26" s="82" t="e">
        <f t="shared" si="1"/>
        <v>#DIV/0!</v>
      </c>
      <c r="F26" s="164">
        <f t="shared" si="0"/>
        <v>0</v>
      </c>
      <c r="G26" s="164">
        <f t="shared" si="0"/>
        <v>0</v>
      </c>
      <c r="J26" s="393"/>
    </row>
    <row r="27" spans="1:10" ht="13">
      <c r="A27" s="227"/>
      <c r="B27" s="225" t="s">
        <v>355</v>
      </c>
      <c r="C27" s="245">
        <v>0</v>
      </c>
      <c r="D27" s="245">
        <v>0</v>
      </c>
      <c r="E27" s="82" t="e">
        <f t="shared" si="1"/>
        <v>#DIV/0!</v>
      </c>
      <c r="F27" s="164">
        <f t="shared" si="0"/>
        <v>0</v>
      </c>
      <c r="G27" s="164">
        <f t="shared" si="0"/>
        <v>0</v>
      </c>
      <c r="J27" s="393"/>
    </row>
    <row r="28" spans="1:10" ht="13">
      <c r="A28" s="227"/>
      <c r="B28" s="225" t="s">
        <v>356</v>
      </c>
      <c r="C28" s="245">
        <v>0</v>
      </c>
      <c r="D28" s="245">
        <v>0</v>
      </c>
      <c r="E28" s="82" t="e">
        <f t="shared" si="1"/>
        <v>#DIV/0!</v>
      </c>
      <c r="F28" s="164">
        <f t="shared" si="0"/>
        <v>0</v>
      </c>
      <c r="G28" s="164">
        <f t="shared" si="0"/>
        <v>0</v>
      </c>
      <c r="J28" s="393"/>
    </row>
    <row r="29" spans="1:10" ht="27">
      <c r="A29" s="297" t="s">
        <v>250</v>
      </c>
      <c r="B29" s="294" t="s">
        <v>357</v>
      </c>
      <c r="C29" s="296">
        <v>0</v>
      </c>
      <c r="D29" s="296">
        <v>0</v>
      </c>
      <c r="E29" s="82" t="e">
        <f t="shared" si="1"/>
        <v>#DIV/0!</v>
      </c>
      <c r="F29" s="164">
        <f t="shared" si="0"/>
        <v>0</v>
      </c>
      <c r="G29" s="164">
        <f t="shared" si="0"/>
        <v>0</v>
      </c>
      <c r="J29" s="393"/>
    </row>
    <row r="30" spans="1:10" ht="27.5" thickBot="1">
      <c r="A30" s="228" t="s">
        <v>251</v>
      </c>
      <c r="B30" s="231" t="s">
        <v>358</v>
      </c>
      <c r="C30" s="247">
        <v>0</v>
      </c>
      <c r="D30" s="247">
        <v>0</v>
      </c>
      <c r="E30" s="82" t="e">
        <f t="shared" si="1"/>
        <v>#DIV/0!</v>
      </c>
      <c r="F30" s="164">
        <f t="shared" ref="F30:G30" si="2">C30/C$31*100</f>
        <v>0</v>
      </c>
      <c r="G30" s="164">
        <f t="shared" si="2"/>
        <v>0</v>
      </c>
      <c r="J30" s="393"/>
    </row>
    <row r="31" spans="1:10" ht="15" thickTop="1" thickBot="1">
      <c r="A31" s="298"/>
      <c r="B31" s="299" t="s">
        <v>247</v>
      </c>
      <c r="C31" s="300">
        <f>SUM(C12:C30)</f>
        <v>26223</v>
      </c>
      <c r="D31" s="300">
        <f>SUM(D12:D30)</f>
        <v>30794</v>
      </c>
      <c r="E31" s="301">
        <f>(D31/C31-1)*100</f>
        <v>17.431262632040578</v>
      </c>
      <c r="F31" s="302">
        <f>SUM(F12:F30)</f>
        <v>99.999999999999986</v>
      </c>
      <c r="G31" s="302">
        <f>SUM(G12:G30)</f>
        <v>100</v>
      </c>
      <c r="J31" s="393"/>
    </row>
    <row r="32" spans="1:10" ht="12.5" thickTop="1" thickBot="1">
      <c r="A32" s="173"/>
      <c r="B32" s="68"/>
      <c r="C32" s="146"/>
      <c r="D32" s="146"/>
      <c r="E32" s="144"/>
      <c r="F32" s="68"/>
      <c r="G32" s="68"/>
    </row>
    <row r="33" spans="1:10" ht="14.5" thickBot="1">
      <c r="A33" s="503" t="s">
        <v>329</v>
      </c>
      <c r="B33" s="503"/>
      <c r="C33" s="503"/>
      <c r="D33" s="503"/>
      <c r="E33" s="503"/>
      <c r="F33" s="503"/>
      <c r="G33" s="503"/>
    </row>
    <row r="34" spans="1:10" ht="13">
      <c r="A34" s="289" t="s">
        <v>248</v>
      </c>
      <c r="B34" s="288" t="s">
        <v>308</v>
      </c>
      <c r="C34" s="290">
        <f>SUM(C35:C53)</f>
        <v>146</v>
      </c>
      <c r="D34" s="290">
        <f>SUM(D35:D53)</f>
        <v>165</v>
      </c>
      <c r="E34" s="291">
        <f>(D34/C34-1)*100</f>
        <v>13.013698630136993</v>
      </c>
      <c r="F34" s="292">
        <f>C34/C54*100</f>
        <v>100</v>
      </c>
      <c r="G34" s="292">
        <f>D34/D54*100</f>
        <v>100</v>
      </c>
      <c r="J34" s="393"/>
    </row>
    <row r="35" spans="1:10" ht="13">
      <c r="A35" s="222"/>
      <c r="B35" s="223" t="s">
        <v>344</v>
      </c>
      <c r="C35" s="81">
        <v>5</v>
      </c>
      <c r="D35" s="81">
        <v>22</v>
      </c>
      <c r="E35" s="82">
        <f>(D35/C35-1)*100</f>
        <v>340.00000000000006</v>
      </c>
      <c r="F35" s="164">
        <f t="shared" ref="F35:G37" si="3">C35/C$54*100</f>
        <v>3.4246575342465753</v>
      </c>
      <c r="G35" s="164">
        <f t="shared" si="3"/>
        <v>13.333333333333334</v>
      </c>
      <c r="J35" s="393"/>
    </row>
    <row r="36" spans="1:10" ht="13">
      <c r="A36" s="224"/>
      <c r="B36" s="383" t="s">
        <v>309</v>
      </c>
      <c r="C36" s="81">
        <v>10</v>
      </c>
      <c r="D36" s="81">
        <v>14</v>
      </c>
      <c r="E36" s="82">
        <f>(D36/C36-1)*100</f>
        <v>39.999999999999993</v>
      </c>
      <c r="F36" s="164">
        <f t="shared" si="3"/>
        <v>6.8493150684931505</v>
      </c>
      <c r="G36" s="164">
        <f t="shared" si="3"/>
        <v>8.4848484848484862</v>
      </c>
      <c r="J36" s="393"/>
    </row>
    <row r="37" spans="1:10" ht="13">
      <c r="A37" s="224"/>
      <c r="B37" s="383" t="s">
        <v>368</v>
      </c>
      <c r="C37" s="81">
        <v>113</v>
      </c>
      <c r="D37" s="81">
        <v>116</v>
      </c>
      <c r="E37" s="82">
        <f>(D37/C37-1)*100</f>
        <v>2.6548672566371723</v>
      </c>
      <c r="F37" s="164">
        <f t="shared" si="3"/>
        <v>77.397260273972606</v>
      </c>
      <c r="G37" s="164">
        <f t="shared" si="3"/>
        <v>70.303030303030297</v>
      </c>
      <c r="J37" s="393"/>
    </row>
    <row r="38" spans="1:10" ht="13">
      <c r="A38" s="224"/>
      <c r="B38" s="383" t="s">
        <v>369</v>
      </c>
      <c r="C38" s="81">
        <v>0</v>
      </c>
      <c r="D38" s="81">
        <v>0</v>
      </c>
      <c r="E38" s="82" t="e">
        <f t="shared" ref="E38:E53" si="4">(D38/C38-1)*100</f>
        <v>#DIV/0!</v>
      </c>
      <c r="F38" s="164">
        <f t="shared" ref="F38:F48" si="5">C38/C$54*100</f>
        <v>0</v>
      </c>
      <c r="G38" s="164">
        <f t="shared" ref="G38:G48" si="6">D38/D$54*100</f>
        <v>0</v>
      </c>
      <c r="J38" s="393"/>
    </row>
    <row r="39" spans="1:10" ht="13">
      <c r="A39" s="224"/>
      <c r="B39" s="383" t="s">
        <v>370</v>
      </c>
      <c r="C39" s="81">
        <v>14</v>
      </c>
      <c r="D39" s="81">
        <v>11</v>
      </c>
      <c r="E39" s="82">
        <f t="shared" si="4"/>
        <v>-21.428571428571431</v>
      </c>
      <c r="F39" s="164">
        <f t="shared" si="5"/>
        <v>9.5890410958904102</v>
      </c>
      <c r="G39" s="164">
        <f t="shared" si="6"/>
        <v>6.666666666666667</v>
      </c>
      <c r="J39" s="393"/>
    </row>
    <row r="40" spans="1:10" ht="13">
      <c r="A40" s="224"/>
      <c r="B40" s="225" t="s">
        <v>345</v>
      </c>
      <c r="C40" s="81">
        <v>2</v>
      </c>
      <c r="D40" s="81">
        <v>1</v>
      </c>
      <c r="E40" s="82">
        <f t="shared" si="4"/>
        <v>-50</v>
      </c>
      <c r="F40" s="164">
        <f t="shared" si="5"/>
        <v>1.3698630136986301</v>
      </c>
      <c r="G40" s="164">
        <f t="shared" si="6"/>
        <v>0.60606060606060608</v>
      </c>
      <c r="J40" s="393"/>
    </row>
    <row r="41" spans="1:10" ht="13">
      <c r="A41" s="224"/>
      <c r="B41" s="225" t="s">
        <v>346</v>
      </c>
      <c r="C41" s="81">
        <v>0</v>
      </c>
      <c r="D41" s="81">
        <v>0</v>
      </c>
      <c r="E41" s="82" t="e">
        <f t="shared" si="4"/>
        <v>#DIV/0!</v>
      </c>
      <c r="F41" s="164">
        <f t="shared" si="5"/>
        <v>0</v>
      </c>
      <c r="G41" s="164">
        <f t="shared" si="6"/>
        <v>0</v>
      </c>
      <c r="J41" s="393"/>
    </row>
    <row r="42" spans="1:10" ht="13">
      <c r="A42" s="224"/>
      <c r="B42" s="225" t="s">
        <v>347</v>
      </c>
      <c r="C42" s="81">
        <v>1</v>
      </c>
      <c r="D42" s="81">
        <v>0</v>
      </c>
      <c r="E42" s="82">
        <f t="shared" si="4"/>
        <v>-100</v>
      </c>
      <c r="F42" s="164">
        <f t="shared" si="5"/>
        <v>0.68493150684931503</v>
      </c>
      <c r="G42" s="164">
        <f t="shared" si="6"/>
        <v>0</v>
      </c>
      <c r="J42" s="393"/>
    </row>
    <row r="43" spans="1:10" ht="13">
      <c r="A43" s="224"/>
      <c r="B43" s="225" t="s">
        <v>348</v>
      </c>
      <c r="C43" s="81">
        <v>0</v>
      </c>
      <c r="D43" s="81">
        <v>0</v>
      </c>
      <c r="E43" s="82" t="e">
        <f t="shared" si="4"/>
        <v>#DIV/0!</v>
      </c>
      <c r="F43" s="164">
        <f t="shared" si="5"/>
        <v>0</v>
      </c>
      <c r="G43" s="164">
        <f t="shared" si="6"/>
        <v>0</v>
      </c>
      <c r="J43" s="393"/>
    </row>
    <row r="44" spans="1:10" ht="13">
      <c r="A44" s="226"/>
      <c r="B44" s="225" t="s">
        <v>349</v>
      </c>
      <c r="C44" s="81">
        <v>0</v>
      </c>
      <c r="D44" s="81">
        <v>0</v>
      </c>
      <c r="E44" s="82" t="e">
        <f t="shared" si="4"/>
        <v>#DIV/0!</v>
      </c>
      <c r="F44" s="164">
        <f t="shared" si="5"/>
        <v>0</v>
      </c>
      <c r="G44" s="164">
        <f t="shared" si="6"/>
        <v>0</v>
      </c>
      <c r="J44" s="393"/>
    </row>
    <row r="45" spans="1:10" ht="13">
      <c r="A45" s="226"/>
      <c r="B45" s="225" t="s">
        <v>350</v>
      </c>
      <c r="C45" s="81">
        <v>0</v>
      </c>
      <c r="D45" s="81">
        <v>0</v>
      </c>
      <c r="E45" s="82" t="e">
        <f t="shared" si="4"/>
        <v>#DIV/0!</v>
      </c>
      <c r="F45" s="164">
        <f t="shared" si="5"/>
        <v>0</v>
      </c>
      <c r="G45" s="164">
        <f t="shared" si="6"/>
        <v>0</v>
      </c>
      <c r="J45" s="393"/>
    </row>
    <row r="46" spans="1:10" ht="13">
      <c r="A46" s="226"/>
      <c r="B46" s="225" t="s">
        <v>351</v>
      </c>
      <c r="C46" s="81">
        <v>0</v>
      </c>
      <c r="D46" s="81">
        <v>0</v>
      </c>
      <c r="E46" s="82" t="e">
        <f t="shared" si="4"/>
        <v>#DIV/0!</v>
      </c>
      <c r="F46" s="164">
        <f t="shared" si="5"/>
        <v>0</v>
      </c>
      <c r="G46" s="164">
        <f t="shared" si="6"/>
        <v>0</v>
      </c>
      <c r="J46" s="393"/>
    </row>
    <row r="47" spans="1:10" ht="13">
      <c r="A47" s="226"/>
      <c r="B47" s="225" t="s">
        <v>352</v>
      </c>
      <c r="C47" s="81">
        <v>1</v>
      </c>
      <c r="D47" s="81">
        <v>1</v>
      </c>
      <c r="E47" s="82">
        <f t="shared" si="4"/>
        <v>0</v>
      </c>
      <c r="F47" s="164">
        <f t="shared" si="5"/>
        <v>0.68493150684931503</v>
      </c>
      <c r="G47" s="164">
        <f t="shared" si="6"/>
        <v>0.60606060606060608</v>
      </c>
      <c r="J47" s="393"/>
    </row>
    <row r="48" spans="1:10" ht="13">
      <c r="A48" s="226"/>
      <c r="B48" s="225" t="s">
        <v>353</v>
      </c>
      <c r="C48" s="81">
        <v>0</v>
      </c>
      <c r="D48" s="81">
        <v>0</v>
      </c>
      <c r="E48" s="82" t="e">
        <f t="shared" si="4"/>
        <v>#DIV/0!</v>
      </c>
      <c r="F48" s="164">
        <f t="shared" si="5"/>
        <v>0</v>
      </c>
      <c r="G48" s="164">
        <f t="shared" si="6"/>
        <v>0</v>
      </c>
      <c r="J48" s="393"/>
    </row>
    <row r="49" spans="1:10" ht="13.5">
      <c r="A49" s="293" t="s">
        <v>249</v>
      </c>
      <c r="B49" s="294" t="s">
        <v>354</v>
      </c>
      <c r="C49" s="296">
        <v>0</v>
      </c>
      <c r="D49" s="296">
        <v>0</v>
      </c>
      <c r="E49" s="82" t="e">
        <f t="shared" si="4"/>
        <v>#DIV/0!</v>
      </c>
      <c r="F49" s="164">
        <f t="shared" ref="F49:F53" si="7">C49/C$54*100</f>
        <v>0</v>
      </c>
      <c r="G49" s="164">
        <f t="shared" ref="G49:G53" si="8">D49/D$54*100</f>
        <v>0</v>
      </c>
      <c r="I49" s="58" t="s">
        <v>475</v>
      </c>
      <c r="J49" s="393"/>
    </row>
    <row r="50" spans="1:10" ht="13">
      <c r="A50" s="227"/>
      <c r="B50" s="225" t="s">
        <v>355</v>
      </c>
      <c r="C50" s="245">
        <v>0</v>
      </c>
      <c r="D50" s="245">
        <v>0</v>
      </c>
      <c r="E50" s="82" t="e">
        <f t="shared" si="4"/>
        <v>#DIV/0!</v>
      </c>
      <c r="F50" s="164">
        <f t="shared" si="7"/>
        <v>0</v>
      </c>
      <c r="G50" s="164">
        <f t="shared" si="8"/>
        <v>0</v>
      </c>
      <c r="J50" s="393"/>
    </row>
    <row r="51" spans="1:10" ht="13">
      <c r="A51" s="227"/>
      <c r="B51" s="225" t="s">
        <v>356</v>
      </c>
      <c r="C51" s="245">
        <v>0</v>
      </c>
      <c r="D51" s="245">
        <v>0</v>
      </c>
      <c r="E51" s="82" t="e">
        <f t="shared" si="4"/>
        <v>#DIV/0!</v>
      </c>
      <c r="F51" s="164">
        <f t="shared" si="7"/>
        <v>0</v>
      </c>
      <c r="G51" s="164">
        <f t="shared" si="8"/>
        <v>0</v>
      </c>
      <c r="J51" s="393"/>
    </row>
    <row r="52" spans="1:10" ht="27">
      <c r="A52" s="297" t="s">
        <v>250</v>
      </c>
      <c r="B52" s="294" t="s">
        <v>357</v>
      </c>
      <c r="C52" s="296">
        <v>0</v>
      </c>
      <c r="D52" s="296">
        <v>0</v>
      </c>
      <c r="E52" s="82" t="e">
        <f t="shared" si="4"/>
        <v>#DIV/0!</v>
      </c>
      <c r="F52" s="164">
        <f t="shared" si="7"/>
        <v>0</v>
      </c>
      <c r="G52" s="164">
        <f t="shared" si="8"/>
        <v>0</v>
      </c>
      <c r="J52" s="393"/>
    </row>
    <row r="53" spans="1:10" ht="27.5" thickBot="1">
      <c r="A53" s="228" t="s">
        <v>251</v>
      </c>
      <c r="B53" s="231" t="s">
        <v>358</v>
      </c>
      <c r="C53" s="247">
        <v>0</v>
      </c>
      <c r="D53" s="247">
        <v>0</v>
      </c>
      <c r="E53" s="82" t="e">
        <f t="shared" si="4"/>
        <v>#DIV/0!</v>
      </c>
      <c r="F53" s="164">
        <f t="shared" si="7"/>
        <v>0</v>
      </c>
      <c r="G53" s="164">
        <f t="shared" si="8"/>
        <v>0</v>
      </c>
      <c r="J53" s="393"/>
    </row>
    <row r="54" spans="1:10" ht="13.5" customHeight="1" thickTop="1" thickBot="1">
      <c r="A54" s="298"/>
      <c r="B54" s="299" t="s">
        <v>247</v>
      </c>
      <c r="C54" s="300">
        <f>SUM(C35:C53)</f>
        <v>146</v>
      </c>
      <c r="D54" s="300">
        <f>SUM(D35:D53)</f>
        <v>165</v>
      </c>
      <c r="E54" s="301">
        <f>(D54/C54-1)*100</f>
        <v>13.013698630136993</v>
      </c>
      <c r="F54" s="302">
        <f>SUM(F35:F52)</f>
        <v>100</v>
      </c>
      <c r="G54" s="302">
        <f>SUM(G35:G52)</f>
        <v>100.00000000000001</v>
      </c>
      <c r="J54" s="393"/>
    </row>
    <row r="55" spans="1:10" ht="12.75" customHeight="1" thickTop="1">
      <c r="A55" s="174"/>
      <c r="B55" s="101"/>
      <c r="C55" s="101"/>
      <c r="D55" s="101"/>
      <c r="E55" s="160"/>
      <c r="F55" s="101"/>
      <c r="G55" s="101"/>
    </row>
    <row r="56" spans="1:10">
      <c r="A56" s="174"/>
      <c r="B56" s="101"/>
      <c r="C56" s="101"/>
      <c r="D56" s="101"/>
      <c r="E56" s="160"/>
      <c r="F56" s="101"/>
      <c r="G56" s="101"/>
    </row>
  </sheetData>
  <sheetProtection formatCells="0" formatColumns="0" formatRows="0" insertColumns="0" insertRows="0" insertHyperlinks="0" deleteColumns="0" deleteRows="0" sort="0" autoFilter="0" pivotTables="0"/>
  <mergeCells count="10">
    <mergeCell ref="A2:G2"/>
    <mergeCell ref="A3:G3"/>
    <mergeCell ref="C6:D6"/>
    <mergeCell ref="F5:G5"/>
    <mergeCell ref="A10:G10"/>
    <mergeCell ref="A33:G33"/>
    <mergeCell ref="F6:G6"/>
    <mergeCell ref="C7:D7"/>
    <mergeCell ref="F7:G7"/>
    <mergeCell ref="F8:G8"/>
  </mergeCells>
  <phoneticPr fontId="3" type="noConversion"/>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E11:E17" formula="1"/>
    <ignoredError sqref="E35:E37"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33</vt:i4>
      </vt:variant>
    </vt:vector>
  </HeadingPairs>
  <TitlesOfParts>
    <vt:vector size="77" baseType="lpstr">
      <vt:lpstr>Kapaku</vt:lpstr>
      <vt:lpstr>Shënime</vt:lpstr>
      <vt:lpstr>Përmbajtja</vt:lpstr>
      <vt:lpstr>F3</vt:lpstr>
      <vt:lpstr> F4</vt:lpstr>
      <vt:lpstr>F5</vt:lpstr>
      <vt:lpstr> F6</vt:lpstr>
      <vt:lpstr> F7</vt:lpstr>
      <vt:lpstr> F8</vt:lpstr>
      <vt:lpstr> F9</vt:lpstr>
      <vt:lpstr>F10</vt:lpstr>
      <vt:lpstr>F11</vt:lpstr>
      <vt:lpstr>F12</vt:lpstr>
      <vt:lpstr>F13</vt:lpstr>
      <vt:lpstr>F14</vt:lpstr>
      <vt:lpstr>F15</vt:lpstr>
      <vt:lpstr>F16</vt:lpstr>
      <vt:lpstr>F17</vt:lpstr>
      <vt:lpstr>F18</vt:lpstr>
      <vt:lpstr>F19</vt:lpstr>
      <vt:lpstr>F20</vt:lpstr>
      <vt:lpstr>F21</vt:lpstr>
      <vt:lpstr>F22</vt:lpstr>
      <vt:lpstr>F23</vt:lpstr>
      <vt:lpstr>Ndarja e tregut KJ</vt:lpstr>
      <vt:lpstr>F24</vt:lpstr>
      <vt:lpstr>F25</vt:lpstr>
      <vt:lpstr> F26</vt:lpstr>
      <vt:lpstr>F27</vt:lpstr>
      <vt:lpstr>F28</vt:lpstr>
      <vt:lpstr>F29</vt:lpstr>
      <vt:lpstr> F30</vt:lpstr>
      <vt:lpstr>Sqarime</vt:lpstr>
      <vt:lpstr>F31</vt:lpstr>
      <vt:lpstr>Sheet2</vt:lpstr>
      <vt:lpstr>June</vt:lpstr>
      <vt:lpstr>July</vt:lpstr>
      <vt:lpstr>August</vt:lpstr>
      <vt:lpstr>Sheet1</vt:lpstr>
      <vt:lpstr>Sheet3</vt:lpstr>
      <vt:lpstr>Sheet4</vt:lpstr>
      <vt:lpstr>Sheet5</vt:lpstr>
      <vt:lpstr>Sheet6</vt:lpstr>
      <vt:lpstr>Sheet7</vt:lpstr>
      <vt:lpstr>' F26'!Print_Area</vt:lpstr>
      <vt:lpstr>' F30'!Print_Area</vt:lpstr>
      <vt:lpstr>' F4'!Print_Area</vt:lpstr>
      <vt:lpstr>' F6'!Print_Area</vt:lpstr>
      <vt:lpstr>' F7'!Print_Area</vt:lpstr>
      <vt:lpstr>' F8'!Print_Area</vt:lpstr>
      <vt:lpstr>' F9'!Print_Area</vt:lpstr>
      <vt:lpstr>'F10'!Print_Area</vt:lpstr>
      <vt:lpstr>'F11'!Print_Area</vt:lpstr>
      <vt:lpstr>'F12'!Print_Area</vt:lpstr>
      <vt:lpstr>'F13'!Print_Area</vt:lpstr>
      <vt:lpstr>'F14'!Print_Area</vt:lpstr>
      <vt:lpstr>'F15'!Print_Area</vt:lpstr>
      <vt:lpstr>'F16'!Print_Area</vt:lpstr>
      <vt:lpstr>'F17'!Print_Area</vt:lpstr>
      <vt:lpstr>'F18'!Print_Area</vt:lpstr>
      <vt:lpstr>'F19'!Print_Area</vt:lpstr>
      <vt:lpstr>'F20'!Print_Area</vt:lpstr>
      <vt:lpstr>'F21'!Print_Area</vt:lpstr>
      <vt:lpstr>'F22'!Print_Area</vt:lpstr>
      <vt:lpstr>'F23'!Print_Area</vt:lpstr>
      <vt:lpstr>'F24'!Print_Area</vt:lpstr>
      <vt:lpstr>'F25'!Print_Area</vt:lpstr>
      <vt:lpstr>'F27'!Print_Area</vt:lpstr>
      <vt:lpstr>'F28'!Print_Area</vt:lpstr>
      <vt:lpstr>'F29'!Print_Area</vt:lpstr>
      <vt:lpstr>'F3'!Print_Area</vt:lpstr>
      <vt:lpstr>'F31'!Print_Area</vt:lpstr>
      <vt:lpstr>'F5'!Print_Area</vt:lpstr>
      <vt:lpstr>Kapaku!Print_Area</vt:lpstr>
      <vt:lpstr>Përmbajtja!Print_Area</vt:lpstr>
      <vt:lpstr>Shënime!Print_Area</vt:lpstr>
      <vt:lpstr>Sqarime!Print_Area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DRA@bqk-kos.org</dc:creator>
  <cp:lastModifiedBy>Rrezarta Korbaj</cp:lastModifiedBy>
  <cp:lastPrinted>2022-11-15T12:59:11Z</cp:lastPrinted>
  <dcterms:created xsi:type="dcterms:W3CDTF">2003-05-15T02:09:00Z</dcterms:created>
  <dcterms:modified xsi:type="dcterms:W3CDTF">2025-04-18T09:41:10Z</dcterms:modified>
</cp:coreProperties>
</file>