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tarova\Desktop\reportet e depozitave ne baza vjetore\"/>
    </mc:Choice>
  </mc:AlternateContent>
  <xr:revisionPtr revIDLastSave="0" documentId="13_ncr:1_{BB70C088-546F-4383-B347-3A4DF62C462B}" xr6:coauthVersionLast="36" xr6:coauthVersionMax="36" xr10:uidLastSave="{00000000-0000-0000-0000-000000000000}"/>
  <bookViews>
    <workbookView xWindow="-105" yWindow="-105" windowWidth="41490" windowHeight="16890" xr2:uid="{00000000-000D-0000-FFFF-FFFF00000000}"/>
  </bookViews>
  <sheets>
    <sheet name="rezerva e obliguar" sheetId="4" r:id="rId1"/>
  </sheets>
  <definedNames>
    <definedName name="_xlnm.Print_Area" localSheetId="0">'rezerva e obliguar'!$A$1:$I$52</definedName>
  </definedNames>
  <calcPr calcId="191029"/>
</workbook>
</file>

<file path=xl/calcChain.xml><?xml version="1.0" encoding="utf-8"?>
<calcChain xmlns="http://schemas.openxmlformats.org/spreadsheetml/2006/main">
  <c r="I30" i="4" l="1"/>
  <c r="I31" i="4"/>
  <c r="I32" i="4"/>
  <c r="I29" i="4" l="1"/>
  <c r="I28" i="4" l="1"/>
  <c r="I27" i="4"/>
  <c r="I26" i="4" l="1"/>
  <c r="D25" i="4" l="1"/>
  <c r="I25" i="4" l="1"/>
  <c r="G25" i="4"/>
  <c r="C25" i="4"/>
  <c r="I24" i="4"/>
  <c r="G24" i="4"/>
  <c r="D24" i="4"/>
  <c r="C24" i="4"/>
  <c r="I23" i="4"/>
  <c r="G23" i="4"/>
  <c r="D23" i="4"/>
  <c r="C23" i="4"/>
  <c r="I22" i="4"/>
  <c r="G22" i="4"/>
  <c r="D22" i="4"/>
  <c r="C22" i="4"/>
  <c r="I21" i="4"/>
  <c r="G21" i="4"/>
  <c r="D21" i="4"/>
  <c r="C21" i="4"/>
  <c r="I20" i="4"/>
  <c r="G20" i="4"/>
  <c r="D20" i="4"/>
  <c r="C20" i="4"/>
  <c r="I19" i="4"/>
  <c r="G19" i="4"/>
  <c r="D19" i="4"/>
  <c r="C19" i="4"/>
  <c r="I18" i="4"/>
  <c r="G18" i="4"/>
  <c r="D18" i="4"/>
  <c r="C18" i="4"/>
  <c r="I17" i="4"/>
  <c r="G17" i="4"/>
  <c r="D17" i="4"/>
  <c r="C17" i="4"/>
  <c r="I16" i="4"/>
  <c r="G16" i="4"/>
  <c r="D16" i="4"/>
  <c r="C16" i="4"/>
  <c r="I15" i="4"/>
  <c r="G15" i="4"/>
  <c r="D15" i="4"/>
  <c r="C15" i="4"/>
  <c r="I14" i="4"/>
  <c r="G14" i="4"/>
  <c r="D14" i="4"/>
  <c r="C14" i="4"/>
  <c r="I13" i="4"/>
  <c r="G13" i="4"/>
  <c r="D13" i="4"/>
  <c r="C13" i="4"/>
  <c r="I12" i="4"/>
  <c r="G12" i="4"/>
  <c r="D12" i="4"/>
  <c r="C12" i="4"/>
  <c r="G11" i="4"/>
  <c r="D11" i="4"/>
  <c r="C11" i="4"/>
  <c r="H11" i="4" s="1"/>
  <c r="H25" i="4" l="1"/>
  <c r="H17" i="4"/>
  <c r="H21" i="4"/>
  <c r="H13" i="4"/>
  <c r="H22" i="4"/>
  <c r="H23" i="4"/>
  <c r="H16" i="4"/>
  <c r="H20" i="4"/>
  <c r="H14" i="4"/>
  <c r="H15" i="4"/>
  <c r="H24" i="4"/>
  <c r="H12" i="4"/>
  <c r="H18" i="4"/>
  <c r="H19" i="4"/>
</calcChain>
</file>

<file path=xl/sharedStrings.xml><?xml version="1.0" encoding="utf-8"?>
<sst xmlns="http://schemas.openxmlformats.org/spreadsheetml/2006/main" count="16" uniqueCount="16">
  <si>
    <t>-</t>
  </si>
  <si>
    <t>Table 1. Aggregate indicators of required reserves and liquidity by period.</t>
  </si>
  <si>
    <t>Years</t>
  </si>
  <si>
    <t>Total Deposits</t>
  </si>
  <si>
    <t>Required Reserve</t>
  </si>
  <si>
    <t>Total Required Reserve</t>
  </si>
  <si>
    <t>Reserve Assets</t>
  </si>
  <si>
    <t>Total</t>
  </si>
  <si>
    <t>Amount of Reserve Assets above or below the Total Required Reserve
 (+ or -)</t>
  </si>
  <si>
    <t>Increase of deposits presented in %</t>
  </si>
  <si>
    <t>50% cash in vaults</t>
  </si>
  <si>
    <t>Balance at the CBK</t>
  </si>
  <si>
    <t>Minimum required reserve</t>
  </si>
  <si>
    <t>Figure 1. Graphical presentation on movements of required reserves, balance at the CBK and cash in vaults of commercial banks during the periods</t>
  </si>
  <si>
    <t>TOTAL DEPOSITS, REQUIRED RESERVES AND LIQUIDITY POSITTIONS</t>
  </si>
  <si>
    <t>Payment Systems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</si>
</sst>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10"/>
      <name val="Book Antiqua"/>
      <family val="1"/>
    </font>
    <font>
      <sz val="9"/>
      <name val="Tahoma"/>
      <family val="2"/>
    </font>
    <font>
      <sz val="10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indexed="12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CFDCF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rgb="FFFFC000"/>
      </left>
      <right style="thin">
        <color rgb="FFFFC000"/>
      </right>
      <top/>
      <bottom style="thin">
        <color theme="9" tint="0.39991454817346722"/>
      </bottom>
      <diagonal/>
    </border>
    <border>
      <left/>
      <right style="thin">
        <color rgb="FFFFC000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4" fillId="0" borderId="0"/>
  </cellStyleXfs>
  <cellXfs count="60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5" fillId="2" borderId="7" xfId="2" applyFont="1" applyFill="1" applyBorder="1" applyAlignment="1">
      <alignment horizontal="left" vertical="center" wrapText="1"/>
    </xf>
    <xf numFmtId="0" fontId="10" fillId="0" borderId="0" xfId="0" applyNumberFormat="1" applyFont="1" applyBorder="1"/>
    <xf numFmtId="0" fontId="11" fillId="0" borderId="0" xfId="0" applyFont="1" applyAlignment="1">
      <alignment horizontal="right"/>
    </xf>
    <xf numFmtId="0" fontId="12" fillId="0" borderId="0" xfId="1" applyFont="1" applyAlignment="1" applyProtection="1"/>
    <xf numFmtId="0" fontId="10" fillId="0" borderId="0" xfId="0" applyFont="1"/>
    <xf numFmtId="0" fontId="11" fillId="0" borderId="0" xfId="0" quotePrefix="1" applyFont="1"/>
    <xf numFmtId="0" fontId="11" fillId="0" borderId="0" xfId="0" applyNumberFormat="1" applyFont="1" applyBorder="1"/>
    <xf numFmtId="0" fontId="16" fillId="0" borderId="0" xfId="0" applyFont="1" applyBorder="1" applyAlignment="1"/>
    <xf numFmtId="1" fontId="17" fillId="0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3" fontId="18" fillId="0" borderId="0" xfId="0" applyNumberFormat="1" applyFont="1" applyBorder="1" applyAlignment="1">
      <alignment horizontal="center"/>
    </xf>
    <xf numFmtId="1" fontId="18" fillId="0" borderId="0" xfId="0" applyNumberFormat="1" applyFont="1"/>
    <xf numFmtId="0" fontId="17" fillId="0" borderId="0" xfId="0" applyFont="1"/>
    <xf numFmtId="0" fontId="10" fillId="0" borderId="1" xfId="0" applyNumberFormat="1" applyFont="1" applyBorder="1"/>
    <xf numFmtId="0" fontId="15" fillId="0" borderId="0" xfId="0" applyFont="1" applyFill="1" applyBorder="1" applyAlignment="1">
      <alignment horizontal="center"/>
    </xf>
    <xf numFmtId="0" fontId="19" fillId="2" borderId="7" xfId="2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4" fontId="10" fillId="0" borderId="0" xfId="0" applyNumberFormat="1" applyFont="1"/>
    <xf numFmtId="4" fontId="8" fillId="3" borderId="12" xfId="3" applyNumberFormat="1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right" vertical="center"/>
    </xf>
    <xf numFmtId="0" fontId="7" fillId="4" borderId="15" xfId="3" applyFont="1" applyFill="1" applyBorder="1" applyAlignment="1">
      <alignment horizontal="right" vertical="center"/>
    </xf>
    <xf numFmtId="0" fontId="7" fillId="4" borderId="12" xfId="3" applyFont="1" applyFill="1" applyBorder="1" applyAlignment="1">
      <alignment horizontal="right" vertical="center"/>
    </xf>
    <xf numFmtId="4" fontId="8" fillId="2" borderId="3" xfId="3" applyNumberFormat="1" applyFont="1" applyFill="1" applyBorder="1" applyAlignment="1">
      <alignment horizontal="center" vertical="center"/>
    </xf>
    <xf numFmtId="4" fontId="8" fillId="3" borderId="2" xfId="3" applyNumberFormat="1" applyFont="1" applyFill="1" applyBorder="1" applyAlignment="1">
      <alignment horizontal="center" vertical="center"/>
    </xf>
    <xf numFmtId="4" fontId="8" fillId="2" borderId="5" xfId="3" applyNumberFormat="1" applyFont="1" applyFill="1" applyBorder="1" applyAlignment="1">
      <alignment horizontal="center" vertical="center"/>
    </xf>
    <xf numFmtId="4" fontId="8" fillId="3" borderId="5" xfId="3" applyNumberFormat="1" applyFont="1" applyFill="1" applyBorder="1" applyAlignment="1">
      <alignment horizontal="center" vertical="center"/>
    </xf>
    <xf numFmtId="4" fontId="8" fillId="2" borderId="0" xfId="3" applyNumberFormat="1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center" vertical="center"/>
    </xf>
    <xf numFmtId="4" fontId="8" fillId="2" borderId="11" xfId="3" applyNumberFormat="1" applyFont="1" applyFill="1" applyBorder="1" applyAlignment="1">
      <alignment horizontal="center" vertical="center"/>
    </xf>
    <xf numFmtId="4" fontId="8" fillId="2" borderId="15" xfId="3" applyNumberFormat="1" applyFont="1" applyFill="1" applyBorder="1" applyAlignment="1">
      <alignment horizontal="center" vertical="center"/>
    </xf>
    <xf numFmtId="4" fontId="8" fillId="2" borderId="12" xfId="3" applyNumberFormat="1" applyFont="1" applyFill="1" applyBorder="1" applyAlignment="1">
      <alignment horizontal="center" vertical="center"/>
    </xf>
    <xf numFmtId="4" fontId="8" fillId="3" borderId="13" xfId="3" applyNumberFormat="1" applyFont="1" applyFill="1" applyBorder="1" applyAlignment="1">
      <alignment horizontal="center" vertical="center"/>
    </xf>
    <xf numFmtId="4" fontId="8" fillId="2" borderId="14" xfId="3" applyNumberFormat="1" applyFont="1" applyFill="1" applyBorder="1" applyAlignment="1">
      <alignment horizontal="center" vertical="center"/>
    </xf>
    <xf numFmtId="4" fontId="8" fillId="3" borderId="0" xfId="3" applyNumberFormat="1" applyFont="1" applyFill="1" applyBorder="1" applyAlignment="1">
      <alignment horizontal="center" vertical="center"/>
    </xf>
    <xf numFmtId="4" fontId="8" fillId="3" borderId="15" xfId="3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9" fillId="2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4" borderId="5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Monthly Statistics Bulletin no.41" xfId="2" xr:uid="{00000000-0005-0000-0000-000002000000}"/>
    <cellStyle name="Normal_Trade Balance 2000" xfId="3" xr:uid="{00000000-0005-0000-0000-000003000000}"/>
  </cellStyles>
  <dxfs count="0"/>
  <tableStyles count="0" defaultTableStyle="TableStyleMedium9" defaultPivotStyle="PivotStyleLight16"/>
  <colors>
    <mruColors>
      <color rgb="FFCFDCF3"/>
      <color rgb="FFFFDD00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>
                <a:latin typeface="Tahoma" pitchFamily="34" charset="0"/>
                <a:cs typeface="Tahoma" pitchFamily="34" charset="0"/>
              </a:defRPr>
            </a:pPr>
            <a:r>
              <a:rPr lang="en-US" sz="1200" b="1" i="0" u="none" strike="noStrike" baseline="0"/>
              <a:t>Changes in commercial banks reserves </a:t>
            </a:r>
            <a:endParaRPr lang="en-US" sz="1200">
              <a:latin typeface="Tahoma" pitchFamily="34" charset="0"/>
              <a:cs typeface="Tahoma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'rezerva e obliguar'!$C$10</c:f>
              <c:strCache>
                <c:ptCount val="1"/>
                <c:pt idx="0">
                  <c:v>Total Required Reserve</c:v>
                </c:pt>
              </c:strCache>
            </c:strRef>
          </c:tx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obliguar'!$C$11:$C$32</c:f>
              <c:numCache>
                <c:formatCode>#,##0.00</c:formatCode>
                <c:ptCount val="22"/>
                <c:pt idx="0">
                  <c:v>28451450.199999999</c:v>
                </c:pt>
                <c:pt idx="1">
                  <c:v>40669900</c:v>
                </c:pt>
                <c:pt idx="2">
                  <c:v>49864900</c:v>
                </c:pt>
                <c:pt idx="3">
                  <c:v>66582300</c:v>
                </c:pt>
                <c:pt idx="4">
                  <c:v>82216200</c:v>
                </c:pt>
                <c:pt idx="5">
                  <c:v>90609900</c:v>
                </c:pt>
                <c:pt idx="6">
                  <c:v>102968647.68200001</c:v>
                </c:pt>
                <c:pt idx="7">
                  <c:v>128050870.86600001</c:v>
                </c:pt>
                <c:pt idx="8">
                  <c:v>155601497.213</c:v>
                </c:pt>
                <c:pt idx="9">
                  <c:v>160800367.72400001</c:v>
                </c:pt>
                <c:pt idx="10">
                  <c:v>177378976.377</c:v>
                </c:pt>
                <c:pt idx="11">
                  <c:v>187077176.09299999</c:v>
                </c:pt>
                <c:pt idx="12">
                  <c:v>209553434.542</c:v>
                </c:pt>
                <c:pt idx="13">
                  <c:v>223952648.87199998</c:v>
                </c:pt>
                <c:pt idx="14">
                  <c:v>235567406.94899997</c:v>
                </c:pt>
                <c:pt idx="15">
                  <c:v>245791614.36000001</c:v>
                </c:pt>
                <c:pt idx="16">
                  <c:v>267115943.72999999</c:v>
                </c:pt>
                <c:pt idx="17">
                  <c:v>286903357.55000001</c:v>
                </c:pt>
                <c:pt idx="18">
                  <c:v>327263137.18000001</c:v>
                </c:pt>
                <c:pt idx="19">
                  <c:v>367103535.25</c:v>
                </c:pt>
                <c:pt idx="20">
                  <c:v>419647844.42000002</c:v>
                </c:pt>
                <c:pt idx="21">
                  <c:v>469597191.06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2-4684-B961-E80233EB2006}"/>
            </c:ext>
          </c:extLst>
        </c:ser>
        <c:ser>
          <c:idx val="1"/>
          <c:order val="1"/>
          <c:tx>
            <c:strRef>
              <c:f>'rezerva e obliguar'!$E$10</c:f>
              <c:strCache>
                <c:ptCount val="1"/>
                <c:pt idx="0">
                  <c:v>Balance at the CBK</c:v>
                </c:pt>
              </c:strCache>
            </c:strRef>
          </c:tx>
          <c:spPr>
            <a:solidFill>
              <a:srgbClr val="FFDD00"/>
            </a:solidFill>
          </c:spPr>
          <c:invertIfNegative val="0"/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obliguar'!$E$11:$E$32</c:f>
              <c:numCache>
                <c:formatCode>#,##0.00</c:formatCode>
                <c:ptCount val="22"/>
                <c:pt idx="0">
                  <c:v>70209067</c:v>
                </c:pt>
                <c:pt idx="1">
                  <c:v>39203000</c:v>
                </c:pt>
                <c:pt idx="2">
                  <c:v>50744819</c:v>
                </c:pt>
                <c:pt idx="3">
                  <c:v>73286000</c:v>
                </c:pt>
                <c:pt idx="4">
                  <c:v>80630334</c:v>
                </c:pt>
                <c:pt idx="5">
                  <c:v>89458432</c:v>
                </c:pt>
                <c:pt idx="6">
                  <c:v>98621241.230000004</c:v>
                </c:pt>
                <c:pt idx="7">
                  <c:v>138264269.96000001</c:v>
                </c:pt>
                <c:pt idx="8">
                  <c:v>232317360.06999999</c:v>
                </c:pt>
                <c:pt idx="9">
                  <c:v>203558363.35999998</c:v>
                </c:pt>
                <c:pt idx="10">
                  <c:v>220396576.78</c:v>
                </c:pt>
                <c:pt idx="11">
                  <c:v>302147119.36000001</c:v>
                </c:pt>
                <c:pt idx="12">
                  <c:v>327837973.04000002</c:v>
                </c:pt>
                <c:pt idx="13">
                  <c:v>313348968.14999998</c:v>
                </c:pt>
                <c:pt idx="14">
                  <c:v>311346020.97000003</c:v>
                </c:pt>
                <c:pt idx="15">
                  <c:v>274548133.20999998</c:v>
                </c:pt>
                <c:pt idx="16">
                  <c:v>324825577.36000001</c:v>
                </c:pt>
                <c:pt idx="17">
                  <c:v>338240712.93000001</c:v>
                </c:pt>
                <c:pt idx="18">
                  <c:v>411513498.41000003</c:v>
                </c:pt>
                <c:pt idx="19">
                  <c:v>560635693.78999996</c:v>
                </c:pt>
                <c:pt idx="20">
                  <c:v>583449102.28999996</c:v>
                </c:pt>
                <c:pt idx="21">
                  <c:v>563176104.95000005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2-4684-B961-E80233EB2006}"/>
            </c:ext>
          </c:extLst>
        </c:ser>
        <c:ser>
          <c:idx val="2"/>
          <c:order val="2"/>
          <c:tx>
            <c:strRef>
              <c:f>'rezerva e obliguar'!$F$10</c:f>
              <c:strCache>
                <c:ptCount val="1"/>
                <c:pt idx="0">
                  <c:v>50% cash in vaults</c:v>
                </c:pt>
              </c:strCache>
            </c:strRef>
          </c:tx>
          <c:spPr>
            <a:solidFill>
              <a:srgbClr val="CFDCF3"/>
            </a:solidFill>
          </c:spPr>
          <c:invertIfNegative val="0"/>
          <c:cat>
            <c:numRef>
              <c:f>'rezerva e obliguar'!$A$11:$A$32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'rezerva e obliguar'!$F$11:$F$32</c:f>
              <c:numCache>
                <c:formatCode>#,##0.00</c:formatCode>
                <c:ptCount val="22"/>
                <c:pt idx="0">
                  <c:v>16931941</c:v>
                </c:pt>
                <c:pt idx="1">
                  <c:v>20806000</c:v>
                </c:pt>
                <c:pt idx="2">
                  <c:v>23643000</c:v>
                </c:pt>
                <c:pt idx="3">
                  <c:v>22615000</c:v>
                </c:pt>
                <c:pt idx="4">
                  <c:v>24000000</c:v>
                </c:pt>
                <c:pt idx="5">
                  <c:v>25323000</c:v>
                </c:pt>
                <c:pt idx="6">
                  <c:v>37964949.140000001</c:v>
                </c:pt>
                <c:pt idx="7">
                  <c:v>34709500</c:v>
                </c:pt>
                <c:pt idx="8">
                  <c:v>49453485.689999998</c:v>
                </c:pt>
                <c:pt idx="9">
                  <c:v>47979259.93</c:v>
                </c:pt>
                <c:pt idx="10">
                  <c:v>51525730.359999999</c:v>
                </c:pt>
                <c:pt idx="11">
                  <c:v>58109814.880000003</c:v>
                </c:pt>
                <c:pt idx="12">
                  <c:v>62035593.210000001</c:v>
                </c:pt>
                <c:pt idx="13">
                  <c:v>65455803.359999999</c:v>
                </c:pt>
                <c:pt idx="14">
                  <c:v>86022322.040000007</c:v>
                </c:pt>
                <c:pt idx="15">
                  <c:v>65782070.5</c:v>
                </c:pt>
                <c:pt idx="16">
                  <c:v>84900521.859999999</c:v>
                </c:pt>
                <c:pt idx="17">
                  <c:v>91388549</c:v>
                </c:pt>
                <c:pt idx="18">
                  <c:v>102380459.81</c:v>
                </c:pt>
                <c:pt idx="19">
                  <c:v>108601794.34999999</c:v>
                </c:pt>
                <c:pt idx="20">
                  <c:v>122731585.34</c:v>
                </c:pt>
                <c:pt idx="21">
                  <c:v>137666537.94999999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2-4684-B961-E80233EB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28736"/>
        <c:axId val="109834624"/>
      </c:barChart>
      <c:catAx>
        <c:axId val="1098287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09834624"/>
        <c:crosses val="autoZero"/>
        <c:auto val="1"/>
        <c:lblAlgn val="ctr"/>
        <c:lblOffset val="100"/>
        <c:noMultiLvlLbl val="0"/>
      </c:catAx>
      <c:valAx>
        <c:axId val="1098346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0982873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>
              <a:latin typeface="Tahoma" pitchFamily="34" charset="0"/>
              <a:cs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28575</xdr:rowOff>
    </xdr:from>
    <xdr:to>
      <xdr:col>6</xdr:col>
      <xdr:colOff>228600</xdr:colOff>
      <xdr:row>1</xdr:row>
      <xdr:rowOff>9525</xdr:rowOff>
    </xdr:to>
    <xdr:pic>
      <xdr:nvPicPr>
        <xdr:cNvPr id="1036" name="Picture 2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28575"/>
          <a:ext cx="18097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124811</xdr:colOff>
      <xdr:row>33</xdr:row>
      <xdr:rowOff>95248</xdr:rowOff>
    </xdr:from>
    <xdr:to>
      <xdr:col>8</xdr:col>
      <xdr:colOff>656898</xdr:colOff>
      <xdr:row>49</xdr:row>
      <xdr:rowOff>223344</xdr:rowOff>
    </xdr:to>
    <xdr:graphicFrame macro="">
      <xdr:nvGraphicFramePr>
        <xdr:cNvPr id="1037" name="Chart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7"/>
  <sheetViews>
    <sheetView showGridLines="0" tabSelected="1" topLeftCell="A31" zoomScale="145" zoomScaleNormal="145" workbookViewId="0">
      <selection activeCell="K33" sqref="K33"/>
    </sheetView>
  </sheetViews>
  <sheetFormatPr defaultColWidth="9.140625" defaultRowHeight="12.75" x14ac:dyDescent="0.2"/>
  <cols>
    <col min="1" max="1" width="5.42578125" style="9" customWidth="1"/>
    <col min="2" max="2" width="10.5703125" style="9" bestFit="1" customWidth="1"/>
    <col min="3" max="3" width="10.85546875" style="9" customWidth="1"/>
    <col min="4" max="4" width="11.7109375" style="9" customWidth="1"/>
    <col min="5" max="5" width="10.7109375" style="9" customWidth="1"/>
    <col min="6" max="6" width="10.28515625" style="9" customWidth="1"/>
    <col min="7" max="7" width="11.28515625" style="9" customWidth="1"/>
    <col min="8" max="8" width="14" style="9" customWidth="1"/>
    <col min="9" max="9" width="10.85546875" style="9" customWidth="1"/>
    <col min="10" max="10" width="9.140625" style="9"/>
    <col min="11" max="11" width="13.85546875" style="9" bestFit="1" customWidth="1"/>
    <col min="12" max="12" width="9.140625" style="9"/>
    <col min="13" max="13" width="13.85546875" style="9" bestFit="1" customWidth="1"/>
    <col min="14" max="16384" width="9.140625" style="9"/>
  </cols>
  <sheetData>
    <row r="1" spans="1:13" ht="79.5" customHeight="1" x14ac:dyDescent="0.25">
      <c r="A1" s="48"/>
      <c r="B1" s="48"/>
      <c r="C1" s="48"/>
      <c r="D1" s="49"/>
      <c r="E1" s="49"/>
      <c r="F1" s="50"/>
      <c r="G1" s="50"/>
    </row>
    <row r="2" spans="1:13" ht="15" customHeight="1" x14ac:dyDescent="0.25">
      <c r="A2" s="21"/>
      <c r="B2" s="21"/>
      <c r="C2" s="21"/>
      <c r="D2" s="22"/>
      <c r="E2" s="22"/>
      <c r="F2" s="23"/>
      <c r="G2" s="23"/>
      <c r="H2" s="52"/>
      <c r="I2" s="52"/>
    </row>
    <row r="3" spans="1:13" ht="15" x14ac:dyDescent="0.2">
      <c r="A3" s="53" t="s">
        <v>15</v>
      </c>
      <c r="B3" s="53"/>
      <c r="C3" s="53"/>
      <c r="D3" s="53"/>
      <c r="E3" s="53"/>
      <c r="F3" s="53"/>
      <c r="G3" s="53"/>
      <c r="H3" s="53"/>
      <c r="I3" s="53"/>
    </row>
    <row r="4" spans="1:13" ht="15" x14ac:dyDescent="0.2">
      <c r="C4" s="19"/>
      <c r="D4" s="19"/>
      <c r="E4" s="19"/>
      <c r="F4" s="19"/>
      <c r="G4" s="19"/>
      <c r="H4" s="12"/>
      <c r="I4" s="12"/>
    </row>
    <row r="5" spans="1:13" ht="17.100000000000001" customHeight="1" x14ac:dyDescent="0.2">
      <c r="A5" s="54" t="s">
        <v>14</v>
      </c>
      <c r="B5" s="54"/>
      <c r="C5" s="54"/>
      <c r="D5" s="54"/>
      <c r="E5" s="54"/>
      <c r="F5" s="54"/>
      <c r="G5" s="54"/>
      <c r="H5" s="54"/>
      <c r="I5" s="54"/>
    </row>
    <row r="6" spans="1:13" ht="17.100000000000001" customHeight="1" x14ac:dyDescent="0.2">
      <c r="A6" s="24"/>
      <c r="B6" s="25"/>
      <c r="C6" s="24"/>
      <c r="D6" s="24"/>
      <c r="E6" s="24"/>
      <c r="F6" s="24"/>
      <c r="G6" s="24"/>
      <c r="H6" s="24"/>
      <c r="I6" s="24"/>
    </row>
    <row r="7" spans="1:13" ht="15.75" customHeight="1" x14ac:dyDescent="0.2">
      <c r="B7" s="3"/>
      <c r="C7" s="3"/>
      <c r="D7" s="3"/>
      <c r="E7" s="4"/>
      <c r="F7" s="4"/>
      <c r="G7" s="4"/>
      <c r="H7" s="4"/>
    </row>
    <row r="8" spans="1:13" ht="15.75" customHeight="1" x14ac:dyDescent="0.2">
      <c r="A8" s="20" t="s">
        <v>1</v>
      </c>
      <c r="B8" s="5"/>
      <c r="C8" s="5"/>
      <c r="D8" s="5"/>
      <c r="E8" s="5"/>
      <c r="F8" s="5"/>
      <c r="G8" s="5"/>
      <c r="H8" s="5"/>
      <c r="I8" s="2"/>
    </row>
    <row r="9" spans="1:13" ht="24.75" customHeight="1" x14ac:dyDescent="0.2">
      <c r="A9" s="55" t="s">
        <v>2</v>
      </c>
      <c r="B9" s="55" t="s">
        <v>3</v>
      </c>
      <c r="C9" s="57" t="s">
        <v>4</v>
      </c>
      <c r="D9" s="59"/>
      <c r="E9" s="57" t="s">
        <v>6</v>
      </c>
      <c r="F9" s="58"/>
      <c r="G9" s="59"/>
      <c r="H9" s="55" t="s">
        <v>8</v>
      </c>
      <c r="I9" s="55" t="s">
        <v>9</v>
      </c>
    </row>
    <row r="10" spans="1:13" ht="16.5" x14ac:dyDescent="0.2">
      <c r="A10" s="56"/>
      <c r="B10" s="56"/>
      <c r="C10" s="29" t="s">
        <v>5</v>
      </c>
      <c r="D10" s="29" t="s">
        <v>12</v>
      </c>
      <c r="E10" s="29" t="s">
        <v>11</v>
      </c>
      <c r="F10" s="29" t="s">
        <v>10</v>
      </c>
      <c r="G10" s="30" t="s">
        <v>7</v>
      </c>
      <c r="H10" s="56"/>
      <c r="I10" s="56"/>
    </row>
    <row r="11" spans="1:13" ht="13.5" customHeight="1" x14ac:dyDescent="0.2">
      <c r="A11" s="31">
        <v>2001</v>
      </c>
      <c r="B11" s="34">
        <v>284514502</v>
      </c>
      <c r="C11" s="35">
        <f t="shared" ref="C11:C25" si="0">B11/10</f>
        <v>28451450.199999999</v>
      </c>
      <c r="D11" s="34">
        <f t="shared" ref="D11:D25" si="1">B11/20</f>
        <v>14225725.1</v>
      </c>
      <c r="E11" s="34">
        <v>70209067</v>
      </c>
      <c r="F11" s="36">
        <v>16931941</v>
      </c>
      <c r="G11" s="37">
        <f>E11+F11</f>
        <v>87141008</v>
      </c>
      <c r="H11" s="38">
        <f>G11-C11</f>
        <v>58689557.799999997</v>
      </c>
      <c r="I11" s="39" t="s">
        <v>0</v>
      </c>
      <c r="M11" s="27"/>
    </row>
    <row r="12" spans="1:13" ht="13.5" customHeight="1" x14ac:dyDescent="0.2">
      <c r="A12" s="31">
        <v>2002</v>
      </c>
      <c r="B12" s="34">
        <v>406699000</v>
      </c>
      <c r="C12" s="35">
        <f t="shared" si="0"/>
        <v>40669900</v>
      </c>
      <c r="D12" s="34">
        <f t="shared" si="1"/>
        <v>20334950</v>
      </c>
      <c r="E12" s="34">
        <v>39203000</v>
      </c>
      <c r="F12" s="39">
        <v>20806000</v>
      </c>
      <c r="G12" s="35">
        <f t="shared" ref="G12:G25" si="2">E12+F12</f>
        <v>60009000</v>
      </c>
      <c r="H12" s="38">
        <f t="shared" ref="H12:H25" si="3">G12-C12</f>
        <v>19339100</v>
      </c>
      <c r="I12" s="39">
        <f>(B12-B11)/B11*100</f>
        <v>42.944910414443477</v>
      </c>
    </row>
    <row r="13" spans="1:13" ht="13.5" customHeight="1" x14ac:dyDescent="0.2">
      <c r="A13" s="31">
        <v>2003</v>
      </c>
      <c r="B13" s="34">
        <v>498649000</v>
      </c>
      <c r="C13" s="35">
        <f t="shared" si="0"/>
        <v>49864900</v>
      </c>
      <c r="D13" s="34">
        <f t="shared" si="1"/>
        <v>24932450</v>
      </c>
      <c r="E13" s="34">
        <v>50744819</v>
      </c>
      <c r="F13" s="39">
        <v>23643000</v>
      </c>
      <c r="G13" s="35">
        <f t="shared" si="2"/>
        <v>74387819</v>
      </c>
      <c r="H13" s="38">
        <f t="shared" si="3"/>
        <v>24522919</v>
      </c>
      <c r="I13" s="39">
        <f t="shared" ref="I13:I32" si="4">(B13-B12)/B12*100</f>
        <v>22.60885814816363</v>
      </c>
      <c r="M13" s="27"/>
    </row>
    <row r="14" spans="1:13" ht="13.5" customHeight="1" x14ac:dyDescent="0.2">
      <c r="A14" s="31">
        <v>2004</v>
      </c>
      <c r="B14" s="34">
        <v>665823000</v>
      </c>
      <c r="C14" s="35">
        <f t="shared" si="0"/>
        <v>66582300</v>
      </c>
      <c r="D14" s="34">
        <f t="shared" si="1"/>
        <v>33291150</v>
      </c>
      <c r="E14" s="34">
        <v>73286000</v>
      </c>
      <c r="F14" s="39">
        <v>22615000</v>
      </c>
      <c r="G14" s="35">
        <f t="shared" si="2"/>
        <v>95901000</v>
      </c>
      <c r="H14" s="38">
        <f t="shared" si="3"/>
        <v>29318700</v>
      </c>
      <c r="I14" s="39">
        <f t="shared" si="4"/>
        <v>33.525385591869231</v>
      </c>
      <c r="K14" s="27"/>
    </row>
    <row r="15" spans="1:13" ht="13.5" customHeight="1" x14ac:dyDescent="0.2">
      <c r="A15" s="31">
        <v>2005</v>
      </c>
      <c r="B15" s="34">
        <v>822162000</v>
      </c>
      <c r="C15" s="35">
        <f t="shared" si="0"/>
        <v>82216200</v>
      </c>
      <c r="D15" s="34">
        <f t="shared" si="1"/>
        <v>41108100</v>
      </c>
      <c r="E15" s="34">
        <v>80630334</v>
      </c>
      <c r="F15" s="39">
        <v>24000000</v>
      </c>
      <c r="G15" s="35">
        <f t="shared" si="2"/>
        <v>104630334</v>
      </c>
      <c r="H15" s="38">
        <f t="shared" si="3"/>
        <v>22414134</v>
      </c>
      <c r="I15" s="39">
        <f t="shared" si="4"/>
        <v>23.480564654570362</v>
      </c>
    </row>
    <row r="16" spans="1:13" ht="13.5" customHeight="1" x14ac:dyDescent="0.2">
      <c r="A16" s="31">
        <v>2006</v>
      </c>
      <c r="B16" s="34">
        <v>906099000</v>
      </c>
      <c r="C16" s="35">
        <f t="shared" si="0"/>
        <v>90609900</v>
      </c>
      <c r="D16" s="34">
        <f t="shared" si="1"/>
        <v>45304950</v>
      </c>
      <c r="E16" s="34">
        <v>89458432</v>
      </c>
      <c r="F16" s="39">
        <v>25323000</v>
      </c>
      <c r="G16" s="35">
        <f t="shared" si="2"/>
        <v>114781432</v>
      </c>
      <c r="H16" s="38">
        <f t="shared" si="3"/>
        <v>24171532</v>
      </c>
      <c r="I16" s="39">
        <f t="shared" si="4"/>
        <v>10.209301816430338</v>
      </c>
    </row>
    <row r="17" spans="1:11" ht="13.5" customHeight="1" x14ac:dyDescent="0.2">
      <c r="A17" s="31">
        <v>2007</v>
      </c>
      <c r="B17" s="34">
        <v>1029686476.8200001</v>
      </c>
      <c r="C17" s="35">
        <f t="shared" si="0"/>
        <v>102968647.68200001</v>
      </c>
      <c r="D17" s="34">
        <f t="shared" si="1"/>
        <v>51484323.841000006</v>
      </c>
      <c r="E17" s="34">
        <v>98621241.230000004</v>
      </c>
      <c r="F17" s="39">
        <v>37964949.140000001</v>
      </c>
      <c r="G17" s="35">
        <f t="shared" si="2"/>
        <v>136586190.37</v>
      </c>
      <c r="H17" s="38">
        <f t="shared" si="3"/>
        <v>33617542.687999994</v>
      </c>
      <c r="I17" s="39">
        <f t="shared" si="4"/>
        <v>13.639511446320993</v>
      </c>
    </row>
    <row r="18" spans="1:11" x14ac:dyDescent="0.2">
      <c r="A18" s="31">
        <v>2008</v>
      </c>
      <c r="B18" s="34">
        <v>1280508708.6600001</v>
      </c>
      <c r="C18" s="35">
        <f t="shared" si="0"/>
        <v>128050870.86600001</v>
      </c>
      <c r="D18" s="34">
        <f t="shared" si="1"/>
        <v>64025435.433000006</v>
      </c>
      <c r="E18" s="34">
        <v>138264269.96000001</v>
      </c>
      <c r="F18" s="39">
        <v>34709500</v>
      </c>
      <c r="G18" s="35">
        <f t="shared" si="2"/>
        <v>172973769.96000001</v>
      </c>
      <c r="H18" s="38">
        <f t="shared" si="3"/>
        <v>44922899.093999997</v>
      </c>
      <c r="I18" s="39">
        <f t="shared" si="4"/>
        <v>24.359087691878699</v>
      </c>
    </row>
    <row r="19" spans="1:11" x14ac:dyDescent="0.2">
      <c r="A19" s="31">
        <v>2009</v>
      </c>
      <c r="B19" s="34">
        <v>1556014972.1300001</v>
      </c>
      <c r="C19" s="35">
        <f t="shared" si="0"/>
        <v>155601497.213</v>
      </c>
      <c r="D19" s="34">
        <f t="shared" si="1"/>
        <v>77800748.6065</v>
      </c>
      <c r="E19" s="34">
        <v>232317360.06999999</v>
      </c>
      <c r="F19" s="39">
        <v>49453485.689999998</v>
      </c>
      <c r="G19" s="35">
        <f t="shared" si="2"/>
        <v>281770845.75999999</v>
      </c>
      <c r="H19" s="40">
        <f t="shared" si="3"/>
        <v>126169348.54699999</v>
      </c>
      <c r="I19" s="39">
        <f t="shared" si="4"/>
        <v>21.515376006954771</v>
      </c>
    </row>
    <row r="20" spans="1:11" x14ac:dyDescent="0.2">
      <c r="A20" s="31">
        <v>2010</v>
      </c>
      <c r="B20" s="34">
        <v>1608003677.24</v>
      </c>
      <c r="C20" s="35">
        <f t="shared" si="0"/>
        <v>160800367.72400001</v>
      </c>
      <c r="D20" s="34">
        <f t="shared" si="1"/>
        <v>80400183.862000003</v>
      </c>
      <c r="E20" s="34">
        <v>203558363.35999998</v>
      </c>
      <c r="F20" s="39">
        <v>47979259.93</v>
      </c>
      <c r="G20" s="35">
        <f t="shared" si="2"/>
        <v>251537623.28999999</v>
      </c>
      <c r="H20" s="40">
        <f t="shared" si="3"/>
        <v>90737255.565999985</v>
      </c>
      <c r="I20" s="39">
        <f t="shared" si="4"/>
        <v>3.3411442718210815</v>
      </c>
    </row>
    <row r="21" spans="1:11" x14ac:dyDescent="0.2">
      <c r="A21" s="31">
        <v>2011</v>
      </c>
      <c r="B21" s="34">
        <v>1773789763.77</v>
      </c>
      <c r="C21" s="35">
        <f t="shared" si="0"/>
        <v>177378976.377</v>
      </c>
      <c r="D21" s="34">
        <f t="shared" si="1"/>
        <v>88689488.188500002</v>
      </c>
      <c r="E21" s="34">
        <v>220396576.78</v>
      </c>
      <c r="F21" s="39">
        <v>51525730.359999999</v>
      </c>
      <c r="G21" s="35">
        <f t="shared" si="2"/>
        <v>271922307.13999999</v>
      </c>
      <c r="H21" s="40">
        <f t="shared" si="3"/>
        <v>94543330.762999982</v>
      </c>
      <c r="I21" s="39">
        <f t="shared" si="4"/>
        <v>10.31005643062692</v>
      </c>
    </row>
    <row r="22" spans="1:11" x14ac:dyDescent="0.2">
      <c r="A22" s="31">
        <v>2012</v>
      </c>
      <c r="B22" s="39">
        <v>1870771760.9300001</v>
      </c>
      <c r="C22" s="35">
        <f t="shared" si="0"/>
        <v>187077176.09299999</v>
      </c>
      <c r="D22" s="34">
        <f t="shared" si="1"/>
        <v>93538588.046499997</v>
      </c>
      <c r="E22" s="39">
        <v>302147119.36000001</v>
      </c>
      <c r="F22" s="39">
        <v>58109814.880000003</v>
      </c>
      <c r="G22" s="35">
        <f t="shared" si="2"/>
        <v>360256934.24000001</v>
      </c>
      <c r="H22" s="40">
        <f t="shared" si="3"/>
        <v>173179758.14700001</v>
      </c>
      <c r="I22" s="39">
        <f t="shared" si="4"/>
        <v>5.4675023579950786</v>
      </c>
    </row>
    <row r="23" spans="1:11" x14ac:dyDescent="0.2">
      <c r="A23" s="31">
        <v>2013</v>
      </c>
      <c r="B23" s="39">
        <v>2095534345.4200001</v>
      </c>
      <c r="C23" s="35">
        <f t="shared" si="0"/>
        <v>209553434.542</v>
      </c>
      <c r="D23" s="34">
        <f t="shared" si="1"/>
        <v>104776717.271</v>
      </c>
      <c r="E23" s="39">
        <v>327837973.04000002</v>
      </c>
      <c r="F23" s="39">
        <v>62035593.210000001</v>
      </c>
      <c r="G23" s="35">
        <f t="shared" si="2"/>
        <v>389873566.25</v>
      </c>
      <c r="H23" s="40">
        <f t="shared" si="3"/>
        <v>180320131.708</v>
      </c>
      <c r="I23" s="39">
        <f t="shared" si="4"/>
        <v>12.014431112551421</v>
      </c>
    </row>
    <row r="24" spans="1:11" x14ac:dyDescent="0.2">
      <c r="A24" s="32">
        <v>2014</v>
      </c>
      <c r="B24" s="41">
        <v>2239526488.7199998</v>
      </c>
      <c r="C24" s="35">
        <f t="shared" si="0"/>
        <v>223952648.87199998</v>
      </c>
      <c r="D24" s="34">
        <f t="shared" si="1"/>
        <v>111976324.43599999</v>
      </c>
      <c r="E24" s="41">
        <v>313348968.14999998</v>
      </c>
      <c r="F24" s="41">
        <v>65455803.359999999</v>
      </c>
      <c r="G24" s="35">
        <f t="shared" si="2"/>
        <v>378804771.50999999</v>
      </c>
      <c r="H24" s="40">
        <f t="shared" si="3"/>
        <v>154852122.63800001</v>
      </c>
      <c r="I24" s="39">
        <f t="shared" si="4"/>
        <v>6.871380734689887</v>
      </c>
    </row>
    <row r="25" spans="1:11" x14ac:dyDescent="0.2">
      <c r="A25" s="32">
        <v>2015</v>
      </c>
      <c r="B25" s="41">
        <v>2355674069.4899998</v>
      </c>
      <c r="C25" s="35">
        <f t="shared" si="0"/>
        <v>235567406.94899997</v>
      </c>
      <c r="D25" s="34">
        <f t="shared" si="1"/>
        <v>117783703.47449999</v>
      </c>
      <c r="E25" s="41">
        <v>311346020.97000003</v>
      </c>
      <c r="F25" s="41">
        <v>86022322.040000007</v>
      </c>
      <c r="G25" s="35">
        <f t="shared" si="2"/>
        <v>397368343.01000005</v>
      </c>
      <c r="H25" s="40">
        <f t="shared" si="3"/>
        <v>161800936.06100008</v>
      </c>
      <c r="I25" s="39">
        <f t="shared" si="4"/>
        <v>5.1862561731245282</v>
      </c>
    </row>
    <row r="26" spans="1:11" x14ac:dyDescent="0.2">
      <c r="A26" s="32">
        <v>2016</v>
      </c>
      <c r="B26" s="41">
        <v>2457916143.5700002</v>
      </c>
      <c r="C26" s="45">
        <v>245791614.36000001</v>
      </c>
      <c r="D26" s="38">
        <v>122895807.18000001</v>
      </c>
      <c r="E26" s="41">
        <v>274548133.20999998</v>
      </c>
      <c r="F26" s="41">
        <v>65782070.5</v>
      </c>
      <c r="G26" s="35">
        <v>340330203.70999998</v>
      </c>
      <c r="H26" s="40">
        <v>94538589.349999964</v>
      </c>
      <c r="I26" s="39">
        <f t="shared" si="4"/>
        <v>4.3402470402934679</v>
      </c>
    </row>
    <row r="27" spans="1:11" x14ac:dyDescent="0.2">
      <c r="A27" s="32">
        <v>2017</v>
      </c>
      <c r="B27" s="41">
        <v>2671159437.3099999</v>
      </c>
      <c r="C27" s="35">
        <v>267115943.72999999</v>
      </c>
      <c r="D27" s="34">
        <v>133557971.86</v>
      </c>
      <c r="E27" s="41">
        <v>324825577.36000001</v>
      </c>
      <c r="F27" s="41">
        <v>84900521.859999999</v>
      </c>
      <c r="G27" s="35">
        <v>409726099.22000003</v>
      </c>
      <c r="H27" s="40">
        <v>142610155.5</v>
      </c>
      <c r="I27" s="39">
        <f t="shared" si="4"/>
        <v>8.6757757907181716</v>
      </c>
    </row>
    <row r="28" spans="1:11" x14ac:dyDescent="0.2">
      <c r="A28" s="32">
        <v>2018</v>
      </c>
      <c r="B28" s="41">
        <v>2869033575.52</v>
      </c>
      <c r="C28" s="35">
        <v>286903357.55000001</v>
      </c>
      <c r="D28" s="34">
        <v>143451678.78</v>
      </c>
      <c r="E28" s="41">
        <v>338240712.93000001</v>
      </c>
      <c r="F28" s="41">
        <v>91388549</v>
      </c>
      <c r="G28" s="35">
        <v>429629261.93000001</v>
      </c>
      <c r="H28" s="40">
        <v>142725904.38</v>
      </c>
      <c r="I28" s="39">
        <f t="shared" si="4"/>
        <v>7.4077996036533795</v>
      </c>
      <c r="K28" s="47"/>
    </row>
    <row r="29" spans="1:11" x14ac:dyDescent="0.2">
      <c r="A29" s="32">
        <v>2019</v>
      </c>
      <c r="B29" s="41">
        <v>3272631371.8000002</v>
      </c>
      <c r="C29" s="46">
        <v>327263137.18000001</v>
      </c>
      <c r="D29" s="46">
        <v>163631568.59</v>
      </c>
      <c r="E29" s="41">
        <v>411513498.41000003</v>
      </c>
      <c r="F29" s="41">
        <v>102380459.81</v>
      </c>
      <c r="G29" s="35">
        <v>513893958.22000003</v>
      </c>
      <c r="H29" s="40">
        <v>186630821.03999999</v>
      </c>
      <c r="I29" s="39">
        <f t="shared" si="4"/>
        <v>14.067377939515744</v>
      </c>
    </row>
    <row r="30" spans="1:11" x14ac:dyDescent="0.2">
      <c r="A30" s="32">
        <v>2020</v>
      </c>
      <c r="B30" s="41">
        <v>3671035352.5</v>
      </c>
      <c r="C30" s="46">
        <v>367103535.25</v>
      </c>
      <c r="D30" s="46">
        <v>183551767.63</v>
      </c>
      <c r="E30" s="41">
        <v>560635693.78999996</v>
      </c>
      <c r="F30" s="41">
        <v>108601794.34999999</v>
      </c>
      <c r="G30" s="35">
        <v>669237488.13999999</v>
      </c>
      <c r="H30" s="40">
        <v>302133952.89999998</v>
      </c>
      <c r="I30" s="39">
        <f t="shared" si="4"/>
        <v>12.173811695781403</v>
      </c>
    </row>
    <row r="31" spans="1:11" x14ac:dyDescent="0.2">
      <c r="A31" s="32">
        <v>2021</v>
      </c>
      <c r="B31" s="41">
        <v>4196478444.2199998</v>
      </c>
      <c r="C31" s="46">
        <v>419647844.42000002</v>
      </c>
      <c r="D31" s="46">
        <v>209823922.22</v>
      </c>
      <c r="E31" s="41">
        <v>583449102.28999996</v>
      </c>
      <c r="F31" s="41">
        <v>122731585.34</v>
      </c>
      <c r="G31" s="35">
        <v>706180687.63</v>
      </c>
      <c r="H31" s="40">
        <v>286532843.23000002</v>
      </c>
      <c r="I31" s="39">
        <f t="shared" si="4"/>
        <v>14.31321252088105</v>
      </c>
    </row>
    <row r="32" spans="1:11" x14ac:dyDescent="0.2">
      <c r="A32" s="33">
        <v>2022</v>
      </c>
      <c r="B32" s="42">
        <v>4695971910.5900002</v>
      </c>
      <c r="C32" s="28">
        <v>469597191.06</v>
      </c>
      <c r="D32" s="28">
        <v>234798595.53999999</v>
      </c>
      <c r="E32" s="42">
        <v>563176104.95000005</v>
      </c>
      <c r="F32" s="42">
        <v>137666537.94999999</v>
      </c>
      <c r="G32" s="43">
        <v>700842642.89999998</v>
      </c>
      <c r="H32" s="44">
        <v>231245451.84999999</v>
      </c>
      <c r="I32" s="44">
        <f t="shared" si="4"/>
        <v>11.902681570019153</v>
      </c>
    </row>
    <row r="33" spans="1:9" ht="22.5" customHeight="1" x14ac:dyDescent="0.2">
      <c r="A33" s="51" t="s">
        <v>13</v>
      </c>
      <c r="B33" s="51"/>
      <c r="C33" s="51"/>
      <c r="D33" s="51"/>
      <c r="E33" s="51"/>
      <c r="F33" s="51"/>
      <c r="G33" s="51"/>
      <c r="H33" s="51"/>
      <c r="I33" s="51"/>
    </row>
    <row r="49" spans="1:9" ht="14.25" x14ac:dyDescent="0.2">
      <c r="A49" s="13"/>
      <c r="C49" s="14"/>
      <c r="D49" s="15"/>
      <c r="E49" s="16"/>
      <c r="F49" s="16"/>
      <c r="G49" s="16"/>
      <c r="H49" s="17"/>
      <c r="I49" s="1"/>
    </row>
    <row r="50" spans="1:9" ht="62.25" customHeight="1" thickBot="1" x14ac:dyDescent="0.25">
      <c r="A50" s="18"/>
      <c r="B50" s="18"/>
      <c r="C50" s="18"/>
      <c r="D50" s="18"/>
      <c r="E50" s="18"/>
      <c r="F50" s="18"/>
      <c r="G50" s="18"/>
      <c r="H50" s="18"/>
      <c r="I50" s="18"/>
    </row>
    <row r="51" spans="1:9" ht="13.5" thickTop="1" x14ac:dyDescent="0.2">
      <c r="A51" s="26"/>
      <c r="D51" s="6"/>
      <c r="E51" s="6"/>
      <c r="F51" s="6"/>
      <c r="G51" s="6"/>
      <c r="H51" s="6"/>
      <c r="I51" s="6"/>
    </row>
    <row r="52" spans="1:9" x14ac:dyDescent="0.2">
      <c r="A52" s="26"/>
      <c r="C52" s="6"/>
      <c r="D52" s="6"/>
      <c r="E52" s="6"/>
      <c r="F52" s="6"/>
      <c r="G52" s="6"/>
      <c r="H52" s="6"/>
      <c r="I52" s="6"/>
    </row>
    <row r="54" spans="1:9" x14ac:dyDescent="0.2">
      <c r="A54" s="11"/>
      <c r="B54" s="6"/>
    </row>
    <row r="55" spans="1:9" x14ac:dyDescent="0.2">
      <c r="A55" s="7"/>
      <c r="B55" s="8"/>
    </row>
    <row r="56" spans="1:9" x14ac:dyDescent="0.2">
      <c r="A56" s="7"/>
      <c r="B56" s="10"/>
    </row>
    <row r="57" spans="1:9" x14ac:dyDescent="0.2">
      <c r="A57" s="7"/>
      <c r="B57" s="8"/>
    </row>
  </sheetData>
  <sheetProtection selectLockedCells="1"/>
  <mergeCells count="11">
    <mergeCell ref="A1:G1"/>
    <mergeCell ref="A33:I33"/>
    <mergeCell ref="H2:I2"/>
    <mergeCell ref="A3:I3"/>
    <mergeCell ref="A5:I5"/>
    <mergeCell ref="I9:I10"/>
    <mergeCell ref="H9:H10"/>
    <mergeCell ref="E9:G9"/>
    <mergeCell ref="C9:D9"/>
    <mergeCell ref="B9:B10"/>
    <mergeCell ref="A9:A10"/>
  </mergeCells>
  <phoneticPr fontId="0" type="noConversion"/>
  <printOptions horizontalCentered="1" verticalCentered="1"/>
  <pageMargins left="0.2" right="0.2" top="0.2" bottom="0.2" header="0.2" footer="0.2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rezerva e obliguar</vt:lpstr>
      <vt:lpstr>'rezerva e obliguar'!Print_Area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</dc:creator>
  <cp:lastModifiedBy>Ramadan Matarova</cp:lastModifiedBy>
  <cp:lastPrinted>2016-03-08T08:05:58Z</cp:lastPrinted>
  <dcterms:created xsi:type="dcterms:W3CDTF">2006-06-01T19:23:50Z</dcterms:created>
  <dcterms:modified xsi:type="dcterms:W3CDTF">2023-03-03T09:39:09Z</dcterms:modified>
</cp:coreProperties>
</file>