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 Offsite supervision\Raportet Neziri\09 Shtator\September19\September\"/>
    </mc:Choice>
  </mc:AlternateContent>
  <bookViews>
    <workbookView xWindow="0" yWindow="0" windowWidth="6390" windowHeight="4420" tabRatio="965"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r:id="rId35"/>
    <sheet name="Sheet2" sheetId="161" r:id="rId36"/>
    <sheet name="June" sheetId="162" r:id="rId37"/>
    <sheet name="July" sheetId="163" r:id="rId38"/>
    <sheet name="August" sheetId="164" r:id="rId39"/>
    <sheet name="Sheet1" sheetId="165" r:id="rId40"/>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'F24'!$A$2:$I$41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M11" i="153" l="1"/>
  <c r="M9" i="153"/>
  <c r="J29" i="162" l="1"/>
  <c r="J29" i="165"/>
  <c r="K27" i="164"/>
  <c r="J32" i="164"/>
  <c r="J29" i="163"/>
  <c r="J26" i="164"/>
  <c r="J28" i="163"/>
  <c r="J24" i="164"/>
  <c r="J22" i="164"/>
  <c r="J20" i="164"/>
  <c r="J18" i="164"/>
  <c r="J16" i="164"/>
  <c r="J14" i="164"/>
  <c r="J12" i="164"/>
  <c r="J8" i="164"/>
  <c r="J4" i="164"/>
  <c r="J27" i="164" s="1"/>
  <c r="J6" i="164"/>
  <c r="J4" i="161"/>
  <c r="J4" i="163"/>
  <c r="L11" i="153"/>
  <c r="K11" i="153"/>
  <c r="L9" i="153"/>
  <c r="K9" i="153"/>
  <c r="J9" i="153" l="1"/>
  <c r="J7" i="162"/>
  <c r="J5" i="162"/>
  <c r="J22" i="163"/>
  <c r="J24" i="163"/>
  <c r="J26" i="163"/>
  <c r="J20" i="163"/>
  <c r="J18" i="163"/>
  <c r="J16" i="163"/>
  <c r="J14" i="163"/>
  <c r="J12" i="163"/>
  <c r="J8" i="163"/>
  <c r="J6" i="163"/>
  <c r="J11" i="153" l="1"/>
  <c r="I11" i="153"/>
  <c r="I9" i="153"/>
  <c r="J28" i="16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H9" i="153"/>
  <c r="G11" i="153" l="1"/>
  <c r="H11" i="153"/>
  <c r="G9" i="153"/>
  <c r="B11" i="153" l="1"/>
  <c r="C11" i="153"/>
  <c r="D11" i="153"/>
  <c r="E11" i="153"/>
  <c r="F11" i="153"/>
  <c r="B9" i="153"/>
  <c r="C9" i="153"/>
  <c r="D9" i="153"/>
  <c r="E9" i="153"/>
  <c r="F9" i="153"/>
  <c r="C28" i="134" l="1"/>
  <c r="B28" i="134"/>
  <c r="B9" i="155"/>
  <c r="B29" i="134"/>
  <c r="C29" i="134"/>
  <c r="B43" i="134"/>
  <c r="B44" i="134"/>
  <c r="C44" i="134"/>
  <c r="B42" i="134"/>
  <c r="C42" i="134"/>
  <c r="B27" i="134"/>
  <c r="C27" i="134"/>
  <c r="C31" i="134"/>
  <c r="B30" i="134"/>
  <c r="C30" i="134"/>
  <c r="B26" i="134"/>
  <c r="C26" i="134"/>
  <c r="C12" i="134"/>
  <c r="D11" i="134"/>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<sst xmlns="http://schemas.openxmlformats.org/spreadsheetml/2006/main" count="1508" uniqueCount="488">
  <si>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</si>
  <si>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</si>
  <si>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</si>
  <si>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</si>
  <si>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</si>
  <si>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</si>
  <si>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</si>
  <si>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</si>
  <si>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</si>
  <si>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</si>
  <si>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</si>
  <si>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</si>
  <si>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</si>
  <si>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</si>
  <si>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</si>
  <si>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</si>
  <si>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</si>
  <si>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</si>
  <si>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</si>
  <si>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</si>
  <si>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</si>
  <si>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</si>
  <si>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</si>
  <si>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</si>
  <si>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</si>
  <si>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</si>
  <si>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</si>
  <si>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</si>
  <si>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</si>
  <si>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</si>
  <si>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</si>
  <si>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</si>
  <si>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</si>
  <si>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</si>
  <si>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</si>
  <si>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</si>
  <si>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</si>
  <si>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</si>
  <si>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</si>
  <si>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</si>
  <si>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</si>
  <si>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</si>
  <si>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</si>
  <si>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</si>
  <si>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</si>
  <si>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</si>
  <si>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</si>
  <si>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</si>
  <si>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</si>
  <si>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</si>
  <si>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</si>
  <si>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</si>
  <si>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</si>
  <si>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</si>
  <si>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</si>
  <si>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</si>
  <si>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</si>
  <si>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</si>
  <si>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</si>
  <si>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</si>
  <si>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</si>
  <si>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</si>
  <si>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</si>
  <si>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</si>
  <si>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</si>
  <si>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</si>
  <si>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</si>
  <si>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</si>
  <si>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</si>
  <si>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</si>
  <si>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</si>
  <si>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</si>
  <si>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</si>
  <si>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</si>
  <si>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</si>
  <si>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</si>
  <si>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</si>
  <si>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</si>
  <si>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</si>
  <si>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</si>
  <si>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</si>
  <si>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</si>
  <si>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</si>
  <si>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</si>
  <si>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</si>
  <si>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</si>
  <si>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</si>
  <si>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</si>
  <si>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</si>
  <si>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</si>
  <si>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</si>
  <si>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</si>
  <si>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</si>
  <si>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</si>
  <si>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</si>
  <si>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</si>
  <si>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</si>
  <si>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</si>
  <si>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</si>
  <si>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</si>
  <si>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</si>
  <si>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</si>
  <si>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</si>
  <si>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</si>
  <si>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</si>
  <si>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</si>
  <si>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</si>
  <si>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</si>
  <si>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</si>
  <si>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</si>
  <si>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</si>
  <si>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</si>
  <si>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</si>
  <si>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</si>
  <si>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</si>
  <si>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</si>
  <si>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</si>
  <si>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</si>
  <si>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</si>
  <si>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</si>
  <si>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</si>
  <si>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</si>
  <si>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</si>
  <si>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</si>
  <si>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</si>
  <si>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</si>
  <si>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</si>
  <si>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</si>
  <si>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</si>
  <si>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</si>
  <si>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</si>
  <si>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</si>
  <si>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</si>
  <si>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</si>
  <si>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</si>
  <si>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</si>
  <si>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</si>
  <si>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</si>
  <si>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</si>
  <si>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</si>
  <si>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</si>
  <si>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</si>
  <si>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</si>
  <si>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</si>
  <si>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</si>
  <si>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</si>
  <si>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</si>
  <si>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</si>
  <si>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</si>
  <si>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</si>
  <si>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</si>
  <si>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</si>
  <si>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</si>
  <si>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</si>
  <si>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</si>
  <si>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</si>
  <si>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</si>
  <si>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</si>
  <si>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</si>
  <si>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</si>
  <si>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</si>
  <si>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</si>
  <si>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</si>
  <si>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</si>
  <si>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</si>
  <si>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</si>
  <si>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</si>
  <si>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</si>
  <si>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</si>
  <si>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</si>
  <si>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</si>
  <si>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</si>
  <si>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</si>
  <si>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</si>
  <si>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</si>
  <si>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</si>
  <si>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</si>
  <si>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</si>
  <si>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</si>
  <si>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</si>
  <si>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</si>
  <si>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</si>
  <si>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</si>
  <si>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</si>
  <si>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</si>
  <si>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</si>
  <si>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</si>
  <si>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</si>
  <si>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</si>
  <si>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</si>
  <si>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</si>
  <si>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</si>
  <si>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</si>
  <si>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</si>
  <si>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</si>
  <si>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</si>
  <si>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</si>
  <si>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</si>
  <si>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</si>
  <si>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</si>
  <si>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</si>
  <si>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</si>
  <si>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</si>
  <si>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</si>
  <si>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</si>
  <si>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</si>
  <si>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</si>
  <si>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</si>
  <si>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</si>
  <si>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</si>
  <si>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</si>
  <si>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</si>
  <si>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</si>
  <si>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</si>
  <si>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</si>
  <si>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</si>
  <si>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</si>
  <si>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</si>
  <si>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</si>
  <si>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</si>
  <si>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</si>
  <si>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</si>
  <si>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</si>
  <si>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</si>
  <si>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</si>
  <si>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</si>
  <si>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</si>
  <si>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</si>
  <si>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</si>
  <si>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</si>
  <si>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</si>
  <si>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</si>
  <si>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</si>
  <si>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</si>
  <si>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</si>
  <si>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</si>
  <si>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</si>
  <si>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</si>
  <si>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</si>
  <si>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</si>
  <si>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</si>
  <si>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</si>
  <si>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</si>
  <si>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</si>
  <si>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</si>
  <si>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</si>
  <si>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</si>
  <si>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</si>
  <si>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</si>
  <si>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</si>
  <si>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</si>
  <si>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</si>
  <si>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</si>
  <si>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</si>
  <si>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</si>
  <si>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</si>
  <si>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</si>
  <si>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</si>
  <si>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</si>
  <si>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</si>
  <si>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</si>
  <si>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</si>
  <si>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</si>
  <si>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</si>
  <si>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</si>
  <si>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</si>
  <si>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</si>
  <si>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</si>
  <si>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</si>
  <si>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</si>
  <si>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</si>
  <si>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</si>
  <si>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</si>
  <si>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</si>
  <si>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</si>
  <si>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</si>
  <si>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</si>
  <si>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</si>
  <si>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</si>
  <si>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</si>
  <si>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</si>
  <si>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</si>
  <si>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</si>
  <si>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</si>
  <si>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</si>
  <si>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</si>
  <si>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</si>
  <si>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</si>
  <si>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</si>
  <si>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</si>
  <si>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</si>
  <si>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</si>
  <si>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</si>
  <si>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</si>
  <si>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</si>
  <si>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</si>
  <si>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</si>
  <si>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</si>
  <si>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</si>
  <si>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</si>
  <si>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</si>
  <si>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</si>
  <si>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</si>
  <si>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</si>
  <si>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</si>
  <si>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</si>
  <si>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</si>
  <si>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</si>
  <si>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</si>
  <si>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</si>
  <si>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</si>
  <si>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</si>
  <si>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</si>
  <si>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</si>
  <si>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</si>
  <si>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</si>
  <si>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</si>
  <si>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</si>
  <si>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</si>
  <si>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</si>
  <si>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</si>
  <si>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</si>
  <si>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</si>
  <si>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</si>
  <si>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</si>
  <si>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</si>
  <si>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</si>
  <si>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</si>
  <si>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</si>
  <si>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</si>
  <si>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</si>
  <si>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</si>
  <si>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</si>
  <si>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</si>
  <si>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</si>
  <si>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</si>
  <si>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</si>
  <si>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</si>
  <si>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</si>
  <si>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</si>
  <si>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</si>
  <si>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</si>
  <si>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</si>
  <si>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</si>
  <si>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</si>
  <si>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</si>
  <si>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</si>
  <si>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</si>
  <si>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</si>
  <si>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</si>
  <si>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</si>
  <si>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</si>
  <si>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</si>
  <si>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</si>
  <si>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</si>
  <si>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</si>
  <si>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</si>
  <si>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</si>
  <si>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</si>
  <si>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</si>
  <si>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</si>
  <si>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</si>
  <si>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</si>
  <si>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</si>
  <si>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</si>
  <si>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</si>
  <si>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</si>
  <si>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</si>
  <si>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</si>
  <si>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</si>
  <si>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</si>
  <si>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</si>
  <si>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</si>
  <si>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</si>
  <si>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</si>
  <si>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</si>
  <si>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</si>
  <si>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</si>
  <si>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</si>
  <si>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</si>
  <si>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</si>
  <si>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</si>
  <si>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</si>
  <si>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</si>
  <si>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</si>
  <si>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</si>
  <si>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</si>
  <si>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</si>
  <si>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</si>
  <si>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</si>
  <si>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</si>
  <si>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Tetor / Oct</t>
  </si>
  <si>
    <t>Nëntor / Nov</t>
  </si>
  <si>
    <t>Dhjetor / Dec</t>
  </si>
  <si>
    <t>Janar / Jan</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</si>
  <si>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</si>
  <si>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</si>
  <si>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</si>
  <si>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</si>
  <si>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</si>
  <si>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</si>
  <si>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</si>
  <si>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</si>
  <si>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</si>
  <si>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</si>
  <si>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</si>
  <si>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</si>
  <si>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</si>
  <si>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</si>
  <si>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</si>
  <si>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</si>
  <si>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</si>
  <si>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</si>
  <si>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</si>
  <si>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</si>
  <si>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</si>
  <si>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</si>
  <si>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</si>
  <si>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</si>
  <si>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</si>
  <si>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</si>
  <si>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</si>
  <si>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</si>
  <si>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</si>
  <si>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</si>
  <si>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</si>
  <si>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</si>
  <si>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</si>
  <si>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</si>
  <si>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</si>
  <si>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</si>
  <si>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</si>
  <si>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</si>
  <si>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</si>
  <si>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</si>
  <si>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</si>
  <si>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</si>
  <si>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</si>
  <si>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</si>
  <si>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</si>
  <si>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</si>
  <si>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</si>
  <si>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</si>
  <si>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</si>
  <si>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</si>
  <si>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</si>
  <si>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</si>
  <si>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</si>
  <si>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</si>
  <si>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</si>
  <si>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</si>
  <si>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</si>
  <si>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</si>
  <si>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</si>
  <si>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2.Kompania SigKos ka ridërguar raportin e dëmeve të korigjuar për Janar/2019 si dhe Qershor/2019 dhe janë bërë sistemimet e mëvonshme. </t>
  </si>
  <si>
    <t xml:space="preserve">2. The insurer "Sigkos" Sh.A. has resend the corrected claims report for the month January/2019 and June/2019 and the necessary adjustments have been made later. </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</si>
  <si>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</si>
  <si>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 xml:space="preserve">Në klasën e sigurimit "Mallrat në Transport" është përfshirë në grupin e sigurimit Motorik në bazë të Udhëzimit nr. 213/019, datë 14.01.2013 Format e reja të raportimeve financiare.
</t>
  </si>
  <si>
    <t xml:space="preserve">The insurance class Goods in transport are included in the class of motor insurance. This is done according to the Regulation on reporting of insures to the CBK documents for the annual and periodic statutory reporting of insurance and reinsurance companies". </t>
  </si>
  <si>
    <t>Gusht / August</t>
  </si>
  <si>
    <t>Maj</t>
  </si>
  <si>
    <t>Qershor</t>
  </si>
  <si>
    <t>Korrik</t>
  </si>
  <si>
    <t>Janar - Shtator 2019</t>
  </si>
  <si>
    <t>January - September 2019</t>
  </si>
  <si>
    <t>Janar - Shtator / January - September</t>
  </si>
  <si>
    <t>Shtator / September</t>
  </si>
  <si>
    <t>Publikuar _Tetor. 2019</t>
  </si>
  <si>
    <t>Published _October. 2019</t>
  </si>
  <si>
    <t xml:space="preserve">Gjatë periudhës Janar - Shtator 2019 tregu i sigurimeve ka pasur një rritje prej 7.95%. Volumi i primeve të shkruara bruto në krahasim me periudhën paraprake është rritur me 5,582,774 euro duke arritur shifrën 75,849,807 euro. </t>
  </si>
  <si>
    <t xml:space="preserve">Numri i kontratave arriti në 919,635 duke shënuar një rritje me 11.13% krahasuar me Janar - Shtator 2018.
</t>
  </si>
  <si>
    <t>Volumi i primeve të shkruara bruto në veprimtarinë e Jo-Jetës kapi shifrën 73,295,668 euro duke shënuar një rritje në masën 7.63% krahasuar me Janar - Shtator 2018.</t>
  </si>
  <si>
    <t>Numri i kontratave në sigurimin e Jo-Jetës kapi shifrën 910,061 duke shënuar një rritje në masën 10.91% krahasuar me Janar - Shtator 2018.</t>
  </si>
  <si>
    <t>Volumi i primeve të shkruara bruto në veprimtarinë e Jetës kapi shifrën 2,554,140 euro duke shënuar një rritje në masën 17.81% krahasuar me Janar - Shtator 2018.</t>
  </si>
  <si>
    <t>Numri i kontratave në sigurimin e Jetës arriti në 9,574 duke shënuar një rritje në masën 36.77% krahasuar me Janar - Shtator 2018.</t>
  </si>
  <si>
    <t>Gjatë periudhës Janar - Shtator 2019, janë paguar gjithsej 34,840,513 euro dëme ose 7.87% më shumë se gjatë periudhës Janar - Shtator 2018.</t>
  </si>
  <si>
    <t>Numri i dëmeve të paguara gjatë Janar - Shtator 2019 në krahasim me periudhën e njejtë të vitit paraprak është ulur me 4,294 më pak dhe arriti shifrën 98,159 nga të cilat 97,930 dëme janë paguar nga kompanitë e sigurimit të Jo-Jetës dhe 229 nga kompanitë e sigurimit të Jetës.</t>
  </si>
  <si>
    <t xml:space="preserve">During January - September 2019 the insurance market experienced an increase by 7.95% compared to January - September 2018. Gross insurance premiums amount to euro 75,849,807 increasing by euro 5,582,774 more than the previous period of last year. </t>
  </si>
  <si>
    <t>The number of insurance policies reached 919,635 which indicate an increase 11.13% compared to January - September 2018.</t>
  </si>
  <si>
    <t>Gross insurance premiums in Non-Life insurance business reached the value of euro 73,295,668 which indicate an increase by 7.63% compared with January - September 2018.</t>
  </si>
  <si>
    <t>The number of Non-Life insurance policies reached 910,061 which are 10.91% more than in January - September 2018.</t>
  </si>
  <si>
    <t>Gross insurance premiums in Life insurance business reached the value of euro 2,554,140 which indicate an increase by 17.81% compared to January - September 2018.</t>
  </si>
  <si>
    <t>The number of Life insurance policies reached 9,574 which indicate an increase by 36.77% compared to the same period of 2018.</t>
  </si>
  <si>
    <t xml:space="preserve">During January - September 2019, the paid claims are in the amount to euro 34,840,513 or 7.87% more than in January - September 2018.
</t>
  </si>
  <si>
    <t xml:space="preserve">During January - September 2019 compared to same period of last year there is a decrease of 4,294 in the number of paid claims, which reached the number of 98,159 paid claims. The Non-Life insurers paid 97,930 claims and Life insurers paid 229 claims. </t>
  </si>
  <si>
    <t>3. Në kuadër të aktivitetit jo-jetë për periudhën raportuese Janar-Shtator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</si>
  <si>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3. In the activity of non-life for the reporting period January - September 2019 are included the accomulated data from 1 january 2019 until 26 april 2019 of the insurer “Insig” Sh.A., whom from this date has entered into liquidation process. Meanwhile, only the part related to paid claims has been updated with the current reporting period based on the data reported by the liquidator.</t>
  </si>
  <si>
    <r>
      <t xml:space="preserve">Kompania e sigurimit                   </t>
    </r>
    <r>
      <rPr>
        <i/>
        <sz val="11"/>
        <color indexed="63"/>
        <rFont val="Times New Roman"/>
        <family val="1"/>
      </rPr>
      <t>Insurance company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</si>
</sst>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1">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0" tint="-0.34998626667073579"/>
      </left>
      <right/>
      <top style="medium">
        <color theme="0" tint="-0.34998626667073579"/>
      </top>
      <bottom style="thin">
        <color theme="1" tint="0.499984740745262"/>
      </bottom>
      <diagonal/>
    </border>
    <border>
      <left/>
      <right style="medium">
        <color theme="0" tint="-0.34998626667073579"/>
      </right>
      <top style="medium">
        <color theme="0" tint="-0.34998626667073579"/>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5">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3"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3" fillId="2" borderId="57" xfId="33" applyFont="1" applyFill="1" applyBorder="1" applyProtection="1">
      <protection locked="0"/>
    </xf>
    <xf numFmtId="166" fontId="80" fillId="0" borderId="58" xfId="2" applyNumberFormat="1" applyFont="1" applyBorder="1" applyAlignment="1">
      <alignment vertical="center"/>
    </xf>
    <xf numFmtId="0" fontId="90" fillId="12" borderId="59" xfId="0" applyFont="1" applyFill="1" applyBorder="1" applyAlignment="1" applyProtection="1">
      <alignment horizontal="center"/>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0" fillId="0" borderId="0" xfId="2" applyNumberFormat="1" applyFont="1"/>
    <xf numFmtId="166" fontId="36" fillId="0" borderId="0" xfId="2" applyNumberFormat="1"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90" fillId="12" borderId="65" xfId="0" applyFont="1" applyFill="1" applyBorder="1" applyAlignment="1" applyProtection="1">
      <protection locked="0"/>
    </xf>
    <xf numFmtId="0" fontId="19" fillId="0" borderId="41" xfId="0" applyFont="1" applyFill="1" applyBorder="1" applyAlignment="1" applyProtection="1">
      <alignment horizontal="center"/>
      <protection locked="0"/>
    </xf>
    <xf numFmtId="0" fontId="26" fillId="0" borderId="42" xfId="0" applyFont="1" applyFill="1" applyBorder="1" applyAlignment="1" applyProtection="1">
      <protection locked="0"/>
    </xf>
    <xf numFmtId="0" fontId="21" fillId="0" borderId="41" xfId="0" applyFont="1" applyFill="1" applyBorder="1" applyAlignment="1" applyProtection="1">
      <alignment horizontal="center"/>
      <protection locked="0"/>
    </xf>
    <xf numFmtId="0" fontId="21" fillId="0" borderId="0" xfId="0" applyFont="1" applyFill="1" applyBorder="1" applyAlignment="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166" fontId="42" fillId="0" borderId="38"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166" fontId="37" fillId="0" borderId="38"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8" xfId="2" applyNumberFormat="1" applyFont="1" applyBorder="1" applyAlignment="1">
      <alignment vertical="center"/>
    </xf>
    <xf numFmtId="40" fontId="89" fillId="0" borderId="68" xfId="2" applyNumberFormat="1" applyFont="1" applyBorder="1" applyAlignment="1">
      <alignment horizontal="center" vertical="center"/>
    </xf>
    <xf numFmtId="166" fontId="81" fillId="2" borderId="69" xfId="2" applyNumberFormat="1" applyFont="1" applyFill="1" applyBorder="1" applyAlignment="1" applyProtection="1">
      <alignment vertic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98"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9"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60" xfId="0" applyFont="1" applyFill="1" applyBorder="1" applyAlignment="1">
      <alignment horizontal="center"/>
    </xf>
    <xf numFmtId="0" fontId="32" fillId="10" borderId="61" xfId="0" applyFont="1" applyFill="1" applyBorder="1" applyAlignment="1">
      <alignment horizontal="center"/>
    </xf>
    <xf numFmtId="0" fontId="32" fillId="10" borderId="62"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3" xfId="0" applyFont="1" applyFill="1" applyBorder="1" applyAlignment="1" applyProtection="1">
      <alignment horizontal="center" vertical="center" wrapText="1"/>
      <protection locked="0"/>
    </xf>
    <xf numFmtId="0" fontId="32" fillId="10" borderId="61"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3"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4" xfId="41" applyFont="1" applyFill="1" applyBorder="1" applyAlignment="1" applyProtection="1">
      <alignment horizontal="right"/>
      <protection locked="0"/>
    </xf>
    <xf numFmtId="0" fontId="77" fillId="2" borderId="0"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72" xfId="0" applyFont="1" applyFill="1" applyBorder="1" applyAlignment="1" applyProtection="1">
      <alignment horizontal="center"/>
      <protection locked="0"/>
    </xf>
    <xf numFmtId="0" fontId="90" fillId="12" borderId="65" xfId="0" applyFont="1" applyFill="1" applyBorder="1" applyAlignment="1" applyProtection="1">
      <alignment horizontal="center"/>
      <protection locked="0"/>
    </xf>
    <xf numFmtId="0" fontId="90" fillId="12" borderId="73" xfId="0" applyFont="1" applyFill="1" applyBorder="1" applyAlignment="1" applyProtection="1">
      <alignment horizontal="center"/>
      <protection locked="0"/>
    </xf>
    <xf numFmtId="0" fontId="90" fillId="12" borderId="71" xfId="0" applyFont="1" applyFill="1" applyBorder="1" applyAlignment="1" applyProtection="1">
      <alignment horizontal="center"/>
      <protection locked="0"/>
    </xf>
    <xf numFmtId="0" fontId="90" fillId="12" borderId="70"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66" xfId="0" applyFont="1" applyFill="1" applyBorder="1" applyAlignment="1" applyProtection="1">
      <alignment horizontal="center"/>
      <protection locked="0"/>
    </xf>
    <xf numFmtId="0" fontId="19" fillId="10" borderId="67" xfId="0" applyFont="1" applyFill="1" applyBorder="1" applyAlignment="1" applyProtection="1">
      <alignment horizontal="center"/>
      <protection locked="0"/>
    </xf>
    <xf numFmtId="0" fontId="21" fillId="10" borderId="66" xfId="0" applyFont="1" applyFill="1" applyBorder="1" applyAlignment="1" applyProtection="1">
      <alignment horizontal="center"/>
      <protection locked="0"/>
    </xf>
    <xf numFmtId="0" fontId="21" fillId="10" borderId="6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2168081.3836745028</c:v>
                </c:pt>
                <c:pt idx="1">
                  <c:v>2554139.7393517909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68098952.08807455</c:v>
                </c:pt>
                <c:pt idx="1">
                  <c:v>73295667.758757174</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420124.32999999996</c:v>
                </c:pt>
                <c:pt idx="1">
                  <c:v>528374.69999999995</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31877115.480099998</c:v>
                </c:pt>
                <c:pt idx="1">
                  <c:v>34312137.990000002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Tetor / Oct</c:v>
                </c:pt>
                <c:pt idx="1">
                  <c:v>Nëntor / Nov</c:v>
                </c:pt>
                <c:pt idx="2">
                  <c:v>Dhjetor / Dec</c:v>
                </c:pt>
                <c:pt idx="3">
                  <c:v>Janar / Jan</c:v>
                </c:pt>
                <c:pt idx="4">
                  <c:v>Shkurt / Feb</c:v>
                </c:pt>
                <c:pt idx="5">
                  <c:v>Mars / March</c:v>
                </c:pt>
                <c:pt idx="6">
                  <c:v>Prill / April</c:v>
                </c:pt>
                <c:pt idx="7">
                  <c:v>Maj / May</c:v>
                </c:pt>
                <c:pt idx="8">
                  <c:v>Qershor / June</c:v>
                </c:pt>
                <c:pt idx="9">
                  <c:v>Korrik / July</c:v>
                </c:pt>
                <c:pt idx="10">
                  <c:v>Gusht / August</c:v>
                </c:pt>
                <c:pt idx="11">
                  <c:v>Shtator / September</c:v>
                </c:pt>
              </c:strCache>
            </c:strRef>
          </c:cat>
          <c:val>
            <c:numRef>
              <c:f>'F24'!$B$8:$M$8</c:f>
              <c:numCache>
                <c:formatCode>_-* #,##0_-;\-* #,##0_-;_-* "-"??_-;_-@_-</c:formatCode>
                <c:ptCount val="12"/>
                <c:pt idx="0">
                  <c:v>29892</c:v>
                </c:pt>
                <c:pt idx="1">
                  <c:v>27641</c:v>
                </c:pt>
                <c:pt idx="2">
                  <c:v>27686</c:v>
                </c:pt>
                <c:pt idx="3">
                  <c:v>23710</c:v>
                </c:pt>
                <c:pt idx="4">
                  <c:v>22562</c:v>
                </c:pt>
                <c:pt idx="5">
                  <c:v>28474</c:v>
                </c:pt>
                <c:pt idx="6">
                  <c:v>31283</c:v>
                </c:pt>
                <c:pt idx="7">
                  <c:v>31955</c:v>
                </c:pt>
                <c:pt idx="8">
                  <c:v>29315</c:v>
                </c:pt>
                <c:pt idx="9">
                  <c:v>38399</c:v>
                </c:pt>
                <c:pt idx="10">
                  <c:v>34004</c:v>
                </c:pt>
                <c:pt idx="11">
                  <c:v>28501</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-7.5304429278736817</c:v>
                </c:pt>
                <c:pt idx="2">
                  <c:v>0.16280163525197455</c:v>
                </c:pt>
                <c:pt idx="3">
                  <c:v>-14.361048905584051</c:v>
                </c:pt>
                <c:pt idx="4">
                  <c:v>-4.8418388865457569</c:v>
                </c:pt>
                <c:pt idx="5">
                  <c:v>26.203350766776001</c:v>
                </c:pt>
                <c:pt idx="6">
                  <c:v>9.8651401278359252</c:v>
                </c:pt>
                <c:pt idx="7">
                  <c:v>2.1481315730588424</c:v>
                </c:pt>
                <c:pt idx="8">
                  <c:v>-8.2616179001721139</c:v>
                </c:pt>
                <c:pt idx="9">
                  <c:v>30.987549036329519</c:v>
                </c:pt>
                <c:pt idx="10">
                  <c:v>-11.445610562775077</c:v>
                </c:pt>
                <c:pt idx="11">
                  <c:v>-16.183390189389478</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Tetor / Oct</c:v>
                </c:pt>
                <c:pt idx="1">
                  <c:v>Nëntor / Nov</c:v>
                </c:pt>
                <c:pt idx="2">
                  <c:v>Dhjetor / Dec</c:v>
                </c:pt>
                <c:pt idx="3">
                  <c:v>Janar / Jan</c:v>
                </c:pt>
                <c:pt idx="4">
                  <c:v>Shkurt / Feb</c:v>
                </c:pt>
                <c:pt idx="5">
                  <c:v>Mars / March</c:v>
                </c:pt>
                <c:pt idx="6">
                  <c:v>Prill / April</c:v>
                </c:pt>
                <c:pt idx="7">
                  <c:v>Maj / May</c:v>
                </c:pt>
                <c:pt idx="8">
                  <c:v>Qershor / June</c:v>
                </c:pt>
                <c:pt idx="9">
                  <c:v>Korrik / July</c:v>
                </c:pt>
                <c:pt idx="10">
                  <c:v>Gusht / August</c:v>
                </c:pt>
                <c:pt idx="11">
                  <c:v>Shtator / September</c:v>
                </c:pt>
              </c:strCache>
            </c:strRef>
          </c:cat>
          <c:val>
            <c:numRef>
              <c:f>'F24'!$B$10:$M$10</c:f>
              <c:numCache>
                <c:formatCode>_-* #,##0_-;\-* #,##0_-;_-* "-"??_-;_-@_-</c:formatCode>
                <c:ptCount val="12"/>
                <c:pt idx="0">
                  <c:v>3848832.01</c:v>
                </c:pt>
                <c:pt idx="1">
                  <c:v>3526928.28</c:v>
                </c:pt>
                <c:pt idx="2">
                  <c:v>3455845.42</c:v>
                </c:pt>
                <c:pt idx="3">
                  <c:v>2941690.71</c:v>
                </c:pt>
                <c:pt idx="4">
                  <c:v>3036752.35</c:v>
                </c:pt>
                <c:pt idx="5">
                  <c:v>3918661.59</c:v>
                </c:pt>
                <c:pt idx="6">
                  <c:v>4275991.8099999996</c:v>
                </c:pt>
                <c:pt idx="7">
                  <c:v>4242593.1100000003</c:v>
                </c:pt>
                <c:pt idx="8">
                  <c:v>3756694.61</c:v>
                </c:pt>
                <c:pt idx="9">
                  <c:v>4801743.13</c:v>
                </c:pt>
                <c:pt idx="10">
                  <c:v>4194434.28</c:v>
                </c:pt>
                <c:pt idx="11">
                  <c:v>3656900.4569999999</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-8.3636731653559444</c:v>
                </c:pt>
                <c:pt idx="2">
                  <c:v>-2.0154325338308188</c:v>
                </c:pt>
                <c:pt idx="3">
                  <c:v>-14.877827203278093</c:v>
                </c:pt>
                <c:pt idx="4">
                  <c:v>3.2315307546387118</c:v>
                </c:pt>
                <c:pt idx="5">
                  <c:v>29.041197251399176</c:v>
                </c:pt>
                <c:pt idx="6">
                  <c:v>9.1186802379635843</c:v>
                </c:pt>
                <c:pt idx="7">
                  <c:v>-0.78107492914022414</c:v>
                </c:pt>
                <c:pt idx="8">
                  <c:v>-11.452865910113175</c:v>
                </c:pt>
                <c:pt idx="9">
                  <c:v>27.818298490864013</c:v>
                </c:pt>
                <c:pt idx="10">
                  <c:v>-12.647674678924348</c:v>
                </c:pt>
                <c:pt idx="11">
                  <c:v>-12.815406968302778</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123824</xdr:rowOff>
    </xdr:from>
    <xdr:to>
      <xdr:col>2</xdr:col>
      <xdr:colOff>300789</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228600</xdr:colOff>
      <xdr:row>16</xdr:row>
      <xdr:rowOff>19050</xdr:rowOff>
    </xdr:from>
    <xdr:to>
      <xdr:col>9</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Normal="100" workbookViewId="0">
      <selection activeCell="D12" sqref="D12"/>
    </sheetView>
  </sheetViews>
  <sheetFormatPr defaultColWidth="9.1796875" defaultRowHeight="13"/>
  <cols>
    <col min="1" max="1" width="2.81640625" style="215" customWidth="1"/>
    <col min="2" max="2" width="13.1796875" style="215" customWidth="1"/>
    <col min="3" max="3" width="8.26953125" style="215" customWidth="1"/>
    <col min="4" max="4" width="25.1796875" style="215" customWidth="1"/>
    <col min="5" max="5" width="11.81640625" style="215" customWidth="1"/>
    <col min="6" max="6" width="6.7265625" style="215" customWidth="1"/>
    <col min="7" max="7" width="9.1796875" style="215"/>
    <col min="8" max="8" width="8.7265625" style="215" customWidth="1"/>
    <col min="9" max="9" width="5.81640625" style="223" hidden="1" customWidth="1"/>
    <col min="10" max="10" width="5.81640625" style="215" customWidth="1"/>
    <col min="11" max="11" width="9.1796875" style="215"/>
    <col min="12" max="18" width="9.1796875" style="33"/>
    <col min="19" max="19" width="9.54296875" style="33" bestFit="1" customWidth="1"/>
    <col min="20" max="16384" width="9.1796875" style="33"/>
  </cols>
  <sheetData>
    <row r="1" spans="1:11" s="201" customFormat="1" ht="13.5" thickBot="1"/>
    <row r="2" spans="1:11" ht="20.25" customHeight="1" thickBot="1">
      <c r="A2" s="214"/>
      <c r="B2" s="214"/>
      <c r="C2" s="214"/>
      <c r="D2" s="514" t="s">
        <v>356</v>
      </c>
      <c r="E2" s="514"/>
      <c r="F2" s="514"/>
      <c r="G2" s="514"/>
      <c r="H2" s="514"/>
      <c r="I2" s="514"/>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09" t="s">
        <v>106</v>
      </c>
      <c r="C5" s="409"/>
      <c r="D5" s="409"/>
      <c r="E5" s="409"/>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245</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463</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20"/>
      <c r="B12" s="409" t="s">
        <v>107</v>
      </c>
      <c r="C12" s="409"/>
      <c r="D12" s="410"/>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464</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467</v>
      </c>
      <c r="C28" s="201"/>
      <c r="D28" s="201"/>
      <c r="E28" s="33"/>
      <c r="F28" s="33"/>
      <c r="G28" s="33"/>
      <c r="H28" s="33"/>
      <c r="I28" s="33"/>
      <c r="J28" s="33"/>
      <c r="K28" s="33"/>
    </row>
    <row r="29" spans="1:11">
      <c r="A29" s="33"/>
      <c r="B29" s="222" t="s">
        <v>468</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A6" sqref="A6:B6"/>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21" t="s">
        <v>60</v>
      </c>
      <c r="B1" s="521"/>
      <c r="D1" s="520"/>
      <c r="E1" s="520"/>
    </row>
    <row r="2" spans="1:5" ht="57" customHeight="1">
      <c r="A2" s="516" t="s">
        <v>424</v>
      </c>
      <c r="B2" s="516"/>
      <c r="D2" s="518"/>
      <c r="E2" s="518"/>
    </row>
    <row r="3" spans="1:5" ht="16.5" customHeight="1">
      <c r="A3" s="515" t="s">
        <v>6</v>
      </c>
      <c r="B3" s="515"/>
      <c r="D3" s="520"/>
      <c r="E3" s="520"/>
    </row>
    <row r="4" spans="1:5" ht="62.25" customHeight="1">
      <c r="A4" s="522" t="s">
        <v>293</v>
      </c>
      <c r="B4" s="523"/>
      <c r="D4" s="518"/>
      <c r="E4" s="518"/>
    </row>
    <row r="5" spans="1:5" ht="18.75" customHeight="1">
      <c r="A5" s="45"/>
      <c r="B5" s="45"/>
      <c r="D5" s="34"/>
      <c r="E5" s="34"/>
    </row>
    <row r="6" spans="1:5" ht="14.25" customHeight="1">
      <c r="A6" s="515" t="s">
        <v>100</v>
      </c>
      <c r="B6" s="525"/>
      <c r="C6" s="193"/>
      <c r="D6" s="524"/>
      <c r="E6" s="520"/>
    </row>
    <row r="7" spans="1:5" ht="15.75" customHeight="1">
      <c r="A7" s="516" t="s">
        <v>104</v>
      </c>
      <c r="B7" s="519"/>
      <c r="C7" s="193"/>
      <c r="D7" s="517"/>
      <c r="E7" s="518"/>
    </row>
    <row r="8" spans="1:5" ht="2.25" customHeight="1">
      <c r="A8" s="45"/>
      <c r="B8" s="194"/>
      <c r="C8" s="193"/>
      <c r="D8" s="195"/>
      <c r="E8" s="35"/>
    </row>
    <row r="9" spans="1:5" ht="14.25" customHeight="1">
      <c r="A9" s="515" t="s">
        <v>61</v>
      </c>
      <c r="B9" s="525"/>
      <c r="C9" s="193"/>
      <c r="D9" s="524"/>
      <c r="E9" s="520"/>
    </row>
    <row r="10" spans="1:5" ht="11.25" customHeight="1">
      <c r="A10" s="516" t="s">
        <v>62</v>
      </c>
      <c r="B10" s="519"/>
      <c r="C10" s="193"/>
      <c r="D10" s="517"/>
      <c r="E10" s="518"/>
    </row>
    <row r="11" spans="1:5" ht="4.5" customHeight="1">
      <c r="A11" s="46"/>
      <c r="B11" s="196"/>
      <c r="C11" s="193"/>
      <c r="D11" s="197"/>
      <c r="E11" s="36"/>
    </row>
    <row r="12" spans="1:5" ht="12.75" customHeight="1">
      <c r="A12" s="44" t="s">
        <v>3</v>
      </c>
      <c r="B12" s="212" t="s">
        <v>294</v>
      </c>
      <c r="C12" s="197"/>
      <c r="D12" s="198"/>
      <c r="E12" s="41"/>
    </row>
    <row r="13" spans="1:5" ht="4.5" customHeight="1">
      <c r="A13" s="46"/>
      <c r="B13" s="196"/>
      <c r="C13" s="193"/>
      <c r="D13" s="199"/>
    </row>
    <row r="14" spans="1:5" ht="12" customHeight="1">
      <c r="A14" s="44" t="s">
        <v>63</v>
      </c>
      <c r="B14" s="516" t="s">
        <v>425</v>
      </c>
      <c r="C14" s="519"/>
      <c r="D14" s="198"/>
      <c r="E14" s="1"/>
    </row>
    <row r="15" spans="1:5" ht="13.5" customHeight="1">
      <c r="A15" s="46"/>
      <c r="B15" s="46" t="s">
        <v>295</v>
      </c>
      <c r="C15" s="165"/>
      <c r="E15" s="38"/>
    </row>
    <row r="16" spans="1:5" ht="13.5" customHeight="1">
      <c r="A16" s="46"/>
      <c r="B16" s="46" t="s">
        <v>296</v>
      </c>
      <c r="C16" s="165"/>
      <c r="E16" s="38"/>
    </row>
    <row r="17" spans="1:11" ht="15.75" customHeight="1">
      <c r="A17" s="515" t="s">
        <v>0</v>
      </c>
      <c r="B17" s="515"/>
    </row>
    <row r="18" spans="1:11" ht="46.5" customHeight="1">
      <c r="A18" s="516" t="s">
        <v>297</v>
      </c>
      <c r="B18" s="516"/>
    </row>
    <row r="19" spans="1:11" ht="27" customHeight="1">
      <c r="A19" s="516" t="s">
        <v>426</v>
      </c>
      <c r="B19" s="516"/>
      <c r="E19" s="39"/>
    </row>
    <row r="20" spans="1:11">
      <c r="A20" s="515" t="s">
        <v>6</v>
      </c>
      <c r="B20" s="515"/>
    </row>
    <row r="21" spans="1:11" ht="45.75" customHeight="1">
      <c r="A21" s="516" t="s">
        <v>298</v>
      </c>
      <c r="B21" s="516"/>
    </row>
    <row r="22" spans="1:11" ht="3" customHeight="1">
      <c r="A22" s="47"/>
      <c r="B22" s="47"/>
      <c r="E22" s="42"/>
    </row>
    <row r="23" spans="1:11">
      <c r="A23" s="515" t="s">
        <v>5</v>
      </c>
      <c r="B23" s="515"/>
    </row>
    <row r="24" spans="1:11">
      <c r="A24" s="516" t="s">
        <v>105</v>
      </c>
      <c r="B24" s="516"/>
    </row>
    <row r="25" spans="1:11" ht="3" customHeight="1">
      <c r="A25" s="48"/>
      <c r="B25" s="48"/>
    </row>
    <row r="26" spans="1:11" ht="12.75" customHeight="1">
      <c r="A26" s="515" t="s">
        <v>1</v>
      </c>
      <c r="B26" s="515"/>
      <c r="C26" s="40"/>
      <c r="F26" s="40"/>
      <c r="G26" s="40"/>
      <c r="H26" s="40"/>
      <c r="I26" s="40"/>
      <c r="J26" s="40"/>
      <c r="K26" s="40"/>
    </row>
    <row r="27" spans="1:11" ht="13.5" customHeight="1">
      <c r="A27" s="516" t="s">
        <v>2</v>
      </c>
      <c r="B27" s="516"/>
      <c r="C27" s="40"/>
      <c r="F27" s="40"/>
      <c r="G27" s="40"/>
      <c r="H27" s="40"/>
      <c r="I27" s="40"/>
      <c r="J27" s="40"/>
      <c r="K27" s="40"/>
    </row>
    <row r="28" spans="1:11" ht="8.25" customHeight="1">
      <c r="A28" s="49"/>
      <c r="B28" s="49"/>
    </row>
    <row r="29" spans="1:11">
      <c r="A29" s="44" t="s">
        <v>3</v>
      </c>
      <c r="B29" s="212" t="s">
        <v>294</v>
      </c>
    </row>
    <row r="30" spans="1:11">
      <c r="A30" s="46"/>
      <c r="B30" s="196"/>
    </row>
    <row r="31" spans="1:11">
      <c r="A31" s="44" t="s">
        <v>63</v>
      </c>
      <c r="B31" s="516" t="s">
        <v>421</v>
      </c>
      <c r="C31" s="519"/>
    </row>
    <row r="32" spans="1:11" ht="15" customHeight="1">
      <c r="A32" s="46"/>
      <c r="B32" s="46" t="s">
        <v>295</v>
      </c>
    </row>
    <row r="33" spans="1:2">
      <c r="A33" s="46"/>
      <c r="B33" s="46" t="s">
        <v>296</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 ref="D1:E1"/>
    <mergeCell ref="A3:B3"/>
    <mergeCell ref="D3:E3"/>
    <mergeCell ref="A2:B2"/>
    <mergeCell ref="D2:E2"/>
    <mergeCell ref="A1:B1"/>
    <mergeCell ref="A20:B20"/>
    <mergeCell ref="A21:B21"/>
    <mergeCell ref="D10:E10"/>
    <mergeCell ref="D7:E7"/>
    <mergeCell ref="B14:C14"/>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796875" defaultRowHeight="13"/>
  <cols>
    <col min="1" max="1" width="8.7265625" style="33" customWidth="1"/>
    <col min="2" max="2" width="63.1796875" style="33" customWidth="1"/>
    <col min="3" max="3" width="16.1796875" style="201" customWidth="1"/>
    <col min="4" max="4" width="4.7265625" style="33" customWidth="1"/>
    <col min="5" max="5" width="5" style="33" customWidth="1"/>
    <col min="6" max="6" width="8.7265625" style="33" customWidth="1"/>
    <col min="7" max="7" width="62.453125" style="33" customWidth="1"/>
    <col min="8" max="8" width="16.1796875" style="201" customWidth="1"/>
    <col min="9" max="9" width="4.7265625" style="33" customWidth="1"/>
    <col min="10" max="16384" width="9.179687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427</v>
      </c>
      <c r="I5" s="33">
        <v>4</v>
      </c>
    </row>
    <row r="6" spans="1:10" ht="16.5" customHeight="1">
      <c r="A6" s="43" t="s">
        <v>108</v>
      </c>
      <c r="B6" s="43"/>
      <c r="C6" s="202" t="s">
        <v>69</v>
      </c>
      <c r="D6" s="33">
        <v>4</v>
      </c>
      <c r="F6" s="43" t="s">
        <v>148</v>
      </c>
      <c r="G6" s="43"/>
      <c r="H6" s="202" t="s">
        <v>427</v>
      </c>
      <c r="I6" s="33">
        <v>4</v>
      </c>
    </row>
    <row r="7" spans="1:10" ht="16.5" customHeight="1">
      <c r="A7" s="43" t="s">
        <v>70</v>
      </c>
      <c r="B7" s="43"/>
      <c r="C7" s="202" t="s">
        <v>69</v>
      </c>
      <c r="D7" s="33">
        <v>4</v>
      </c>
      <c r="F7" s="43" t="s">
        <v>149</v>
      </c>
      <c r="G7" s="43"/>
      <c r="H7" s="202" t="s">
        <v>427</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428</v>
      </c>
      <c r="I9" s="33">
        <v>5</v>
      </c>
    </row>
    <row r="10" spans="1:10" ht="16.5" customHeight="1">
      <c r="A10" s="43" t="s">
        <v>145</v>
      </c>
      <c r="B10" s="43"/>
      <c r="C10" s="202" t="s">
        <v>74</v>
      </c>
      <c r="D10" s="33">
        <v>6</v>
      </c>
      <c r="F10" s="43" t="s">
        <v>129</v>
      </c>
      <c r="G10" s="43"/>
      <c r="H10" s="202" t="s">
        <v>429</v>
      </c>
      <c r="I10" s="33">
        <v>6</v>
      </c>
    </row>
    <row r="11" spans="1:10" ht="16.5" customHeight="1">
      <c r="A11" s="43" t="s">
        <v>108</v>
      </c>
      <c r="B11" s="43"/>
      <c r="C11" s="202" t="s">
        <v>75</v>
      </c>
      <c r="D11" s="33">
        <v>7</v>
      </c>
      <c r="F11" s="43" t="s">
        <v>148</v>
      </c>
      <c r="G11" s="43"/>
      <c r="H11" s="202" t="s">
        <v>430</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431</v>
      </c>
      <c r="I13" s="33">
        <v>8</v>
      </c>
    </row>
    <row r="14" spans="1:10" ht="16.5" customHeight="1">
      <c r="A14" s="43" t="s">
        <v>305</v>
      </c>
      <c r="B14" s="43"/>
      <c r="C14" s="202" t="s">
        <v>79</v>
      </c>
      <c r="D14" s="33">
        <v>9</v>
      </c>
      <c r="F14" s="43" t="s">
        <v>140</v>
      </c>
      <c r="G14" s="43"/>
      <c r="H14" s="202" t="s">
        <v>432</v>
      </c>
      <c r="I14" s="33">
        <v>9</v>
      </c>
    </row>
    <row r="15" spans="1:10" ht="16.5" customHeight="1">
      <c r="A15" s="43" t="s">
        <v>331</v>
      </c>
      <c r="B15" s="43"/>
      <c r="C15" s="302" t="s">
        <v>81</v>
      </c>
      <c r="F15" s="43"/>
      <c r="G15" s="43"/>
      <c r="H15" s="302" t="s">
        <v>433</v>
      </c>
    </row>
    <row r="16" spans="1:10" ht="16.5" customHeight="1">
      <c r="A16" s="43" t="s">
        <v>332</v>
      </c>
      <c r="B16" s="43"/>
      <c r="C16" s="302" t="s">
        <v>82</v>
      </c>
      <c r="F16" s="43"/>
      <c r="G16" s="43"/>
      <c r="H16" s="302" t="s">
        <v>434</v>
      </c>
    </row>
    <row r="17" spans="1:9" ht="16.5" customHeight="1">
      <c r="A17" s="43" t="s">
        <v>143</v>
      </c>
      <c r="B17" s="43"/>
      <c r="C17" s="202" t="s">
        <v>83</v>
      </c>
      <c r="D17" s="33">
        <v>10</v>
      </c>
      <c r="F17" s="43" t="s">
        <v>116</v>
      </c>
      <c r="G17" s="43"/>
      <c r="H17" s="202" t="s">
        <v>435</v>
      </c>
      <c r="I17" s="33">
        <v>10</v>
      </c>
    </row>
    <row r="18" spans="1:9" ht="16.5" customHeight="1">
      <c r="A18" s="43" t="s">
        <v>306</v>
      </c>
      <c r="B18" s="43"/>
      <c r="C18" s="303" t="s">
        <v>84</v>
      </c>
      <c r="D18" s="33">
        <v>11</v>
      </c>
      <c r="F18" s="43" t="s">
        <v>117</v>
      </c>
      <c r="G18" s="43"/>
      <c r="H18" s="303" t="s">
        <v>436</v>
      </c>
      <c r="I18" s="33">
        <v>11</v>
      </c>
    </row>
    <row r="19" spans="1:9" ht="16.5" customHeight="1">
      <c r="A19" s="43" t="s">
        <v>202</v>
      </c>
      <c r="B19" s="43"/>
      <c r="C19" s="202" t="s">
        <v>85</v>
      </c>
      <c r="D19" s="33">
        <v>12</v>
      </c>
      <c r="F19" s="43" t="s">
        <v>133</v>
      </c>
      <c r="G19" s="43"/>
      <c r="H19" s="202" t="s">
        <v>437</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307</v>
      </c>
      <c r="B22" s="43"/>
      <c r="C22" s="202"/>
      <c r="F22" s="208" t="s">
        <v>118</v>
      </c>
      <c r="G22" s="209"/>
      <c r="H22" s="202"/>
    </row>
    <row r="23" spans="1:9" ht="16.5" customHeight="1">
      <c r="A23" s="43" t="s">
        <v>203</v>
      </c>
      <c r="B23" s="43"/>
      <c r="C23" s="303" t="s">
        <v>113</v>
      </c>
      <c r="D23" s="33">
        <v>13</v>
      </c>
      <c r="F23" s="43" t="s">
        <v>130</v>
      </c>
      <c r="G23" s="43"/>
      <c r="H23" s="303" t="s">
        <v>438</v>
      </c>
      <c r="I23" s="33">
        <v>13</v>
      </c>
    </row>
    <row r="24" spans="1:9" ht="16.5" customHeight="1">
      <c r="A24" s="208"/>
      <c r="B24" s="43"/>
      <c r="C24" s="202"/>
      <c r="F24" s="43"/>
      <c r="G24" s="43"/>
      <c r="H24" s="202"/>
    </row>
    <row r="25" spans="1:9" ht="18" customHeight="1">
      <c r="A25" s="208" t="s">
        <v>308</v>
      </c>
      <c r="B25" s="209"/>
      <c r="C25" s="203"/>
      <c r="F25" s="208" t="s">
        <v>119</v>
      </c>
      <c r="G25" s="209"/>
      <c r="H25" s="203"/>
    </row>
    <row r="26" spans="1:9" ht="16.5" customHeight="1">
      <c r="A26" s="43" t="s">
        <v>144</v>
      </c>
      <c r="B26" s="43"/>
      <c r="C26" s="303" t="s">
        <v>86</v>
      </c>
      <c r="D26" s="33">
        <v>14</v>
      </c>
      <c r="F26" s="43" t="s">
        <v>131</v>
      </c>
      <c r="G26" s="43"/>
      <c r="H26" s="303" t="s">
        <v>439</v>
      </c>
      <c r="I26" s="33">
        <v>14</v>
      </c>
    </row>
    <row r="27" spans="1:9" ht="16.5" customHeight="1">
      <c r="A27" s="43" t="s">
        <v>145</v>
      </c>
      <c r="B27" s="43"/>
      <c r="C27" s="303" t="s">
        <v>87</v>
      </c>
      <c r="D27" s="33">
        <v>15</v>
      </c>
      <c r="F27" s="43" t="s">
        <v>115</v>
      </c>
      <c r="G27" s="43"/>
      <c r="H27" s="303" t="s">
        <v>440</v>
      </c>
      <c r="I27" s="33">
        <v>15</v>
      </c>
    </row>
    <row r="28" spans="1:9" ht="16.5" customHeight="1">
      <c r="A28" s="43" t="s">
        <v>204</v>
      </c>
      <c r="B28" s="43"/>
      <c r="C28" s="303" t="s">
        <v>88</v>
      </c>
      <c r="D28" s="33">
        <v>16</v>
      </c>
      <c r="F28" s="43" t="s">
        <v>134</v>
      </c>
      <c r="G28" s="43"/>
      <c r="H28" s="303" t="s">
        <v>441</v>
      </c>
      <c r="I28" s="33">
        <v>16</v>
      </c>
    </row>
    <row r="29" spans="1:9" ht="16.5" customHeight="1">
      <c r="A29" s="43" t="s">
        <v>146</v>
      </c>
      <c r="B29" s="43"/>
      <c r="C29" s="303" t="s">
        <v>89</v>
      </c>
      <c r="D29" s="33">
        <v>17</v>
      </c>
      <c r="F29" s="43" t="s">
        <v>121</v>
      </c>
      <c r="G29" s="43"/>
      <c r="H29" s="303" t="s">
        <v>442</v>
      </c>
      <c r="I29" s="33">
        <v>17</v>
      </c>
    </row>
    <row r="30" spans="1:9" ht="16.5" customHeight="1">
      <c r="A30" s="43" t="s">
        <v>309</v>
      </c>
      <c r="B30" s="43"/>
      <c r="C30" s="303" t="s">
        <v>91</v>
      </c>
      <c r="D30" s="33">
        <v>18</v>
      </c>
      <c r="F30" s="43" t="s">
        <v>120</v>
      </c>
      <c r="G30" s="43"/>
      <c r="H30" s="303" t="s">
        <v>443</v>
      </c>
      <c r="I30" s="33">
        <v>18</v>
      </c>
    </row>
    <row r="31" spans="1:9" ht="16.5" customHeight="1">
      <c r="A31" s="43" t="s">
        <v>139</v>
      </c>
      <c r="B31" s="43"/>
      <c r="C31" s="303" t="s">
        <v>93</v>
      </c>
      <c r="D31" s="33">
        <v>19</v>
      </c>
      <c r="F31" s="43" t="s">
        <v>138</v>
      </c>
      <c r="G31" s="43"/>
      <c r="H31" s="303" t="s">
        <v>444</v>
      </c>
      <c r="I31" s="33">
        <v>19</v>
      </c>
    </row>
    <row r="32" spans="1:9" ht="16.5" customHeight="1">
      <c r="A32" s="43" t="s">
        <v>147</v>
      </c>
      <c r="B32" s="43"/>
      <c r="C32" s="303" t="s">
        <v>94</v>
      </c>
      <c r="D32" s="33">
        <v>20</v>
      </c>
      <c r="F32" s="43" t="s">
        <v>90</v>
      </c>
      <c r="G32" s="43"/>
      <c r="H32" s="303" t="s">
        <v>445</v>
      </c>
      <c r="I32" s="33">
        <v>20</v>
      </c>
    </row>
    <row r="33" spans="1:9" ht="16.5" customHeight="1">
      <c r="A33" s="43" t="s">
        <v>304</v>
      </c>
      <c r="B33" s="43"/>
      <c r="C33" s="303" t="s">
        <v>95</v>
      </c>
      <c r="D33" s="33">
        <v>21</v>
      </c>
      <c r="F33" s="43" t="s">
        <v>122</v>
      </c>
      <c r="G33" s="43"/>
      <c r="H33" s="303" t="s">
        <v>446</v>
      </c>
      <c r="I33" s="33">
        <v>21</v>
      </c>
    </row>
    <row r="34" spans="1:9" ht="16.5" customHeight="1">
      <c r="A34" s="210" t="s">
        <v>92</v>
      </c>
      <c r="B34" s="43"/>
      <c r="C34" s="303" t="s">
        <v>96</v>
      </c>
      <c r="D34" s="33">
        <v>22</v>
      </c>
      <c r="F34" s="43" t="s">
        <v>109</v>
      </c>
      <c r="G34" s="43"/>
      <c r="H34" s="303" t="s">
        <v>447</v>
      </c>
      <c r="I34" s="33">
        <v>22</v>
      </c>
    </row>
    <row r="35" spans="1:9" ht="16.5" customHeight="1">
      <c r="A35" s="43" t="s">
        <v>301</v>
      </c>
      <c r="B35" s="43"/>
      <c r="C35" s="303" t="s">
        <v>97</v>
      </c>
      <c r="D35" s="33">
        <v>23</v>
      </c>
      <c r="F35" s="43" t="s">
        <v>302</v>
      </c>
      <c r="G35" s="43"/>
      <c r="H35" s="303" t="s">
        <v>448</v>
      </c>
      <c r="I35" s="33">
        <v>23</v>
      </c>
    </row>
    <row r="36" spans="1:9" ht="16.5" customHeight="1">
      <c r="A36" s="43" t="s">
        <v>299</v>
      </c>
      <c r="B36" s="43"/>
      <c r="C36" s="303" t="s">
        <v>98</v>
      </c>
      <c r="D36" s="33">
        <v>24</v>
      </c>
      <c r="F36" s="43" t="s">
        <v>300</v>
      </c>
      <c r="G36" s="43"/>
      <c r="H36" s="303" t="s">
        <v>449</v>
      </c>
      <c r="I36" s="33">
        <v>24</v>
      </c>
    </row>
    <row r="37" spans="1:9" ht="16.5" customHeight="1">
      <c r="A37" s="43" t="s">
        <v>248</v>
      </c>
      <c r="B37" s="43"/>
      <c r="C37" s="303" t="s">
        <v>127</v>
      </c>
      <c r="D37" s="33">
        <v>25</v>
      </c>
      <c r="F37" s="43" t="s">
        <v>250</v>
      </c>
      <c r="G37" s="43"/>
      <c r="H37" s="303" t="s">
        <v>450</v>
      </c>
      <c r="I37" s="33">
        <v>25</v>
      </c>
    </row>
    <row r="38" spans="1:9" ht="33.75" customHeight="1">
      <c r="A38" s="526" t="s">
        <v>303</v>
      </c>
      <c r="B38" s="526"/>
      <c r="C38" s="303" t="s">
        <v>128</v>
      </c>
      <c r="D38" s="33">
        <v>26</v>
      </c>
      <c r="F38" s="43" t="s">
        <v>249</v>
      </c>
      <c r="G38" s="43"/>
      <c r="H38" s="303" t="s">
        <v>451</v>
      </c>
      <c r="I38" s="33">
        <v>26</v>
      </c>
    </row>
    <row r="39" spans="1:9" ht="16.5" customHeight="1">
      <c r="A39" s="43"/>
      <c r="B39" s="43"/>
      <c r="C39" s="303" t="s">
        <v>333</v>
      </c>
      <c r="D39" s="33">
        <v>27</v>
      </c>
      <c r="F39" s="43" t="s">
        <v>99</v>
      </c>
      <c r="G39" s="43"/>
      <c r="H39" s="303" t="s">
        <v>452</v>
      </c>
      <c r="I39" s="33">
        <v>27</v>
      </c>
    </row>
    <row r="40" spans="1:9" ht="16.5" customHeight="1">
      <c r="A40" s="43" t="s">
        <v>310</v>
      </c>
      <c r="B40" s="43"/>
      <c r="C40" s="303" t="s">
        <v>334</v>
      </c>
      <c r="D40" s="33">
        <v>28</v>
      </c>
      <c r="F40" s="43" t="s">
        <v>132</v>
      </c>
      <c r="G40" s="43"/>
      <c r="H40" s="303" t="s">
        <v>453</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B16" sqref="B16"/>
    </sheetView>
  </sheetViews>
  <sheetFormatPr defaultRowHeight="14"/>
  <cols>
    <col min="1" max="1" width="3.81640625" style="452" customWidth="1"/>
    <col min="2" max="2" width="92.1796875" style="452" bestFit="1" customWidth="1"/>
    <col min="3" max="3" width="1.7265625" style="452" customWidth="1"/>
    <col min="4" max="4" width="3.81640625" style="452" customWidth="1"/>
    <col min="5" max="5" width="91.26953125" style="452" bestFit="1" customWidth="1"/>
    <col min="6" max="256" width="9.1796875" style="452"/>
    <col min="257" max="257" width="3.81640625" style="452" customWidth="1"/>
    <col min="258" max="258" width="92.1796875" style="452" bestFit="1" customWidth="1"/>
    <col min="259" max="259" width="1.7265625" style="452" customWidth="1"/>
    <col min="260" max="260" width="3.81640625" style="452" customWidth="1"/>
    <col min="261" max="261" width="91.26953125" style="452" bestFit="1" customWidth="1"/>
    <col min="262" max="512" width="9.1796875" style="452"/>
    <col min="513" max="513" width="3.81640625" style="452" customWidth="1"/>
    <col min="514" max="514" width="92.1796875" style="452" bestFit="1" customWidth="1"/>
    <col min="515" max="515" width="1.7265625" style="452" customWidth="1"/>
    <col min="516" max="516" width="3.81640625" style="452" customWidth="1"/>
    <col min="517" max="517" width="91.26953125" style="452" bestFit="1" customWidth="1"/>
    <col min="518" max="768" width="9.1796875" style="452"/>
    <col min="769" max="769" width="3.81640625" style="452" customWidth="1"/>
    <col min="770" max="770" width="92.1796875" style="452" bestFit="1" customWidth="1"/>
    <col min="771" max="771" width="1.7265625" style="452" customWidth="1"/>
    <col min="772" max="772" width="3.81640625" style="452" customWidth="1"/>
    <col min="773" max="773" width="91.26953125" style="452" bestFit="1" customWidth="1"/>
    <col min="774" max="1024" width="9.1796875" style="452"/>
    <col min="1025" max="1025" width="3.81640625" style="452" customWidth="1"/>
    <col min="1026" max="1026" width="92.1796875" style="452" bestFit="1" customWidth="1"/>
    <col min="1027" max="1027" width="1.7265625" style="452" customWidth="1"/>
    <col min="1028" max="1028" width="3.81640625" style="452" customWidth="1"/>
    <col min="1029" max="1029" width="91.26953125" style="452" bestFit="1" customWidth="1"/>
    <col min="1030" max="1280" width="9.1796875" style="452"/>
    <col min="1281" max="1281" width="3.81640625" style="452" customWidth="1"/>
    <col min="1282" max="1282" width="92.1796875" style="452" bestFit="1" customWidth="1"/>
    <col min="1283" max="1283" width="1.7265625" style="452" customWidth="1"/>
    <col min="1284" max="1284" width="3.81640625" style="452" customWidth="1"/>
    <col min="1285" max="1285" width="91.26953125" style="452" bestFit="1" customWidth="1"/>
    <col min="1286" max="1536" width="9.1796875" style="452"/>
    <col min="1537" max="1537" width="3.81640625" style="452" customWidth="1"/>
    <col min="1538" max="1538" width="92.1796875" style="452" bestFit="1" customWidth="1"/>
    <col min="1539" max="1539" width="1.7265625" style="452" customWidth="1"/>
    <col min="1540" max="1540" width="3.81640625" style="452" customWidth="1"/>
    <col min="1541" max="1541" width="91.26953125" style="452" bestFit="1" customWidth="1"/>
    <col min="1542" max="1792" width="9.1796875" style="452"/>
    <col min="1793" max="1793" width="3.81640625" style="452" customWidth="1"/>
    <col min="1794" max="1794" width="92.1796875" style="452" bestFit="1" customWidth="1"/>
    <col min="1795" max="1795" width="1.7265625" style="452" customWidth="1"/>
    <col min="1796" max="1796" width="3.81640625" style="452" customWidth="1"/>
    <col min="1797" max="1797" width="91.26953125" style="452" bestFit="1" customWidth="1"/>
    <col min="1798" max="2048" width="9.1796875" style="452"/>
    <col min="2049" max="2049" width="3.81640625" style="452" customWidth="1"/>
    <col min="2050" max="2050" width="92.1796875" style="452" bestFit="1" customWidth="1"/>
    <col min="2051" max="2051" width="1.7265625" style="452" customWidth="1"/>
    <col min="2052" max="2052" width="3.81640625" style="452" customWidth="1"/>
    <col min="2053" max="2053" width="91.26953125" style="452" bestFit="1" customWidth="1"/>
    <col min="2054" max="2304" width="9.1796875" style="452"/>
    <col min="2305" max="2305" width="3.81640625" style="452" customWidth="1"/>
    <col min="2306" max="2306" width="92.1796875" style="452" bestFit="1" customWidth="1"/>
    <col min="2307" max="2307" width="1.7265625" style="452" customWidth="1"/>
    <col min="2308" max="2308" width="3.81640625" style="452" customWidth="1"/>
    <col min="2309" max="2309" width="91.26953125" style="452" bestFit="1" customWidth="1"/>
    <col min="2310" max="2560" width="9.1796875" style="452"/>
    <col min="2561" max="2561" width="3.81640625" style="452" customWidth="1"/>
    <col min="2562" max="2562" width="92.1796875" style="452" bestFit="1" customWidth="1"/>
    <col min="2563" max="2563" width="1.7265625" style="452" customWidth="1"/>
    <col min="2564" max="2564" width="3.81640625" style="452" customWidth="1"/>
    <col min="2565" max="2565" width="91.26953125" style="452" bestFit="1" customWidth="1"/>
    <col min="2566" max="2816" width="9.1796875" style="452"/>
    <col min="2817" max="2817" width="3.81640625" style="452" customWidth="1"/>
    <col min="2818" max="2818" width="92.1796875" style="452" bestFit="1" customWidth="1"/>
    <col min="2819" max="2819" width="1.7265625" style="452" customWidth="1"/>
    <col min="2820" max="2820" width="3.81640625" style="452" customWidth="1"/>
    <col min="2821" max="2821" width="91.26953125" style="452" bestFit="1" customWidth="1"/>
    <col min="2822" max="3072" width="9.1796875" style="452"/>
    <col min="3073" max="3073" width="3.81640625" style="452" customWidth="1"/>
    <col min="3074" max="3074" width="92.1796875" style="452" bestFit="1" customWidth="1"/>
    <col min="3075" max="3075" width="1.7265625" style="452" customWidth="1"/>
    <col min="3076" max="3076" width="3.81640625" style="452" customWidth="1"/>
    <col min="3077" max="3077" width="91.26953125" style="452" bestFit="1" customWidth="1"/>
    <col min="3078" max="3328" width="9.1796875" style="452"/>
    <col min="3329" max="3329" width="3.81640625" style="452" customWidth="1"/>
    <col min="3330" max="3330" width="92.1796875" style="452" bestFit="1" customWidth="1"/>
    <col min="3331" max="3331" width="1.7265625" style="452" customWidth="1"/>
    <col min="3332" max="3332" width="3.81640625" style="452" customWidth="1"/>
    <col min="3333" max="3333" width="91.26953125" style="452" bestFit="1" customWidth="1"/>
    <col min="3334" max="3584" width="9.1796875" style="452"/>
    <col min="3585" max="3585" width="3.81640625" style="452" customWidth="1"/>
    <col min="3586" max="3586" width="92.1796875" style="452" bestFit="1" customWidth="1"/>
    <col min="3587" max="3587" width="1.7265625" style="452" customWidth="1"/>
    <col min="3588" max="3588" width="3.81640625" style="452" customWidth="1"/>
    <col min="3589" max="3589" width="91.26953125" style="452" bestFit="1" customWidth="1"/>
    <col min="3590" max="3840" width="9.1796875" style="452"/>
    <col min="3841" max="3841" width="3.81640625" style="452" customWidth="1"/>
    <col min="3842" max="3842" width="92.1796875" style="452" bestFit="1" customWidth="1"/>
    <col min="3843" max="3843" width="1.7265625" style="452" customWidth="1"/>
    <col min="3844" max="3844" width="3.81640625" style="452" customWidth="1"/>
    <col min="3845" max="3845" width="91.26953125" style="452" bestFit="1" customWidth="1"/>
    <col min="3846" max="4096" width="9.1796875" style="452"/>
    <col min="4097" max="4097" width="3.81640625" style="452" customWidth="1"/>
    <col min="4098" max="4098" width="92.1796875" style="452" bestFit="1" customWidth="1"/>
    <col min="4099" max="4099" width="1.7265625" style="452" customWidth="1"/>
    <col min="4100" max="4100" width="3.81640625" style="452" customWidth="1"/>
    <col min="4101" max="4101" width="91.26953125" style="452" bestFit="1" customWidth="1"/>
    <col min="4102" max="4352" width="9.1796875" style="452"/>
    <col min="4353" max="4353" width="3.81640625" style="452" customWidth="1"/>
    <col min="4354" max="4354" width="92.1796875" style="452" bestFit="1" customWidth="1"/>
    <col min="4355" max="4355" width="1.7265625" style="452" customWidth="1"/>
    <col min="4356" max="4356" width="3.81640625" style="452" customWidth="1"/>
    <col min="4357" max="4357" width="91.26953125" style="452" bestFit="1" customWidth="1"/>
    <col min="4358" max="4608" width="9.1796875" style="452"/>
    <col min="4609" max="4609" width="3.81640625" style="452" customWidth="1"/>
    <col min="4610" max="4610" width="92.1796875" style="452" bestFit="1" customWidth="1"/>
    <col min="4611" max="4611" width="1.7265625" style="452" customWidth="1"/>
    <col min="4612" max="4612" width="3.81640625" style="452" customWidth="1"/>
    <col min="4613" max="4613" width="91.26953125" style="452" bestFit="1" customWidth="1"/>
    <col min="4614" max="4864" width="9.1796875" style="452"/>
    <col min="4865" max="4865" width="3.81640625" style="452" customWidth="1"/>
    <col min="4866" max="4866" width="92.1796875" style="452" bestFit="1" customWidth="1"/>
    <col min="4867" max="4867" width="1.7265625" style="452" customWidth="1"/>
    <col min="4868" max="4868" width="3.81640625" style="452" customWidth="1"/>
    <col min="4869" max="4869" width="91.26953125" style="452" bestFit="1" customWidth="1"/>
    <col min="4870" max="5120" width="9.1796875" style="452"/>
    <col min="5121" max="5121" width="3.81640625" style="452" customWidth="1"/>
    <col min="5122" max="5122" width="92.1796875" style="452" bestFit="1" customWidth="1"/>
    <col min="5123" max="5123" width="1.7265625" style="452" customWidth="1"/>
    <col min="5124" max="5124" width="3.81640625" style="452" customWidth="1"/>
    <col min="5125" max="5125" width="91.26953125" style="452" bestFit="1" customWidth="1"/>
    <col min="5126" max="5376" width="9.1796875" style="452"/>
    <col min="5377" max="5377" width="3.81640625" style="452" customWidth="1"/>
    <col min="5378" max="5378" width="92.1796875" style="452" bestFit="1" customWidth="1"/>
    <col min="5379" max="5379" width="1.7265625" style="452" customWidth="1"/>
    <col min="5380" max="5380" width="3.81640625" style="452" customWidth="1"/>
    <col min="5381" max="5381" width="91.26953125" style="452" bestFit="1" customWidth="1"/>
    <col min="5382" max="5632" width="9.1796875" style="452"/>
    <col min="5633" max="5633" width="3.81640625" style="452" customWidth="1"/>
    <col min="5634" max="5634" width="92.1796875" style="452" bestFit="1" customWidth="1"/>
    <col min="5635" max="5635" width="1.7265625" style="452" customWidth="1"/>
    <col min="5636" max="5636" width="3.81640625" style="452" customWidth="1"/>
    <col min="5637" max="5637" width="91.26953125" style="452" bestFit="1" customWidth="1"/>
    <col min="5638" max="5888" width="9.1796875" style="452"/>
    <col min="5889" max="5889" width="3.81640625" style="452" customWidth="1"/>
    <col min="5890" max="5890" width="92.1796875" style="452" bestFit="1" customWidth="1"/>
    <col min="5891" max="5891" width="1.7265625" style="452" customWidth="1"/>
    <col min="5892" max="5892" width="3.81640625" style="452" customWidth="1"/>
    <col min="5893" max="5893" width="91.26953125" style="452" bestFit="1" customWidth="1"/>
    <col min="5894" max="6144" width="9.1796875" style="452"/>
    <col min="6145" max="6145" width="3.81640625" style="452" customWidth="1"/>
    <col min="6146" max="6146" width="92.1796875" style="452" bestFit="1" customWidth="1"/>
    <col min="6147" max="6147" width="1.7265625" style="452" customWidth="1"/>
    <col min="6148" max="6148" width="3.81640625" style="452" customWidth="1"/>
    <col min="6149" max="6149" width="91.26953125" style="452" bestFit="1" customWidth="1"/>
    <col min="6150" max="6400" width="9.1796875" style="452"/>
    <col min="6401" max="6401" width="3.81640625" style="452" customWidth="1"/>
    <col min="6402" max="6402" width="92.1796875" style="452" bestFit="1" customWidth="1"/>
    <col min="6403" max="6403" width="1.7265625" style="452" customWidth="1"/>
    <col min="6404" max="6404" width="3.81640625" style="452" customWidth="1"/>
    <col min="6405" max="6405" width="91.26953125" style="452" bestFit="1" customWidth="1"/>
    <col min="6406" max="6656" width="9.1796875" style="452"/>
    <col min="6657" max="6657" width="3.81640625" style="452" customWidth="1"/>
    <col min="6658" max="6658" width="92.1796875" style="452" bestFit="1" customWidth="1"/>
    <col min="6659" max="6659" width="1.7265625" style="452" customWidth="1"/>
    <col min="6660" max="6660" width="3.81640625" style="452" customWidth="1"/>
    <col min="6661" max="6661" width="91.26953125" style="452" bestFit="1" customWidth="1"/>
    <col min="6662" max="6912" width="9.1796875" style="452"/>
    <col min="6913" max="6913" width="3.81640625" style="452" customWidth="1"/>
    <col min="6914" max="6914" width="92.1796875" style="452" bestFit="1" customWidth="1"/>
    <col min="6915" max="6915" width="1.7265625" style="452" customWidth="1"/>
    <col min="6916" max="6916" width="3.81640625" style="452" customWidth="1"/>
    <col min="6917" max="6917" width="91.26953125" style="452" bestFit="1" customWidth="1"/>
    <col min="6918" max="7168" width="9.1796875" style="452"/>
    <col min="7169" max="7169" width="3.81640625" style="452" customWidth="1"/>
    <col min="7170" max="7170" width="92.1796875" style="452" bestFit="1" customWidth="1"/>
    <col min="7171" max="7171" width="1.7265625" style="452" customWidth="1"/>
    <col min="7172" max="7172" width="3.81640625" style="452" customWidth="1"/>
    <col min="7173" max="7173" width="91.26953125" style="452" bestFit="1" customWidth="1"/>
    <col min="7174" max="7424" width="9.1796875" style="452"/>
    <col min="7425" max="7425" width="3.81640625" style="452" customWidth="1"/>
    <col min="7426" max="7426" width="92.1796875" style="452" bestFit="1" customWidth="1"/>
    <col min="7427" max="7427" width="1.7265625" style="452" customWidth="1"/>
    <col min="7428" max="7428" width="3.81640625" style="452" customWidth="1"/>
    <col min="7429" max="7429" width="91.26953125" style="452" bestFit="1" customWidth="1"/>
    <col min="7430" max="7680" width="9.1796875" style="452"/>
    <col min="7681" max="7681" width="3.81640625" style="452" customWidth="1"/>
    <col min="7682" max="7682" width="92.1796875" style="452" bestFit="1" customWidth="1"/>
    <col min="7683" max="7683" width="1.7265625" style="452" customWidth="1"/>
    <col min="7684" max="7684" width="3.81640625" style="452" customWidth="1"/>
    <col min="7685" max="7685" width="91.26953125" style="452" bestFit="1" customWidth="1"/>
    <col min="7686" max="7936" width="9.1796875" style="452"/>
    <col min="7937" max="7937" width="3.81640625" style="452" customWidth="1"/>
    <col min="7938" max="7938" width="92.1796875" style="452" bestFit="1" customWidth="1"/>
    <col min="7939" max="7939" width="1.7265625" style="452" customWidth="1"/>
    <col min="7940" max="7940" width="3.81640625" style="452" customWidth="1"/>
    <col min="7941" max="7941" width="91.26953125" style="452" bestFit="1" customWidth="1"/>
    <col min="7942" max="8192" width="9.1796875" style="452"/>
    <col min="8193" max="8193" width="3.81640625" style="452" customWidth="1"/>
    <col min="8194" max="8194" width="92.1796875" style="452" bestFit="1" customWidth="1"/>
    <col min="8195" max="8195" width="1.7265625" style="452" customWidth="1"/>
    <col min="8196" max="8196" width="3.81640625" style="452" customWidth="1"/>
    <col min="8197" max="8197" width="91.26953125" style="452" bestFit="1" customWidth="1"/>
    <col min="8198" max="8448" width="9.1796875" style="452"/>
    <col min="8449" max="8449" width="3.81640625" style="452" customWidth="1"/>
    <col min="8450" max="8450" width="92.1796875" style="452" bestFit="1" customWidth="1"/>
    <col min="8451" max="8451" width="1.7265625" style="452" customWidth="1"/>
    <col min="8452" max="8452" width="3.81640625" style="452" customWidth="1"/>
    <col min="8453" max="8453" width="91.26953125" style="452" bestFit="1" customWidth="1"/>
    <col min="8454" max="8704" width="9.1796875" style="452"/>
    <col min="8705" max="8705" width="3.81640625" style="452" customWidth="1"/>
    <col min="8706" max="8706" width="92.1796875" style="452" bestFit="1" customWidth="1"/>
    <col min="8707" max="8707" width="1.7265625" style="452" customWidth="1"/>
    <col min="8708" max="8708" width="3.81640625" style="452" customWidth="1"/>
    <col min="8709" max="8709" width="91.26953125" style="452" bestFit="1" customWidth="1"/>
    <col min="8710" max="8960" width="9.1796875" style="452"/>
    <col min="8961" max="8961" width="3.81640625" style="452" customWidth="1"/>
    <col min="8962" max="8962" width="92.1796875" style="452" bestFit="1" customWidth="1"/>
    <col min="8963" max="8963" width="1.7265625" style="452" customWidth="1"/>
    <col min="8964" max="8964" width="3.81640625" style="452" customWidth="1"/>
    <col min="8965" max="8965" width="91.26953125" style="452" bestFit="1" customWidth="1"/>
    <col min="8966" max="9216" width="9.1796875" style="452"/>
    <col min="9217" max="9217" width="3.81640625" style="452" customWidth="1"/>
    <col min="9218" max="9218" width="92.1796875" style="452" bestFit="1" customWidth="1"/>
    <col min="9219" max="9219" width="1.7265625" style="452" customWidth="1"/>
    <col min="9220" max="9220" width="3.81640625" style="452" customWidth="1"/>
    <col min="9221" max="9221" width="91.26953125" style="452" bestFit="1" customWidth="1"/>
    <col min="9222" max="9472" width="9.1796875" style="452"/>
    <col min="9473" max="9473" width="3.81640625" style="452" customWidth="1"/>
    <col min="9474" max="9474" width="92.1796875" style="452" bestFit="1" customWidth="1"/>
    <col min="9475" max="9475" width="1.7265625" style="452" customWidth="1"/>
    <col min="9476" max="9476" width="3.81640625" style="452" customWidth="1"/>
    <col min="9477" max="9477" width="91.26953125" style="452" bestFit="1" customWidth="1"/>
    <col min="9478" max="9728" width="9.1796875" style="452"/>
    <col min="9729" max="9729" width="3.81640625" style="452" customWidth="1"/>
    <col min="9730" max="9730" width="92.1796875" style="452" bestFit="1" customWidth="1"/>
    <col min="9731" max="9731" width="1.7265625" style="452" customWidth="1"/>
    <col min="9732" max="9732" width="3.81640625" style="452" customWidth="1"/>
    <col min="9733" max="9733" width="91.26953125" style="452" bestFit="1" customWidth="1"/>
    <col min="9734" max="9984" width="9.1796875" style="452"/>
    <col min="9985" max="9985" width="3.81640625" style="452" customWidth="1"/>
    <col min="9986" max="9986" width="92.1796875" style="452" bestFit="1" customWidth="1"/>
    <col min="9987" max="9987" width="1.7265625" style="452" customWidth="1"/>
    <col min="9988" max="9988" width="3.81640625" style="452" customWidth="1"/>
    <col min="9989" max="9989" width="91.26953125" style="452" bestFit="1" customWidth="1"/>
    <col min="9990" max="10240" width="9.1796875" style="452"/>
    <col min="10241" max="10241" width="3.81640625" style="452" customWidth="1"/>
    <col min="10242" max="10242" width="92.1796875" style="452" bestFit="1" customWidth="1"/>
    <col min="10243" max="10243" width="1.7265625" style="452" customWidth="1"/>
    <col min="10244" max="10244" width="3.81640625" style="452" customWidth="1"/>
    <col min="10245" max="10245" width="91.26953125" style="452" bestFit="1" customWidth="1"/>
    <col min="10246" max="10496" width="9.1796875" style="452"/>
    <col min="10497" max="10497" width="3.81640625" style="452" customWidth="1"/>
    <col min="10498" max="10498" width="92.1796875" style="452" bestFit="1" customWidth="1"/>
    <col min="10499" max="10499" width="1.7265625" style="452" customWidth="1"/>
    <col min="10500" max="10500" width="3.81640625" style="452" customWidth="1"/>
    <col min="10501" max="10501" width="91.26953125" style="452" bestFit="1" customWidth="1"/>
    <col min="10502" max="10752" width="9.1796875" style="452"/>
    <col min="10753" max="10753" width="3.81640625" style="452" customWidth="1"/>
    <col min="10754" max="10754" width="92.1796875" style="452" bestFit="1" customWidth="1"/>
    <col min="10755" max="10755" width="1.7265625" style="452" customWidth="1"/>
    <col min="10756" max="10756" width="3.81640625" style="452" customWidth="1"/>
    <col min="10757" max="10757" width="91.26953125" style="452" bestFit="1" customWidth="1"/>
    <col min="10758" max="11008" width="9.1796875" style="452"/>
    <col min="11009" max="11009" width="3.81640625" style="452" customWidth="1"/>
    <col min="11010" max="11010" width="92.1796875" style="452" bestFit="1" customWidth="1"/>
    <col min="11011" max="11011" width="1.7265625" style="452" customWidth="1"/>
    <col min="11012" max="11012" width="3.81640625" style="452" customWidth="1"/>
    <col min="11013" max="11013" width="91.26953125" style="452" bestFit="1" customWidth="1"/>
    <col min="11014" max="11264" width="9.1796875" style="452"/>
    <col min="11265" max="11265" width="3.81640625" style="452" customWidth="1"/>
    <col min="11266" max="11266" width="92.1796875" style="452" bestFit="1" customWidth="1"/>
    <col min="11267" max="11267" width="1.7265625" style="452" customWidth="1"/>
    <col min="11268" max="11268" width="3.81640625" style="452" customWidth="1"/>
    <col min="11269" max="11269" width="91.26953125" style="452" bestFit="1" customWidth="1"/>
    <col min="11270" max="11520" width="9.1796875" style="452"/>
    <col min="11521" max="11521" width="3.81640625" style="452" customWidth="1"/>
    <col min="11522" max="11522" width="92.1796875" style="452" bestFit="1" customWidth="1"/>
    <col min="11523" max="11523" width="1.7265625" style="452" customWidth="1"/>
    <col min="11524" max="11524" width="3.81640625" style="452" customWidth="1"/>
    <col min="11525" max="11525" width="91.26953125" style="452" bestFit="1" customWidth="1"/>
    <col min="11526" max="11776" width="9.1796875" style="452"/>
    <col min="11777" max="11777" width="3.81640625" style="452" customWidth="1"/>
    <col min="11778" max="11778" width="92.1796875" style="452" bestFit="1" customWidth="1"/>
    <col min="11779" max="11779" width="1.7265625" style="452" customWidth="1"/>
    <col min="11780" max="11780" width="3.81640625" style="452" customWidth="1"/>
    <col min="11781" max="11781" width="91.26953125" style="452" bestFit="1" customWidth="1"/>
    <col min="11782" max="12032" width="9.1796875" style="452"/>
    <col min="12033" max="12033" width="3.81640625" style="452" customWidth="1"/>
    <col min="12034" max="12034" width="92.1796875" style="452" bestFit="1" customWidth="1"/>
    <col min="12035" max="12035" width="1.7265625" style="452" customWidth="1"/>
    <col min="12036" max="12036" width="3.81640625" style="452" customWidth="1"/>
    <col min="12037" max="12037" width="91.26953125" style="452" bestFit="1" customWidth="1"/>
    <col min="12038" max="12288" width="9.1796875" style="452"/>
    <col min="12289" max="12289" width="3.81640625" style="452" customWidth="1"/>
    <col min="12290" max="12290" width="92.1796875" style="452" bestFit="1" customWidth="1"/>
    <col min="12291" max="12291" width="1.7265625" style="452" customWidth="1"/>
    <col min="12292" max="12292" width="3.81640625" style="452" customWidth="1"/>
    <col min="12293" max="12293" width="91.26953125" style="452" bestFit="1" customWidth="1"/>
    <col min="12294" max="12544" width="9.1796875" style="452"/>
    <col min="12545" max="12545" width="3.81640625" style="452" customWidth="1"/>
    <col min="12546" max="12546" width="92.1796875" style="452" bestFit="1" customWidth="1"/>
    <col min="12547" max="12547" width="1.7265625" style="452" customWidth="1"/>
    <col min="12548" max="12548" width="3.81640625" style="452" customWidth="1"/>
    <col min="12549" max="12549" width="91.26953125" style="452" bestFit="1" customWidth="1"/>
    <col min="12550" max="12800" width="9.1796875" style="452"/>
    <col min="12801" max="12801" width="3.81640625" style="452" customWidth="1"/>
    <col min="12802" max="12802" width="92.1796875" style="452" bestFit="1" customWidth="1"/>
    <col min="12803" max="12803" width="1.7265625" style="452" customWidth="1"/>
    <col min="12804" max="12804" width="3.81640625" style="452" customWidth="1"/>
    <col min="12805" max="12805" width="91.26953125" style="452" bestFit="1" customWidth="1"/>
    <col min="12806" max="13056" width="9.1796875" style="452"/>
    <col min="13057" max="13057" width="3.81640625" style="452" customWidth="1"/>
    <col min="13058" max="13058" width="92.1796875" style="452" bestFit="1" customWidth="1"/>
    <col min="13059" max="13059" width="1.7265625" style="452" customWidth="1"/>
    <col min="13060" max="13060" width="3.81640625" style="452" customWidth="1"/>
    <col min="13061" max="13061" width="91.26953125" style="452" bestFit="1" customWidth="1"/>
    <col min="13062" max="13312" width="9.1796875" style="452"/>
    <col min="13313" max="13313" width="3.81640625" style="452" customWidth="1"/>
    <col min="13314" max="13314" width="92.1796875" style="452" bestFit="1" customWidth="1"/>
    <col min="13315" max="13315" width="1.7265625" style="452" customWidth="1"/>
    <col min="13316" max="13316" width="3.81640625" style="452" customWidth="1"/>
    <col min="13317" max="13317" width="91.26953125" style="452" bestFit="1" customWidth="1"/>
    <col min="13318" max="13568" width="9.1796875" style="452"/>
    <col min="13569" max="13569" width="3.81640625" style="452" customWidth="1"/>
    <col min="13570" max="13570" width="92.1796875" style="452" bestFit="1" customWidth="1"/>
    <col min="13571" max="13571" width="1.7265625" style="452" customWidth="1"/>
    <col min="13572" max="13572" width="3.81640625" style="452" customWidth="1"/>
    <col min="13573" max="13573" width="91.26953125" style="452" bestFit="1" customWidth="1"/>
    <col min="13574" max="13824" width="9.1796875" style="452"/>
    <col min="13825" max="13825" width="3.81640625" style="452" customWidth="1"/>
    <col min="13826" max="13826" width="92.1796875" style="452" bestFit="1" customWidth="1"/>
    <col min="13827" max="13827" width="1.7265625" style="452" customWidth="1"/>
    <col min="13828" max="13828" width="3.81640625" style="452" customWidth="1"/>
    <col min="13829" max="13829" width="91.26953125" style="452" bestFit="1" customWidth="1"/>
    <col min="13830" max="14080" width="9.1796875" style="452"/>
    <col min="14081" max="14081" width="3.81640625" style="452" customWidth="1"/>
    <col min="14082" max="14082" width="92.1796875" style="452" bestFit="1" customWidth="1"/>
    <col min="14083" max="14083" width="1.7265625" style="452" customWidth="1"/>
    <col min="14084" max="14084" width="3.81640625" style="452" customWidth="1"/>
    <col min="14085" max="14085" width="91.26953125" style="452" bestFit="1" customWidth="1"/>
    <col min="14086" max="14336" width="9.1796875" style="452"/>
    <col min="14337" max="14337" width="3.81640625" style="452" customWidth="1"/>
    <col min="14338" max="14338" width="92.1796875" style="452" bestFit="1" customWidth="1"/>
    <col min="14339" max="14339" width="1.7265625" style="452" customWidth="1"/>
    <col min="14340" max="14340" width="3.81640625" style="452" customWidth="1"/>
    <col min="14341" max="14341" width="91.26953125" style="452" bestFit="1" customWidth="1"/>
    <col min="14342" max="14592" width="9.1796875" style="452"/>
    <col min="14593" max="14593" width="3.81640625" style="452" customWidth="1"/>
    <col min="14594" max="14594" width="92.1796875" style="452" bestFit="1" customWidth="1"/>
    <col min="14595" max="14595" width="1.7265625" style="452" customWidth="1"/>
    <col min="14596" max="14596" width="3.81640625" style="452" customWidth="1"/>
    <col min="14597" max="14597" width="91.26953125" style="452" bestFit="1" customWidth="1"/>
    <col min="14598" max="14848" width="9.1796875" style="452"/>
    <col min="14849" max="14849" width="3.81640625" style="452" customWidth="1"/>
    <col min="14850" max="14850" width="92.1796875" style="452" bestFit="1" customWidth="1"/>
    <col min="14851" max="14851" width="1.7265625" style="452" customWidth="1"/>
    <col min="14852" max="14852" width="3.81640625" style="452" customWidth="1"/>
    <col min="14853" max="14853" width="91.26953125" style="452" bestFit="1" customWidth="1"/>
    <col min="14854" max="15104" width="9.1796875" style="452"/>
    <col min="15105" max="15105" width="3.81640625" style="452" customWidth="1"/>
    <col min="15106" max="15106" width="92.1796875" style="452" bestFit="1" customWidth="1"/>
    <col min="15107" max="15107" width="1.7265625" style="452" customWidth="1"/>
    <col min="15108" max="15108" width="3.81640625" style="452" customWidth="1"/>
    <col min="15109" max="15109" width="91.26953125" style="452" bestFit="1" customWidth="1"/>
    <col min="15110" max="15360" width="9.1796875" style="452"/>
    <col min="15361" max="15361" width="3.81640625" style="452" customWidth="1"/>
    <col min="15362" max="15362" width="92.1796875" style="452" bestFit="1" customWidth="1"/>
    <col min="15363" max="15363" width="1.7265625" style="452" customWidth="1"/>
    <col min="15364" max="15364" width="3.81640625" style="452" customWidth="1"/>
    <col min="15365" max="15365" width="91.26953125" style="452" bestFit="1" customWidth="1"/>
    <col min="15366" max="15616" width="9.1796875" style="452"/>
    <col min="15617" max="15617" width="3.81640625" style="452" customWidth="1"/>
    <col min="15618" max="15618" width="92.1796875" style="452" bestFit="1" customWidth="1"/>
    <col min="15619" max="15619" width="1.7265625" style="452" customWidth="1"/>
    <col min="15620" max="15620" width="3.81640625" style="452" customWidth="1"/>
    <col min="15621" max="15621" width="91.26953125" style="452" bestFit="1" customWidth="1"/>
    <col min="15622" max="15872" width="9.1796875" style="452"/>
    <col min="15873" max="15873" width="3.81640625" style="452" customWidth="1"/>
    <col min="15874" max="15874" width="92.1796875" style="452" bestFit="1" customWidth="1"/>
    <col min="15875" max="15875" width="1.7265625" style="452" customWidth="1"/>
    <col min="15876" max="15876" width="3.81640625" style="452" customWidth="1"/>
    <col min="15877" max="15877" width="91.26953125" style="452" bestFit="1" customWidth="1"/>
    <col min="15878" max="16128" width="9.1796875" style="452"/>
    <col min="16129" max="16129" width="3.81640625" style="452" customWidth="1"/>
    <col min="16130" max="16130" width="92.1796875" style="452" bestFit="1" customWidth="1"/>
    <col min="16131" max="16131" width="1.7265625" style="452" customWidth="1"/>
    <col min="16132" max="16132" width="3.81640625" style="452" customWidth="1"/>
    <col min="16133" max="16133" width="91.26953125" style="452" bestFit="1" customWidth="1"/>
    <col min="16134" max="16384" width="9.1796875" style="452"/>
  </cols>
  <sheetData>
    <row r="1" spans="1:16">
      <c r="A1" s="449"/>
      <c r="B1" s="450"/>
      <c r="C1" s="449"/>
      <c r="D1" s="449"/>
      <c r="E1" s="451"/>
      <c r="F1" s="449"/>
      <c r="G1" s="449"/>
      <c r="H1" s="449"/>
      <c r="I1" s="449"/>
      <c r="J1" s="449"/>
      <c r="K1" s="449"/>
      <c r="L1" s="449"/>
      <c r="M1" s="449"/>
      <c r="N1" s="449"/>
      <c r="O1" s="449"/>
      <c r="P1" s="449"/>
    </row>
    <row r="2" spans="1:16">
      <c r="A2" s="471" t="s">
        <v>65</v>
      </c>
      <c r="B2" s="449"/>
      <c r="C2" s="449"/>
      <c r="D2" s="471" t="s">
        <v>4</v>
      </c>
      <c r="E2" s="449"/>
      <c r="F2" s="449"/>
      <c r="G2" s="449"/>
      <c r="H2" s="449"/>
      <c r="I2" s="449"/>
      <c r="J2" s="449"/>
      <c r="K2" s="449"/>
      <c r="L2" s="449"/>
      <c r="M2" s="449"/>
      <c r="N2" s="449"/>
      <c r="O2" s="449"/>
      <c r="P2" s="449"/>
    </row>
    <row r="3" spans="1:16" ht="13.5" customHeight="1">
      <c r="A3" s="453"/>
      <c r="B3" s="449"/>
      <c r="C3" s="449"/>
      <c r="D3" s="453"/>
      <c r="E3" s="449"/>
      <c r="F3" s="449"/>
      <c r="G3" s="449"/>
      <c r="H3" s="449"/>
      <c r="I3" s="449"/>
      <c r="J3" s="449"/>
      <c r="K3" s="449"/>
      <c r="L3" s="449"/>
      <c r="M3" s="449"/>
      <c r="N3" s="449"/>
      <c r="O3" s="449"/>
      <c r="P3" s="449"/>
    </row>
    <row r="4" spans="1:16" ht="21.75" customHeight="1">
      <c r="A4" s="454" t="s">
        <v>264</v>
      </c>
      <c r="B4" s="449"/>
      <c r="C4" s="449"/>
      <c r="D4" s="452" t="s">
        <v>381</v>
      </c>
      <c r="E4" s="449"/>
      <c r="F4" s="449"/>
      <c r="G4" s="449"/>
      <c r="H4" s="449"/>
      <c r="I4" s="449"/>
      <c r="J4" s="449"/>
      <c r="K4" s="449"/>
      <c r="L4" s="449"/>
      <c r="M4" s="449"/>
      <c r="N4" s="449"/>
      <c r="O4" s="449"/>
      <c r="P4" s="449"/>
    </row>
    <row r="5" spans="1:16" ht="13.5" customHeight="1">
      <c r="A5" s="449"/>
      <c r="B5" s="455"/>
      <c r="C5" s="449"/>
      <c r="D5" s="449"/>
      <c r="E5" s="455"/>
      <c r="F5" s="449"/>
      <c r="G5" s="449"/>
      <c r="H5" s="449"/>
      <c r="I5" s="449"/>
      <c r="J5" s="449"/>
      <c r="K5" s="449"/>
      <c r="L5" s="449"/>
      <c r="M5" s="449"/>
      <c r="N5" s="449"/>
      <c r="O5" s="449"/>
      <c r="P5" s="449"/>
    </row>
    <row r="6" spans="1:16" ht="42">
      <c r="A6" s="456" t="s">
        <v>8</v>
      </c>
      <c r="B6" s="459" t="s">
        <v>469</v>
      </c>
      <c r="C6" s="457"/>
      <c r="D6" s="456" t="s">
        <v>8</v>
      </c>
      <c r="E6" s="460" t="s">
        <v>477</v>
      </c>
      <c r="F6" s="527"/>
      <c r="G6" s="527"/>
      <c r="H6" s="527"/>
      <c r="I6" s="527"/>
      <c r="J6" s="527"/>
      <c r="K6" s="527"/>
      <c r="L6" s="527"/>
      <c r="M6" s="527"/>
      <c r="N6" s="527"/>
      <c r="O6" s="527"/>
      <c r="P6" s="527"/>
    </row>
    <row r="7" spans="1:16" ht="28">
      <c r="A7" s="456" t="s">
        <v>8</v>
      </c>
      <c r="B7" s="458" t="s">
        <v>470</v>
      </c>
      <c r="C7" s="459"/>
      <c r="D7" s="456" t="s">
        <v>8</v>
      </c>
      <c r="E7" s="460" t="s">
        <v>478</v>
      </c>
      <c r="F7" s="527"/>
      <c r="G7" s="527"/>
      <c r="H7" s="527"/>
      <c r="I7" s="527"/>
      <c r="J7" s="527"/>
      <c r="K7" s="527"/>
      <c r="L7" s="527"/>
      <c r="M7" s="527"/>
      <c r="N7" s="527"/>
      <c r="O7" s="527"/>
      <c r="P7" s="527"/>
    </row>
    <row r="8" spans="1:16" ht="28">
      <c r="A8" s="456" t="s">
        <v>8</v>
      </c>
      <c r="B8" s="459" t="s">
        <v>471</v>
      </c>
      <c r="C8" s="459"/>
      <c r="D8" s="456" t="s">
        <v>8</v>
      </c>
      <c r="E8" s="459" t="s">
        <v>479</v>
      </c>
      <c r="F8" s="527"/>
      <c r="G8" s="527"/>
      <c r="H8" s="527"/>
      <c r="I8" s="527"/>
      <c r="J8" s="527"/>
      <c r="K8" s="527"/>
      <c r="L8" s="527"/>
      <c r="M8" s="527"/>
      <c r="N8" s="527"/>
      <c r="O8" s="527"/>
      <c r="P8" s="527"/>
    </row>
    <row r="9" spans="1:16" ht="28">
      <c r="A9" s="456" t="s">
        <v>8</v>
      </c>
      <c r="B9" s="459" t="s">
        <v>472</v>
      </c>
      <c r="C9" s="459"/>
      <c r="D9" s="456" t="s">
        <v>8</v>
      </c>
      <c r="E9" s="459" t="s">
        <v>480</v>
      </c>
      <c r="F9" s="527"/>
      <c r="G9" s="527"/>
      <c r="H9" s="527"/>
      <c r="I9" s="527"/>
      <c r="J9" s="527"/>
      <c r="K9" s="527"/>
      <c r="L9" s="527"/>
      <c r="M9" s="527"/>
      <c r="N9" s="527"/>
      <c r="O9" s="527"/>
      <c r="P9" s="527"/>
    </row>
    <row r="10" spans="1:16" ht="28">
      <c r="A10" s="456" t="s">
        <v>8</v>
      </c>
      <c r="B10" s="459" t="s">
        <v>473</v>
      </c>
      <c r="C10" s="459"/>
      <c r="D10" s="456" t="s">
        <v>8</v>
      </c>
      <c r="E10" s="459" t="s">
        <v>481</v>
      </c>
      <c r="F10" s="527"/>
      <c r="G10" s="527"/>
      <c r="H10" s="527"/>
      <c r="I10" s="527"/>
      <c r="J10" s="527"/>
      <c r="K10" s="527"/>
      <c r="L10" s="527"/>
      <c r="M10" s="527"/>
      <c r="N10" s="527"/>
      <c r="O10" s="527"/>
      <c r="P10" s="527"/>
    </row>
    <row r="11" spans="1:16" ht="28">
      <c r="A11" s="456" t="s">
        <v>8</v>
      </c>
      <c r="B11" s="459" t="s">
        <v>474</v>
      </c>
      <c r="C11" s="459"/>
      <c r="D11" s="456" t="s">
        <v>8</v>
      </c>
      <c r="E11" s="459" t="s">
        <v>482</v>
      </c>
      <c r="F11" s="527"/>
      <c r="G11" s="527"/>
      <c r="H11" s="527"/>
      <c r="I11" s="527"/>
      <c r="J11" s="527"/>
      <c r="K11" s="527"/>
      <c r="L11" s="527"/>
      <c r="M11" s="527"/>
      <c r="N11" s="527"/>
      <c r="O11" s="527"/>
      <c r="P11" s="527"/>
    </row>
    <row r="12" spans="1:16" ht="42">
      <c r="A12" s="456" t="s">
        <v>8</v>
      </c>
      <c r="B12" s="459" t="s">
        <v>475</v>
      </c>
      <c r="C12" s="459"/>
      <c r="D12" s="456" t="s">
        <v>8</v>
      </c>
      <c r="E12" s="459" t="s">
        <v>483</v>
      </c>
      <c r="F12" s="527"/>
      <c r="G12" s="527"/>
      <c r="H12" s="527"/>
      <c r="I12" s="527"/>
      <c r="J12" s="527"/>
      <c r="K12" s="527"/>
      <c r="L12" s="527"/>
      <c r="M12" s="527"/>
      <c r="N12" s="527"/>
      <c r="O12" s="527"/>
      <c r="P12" s="527"/>
    </row>
    <row r="13" spans="1:16" ht="42">
      <c r="A13" s="456" t="s">
        <v>8</v>
      </c>
      <c r="B13" s="459" t="s">
        <v>476</v>
      </c>
      <c r="C13" s="459"/>
      <c r="D13" s="456" t="s">
        <v>8</v>
      </c>
      <c r="E13" s="459" t="s">
        <v>484</v>
      </c>
      <c r="F13" s="527"/>
      <c r="G13" s="527"/>
      <c r="H13" s="527"/>
      <c r="I13" s="527"/>
      <c r="J13" s="527"/>
      <c r="K13" s="527"/>
      <c r="L13" s="527"/>
      <c r="M13" s="527"/>
      <c r="N13" s="527"/>
      <c r="O13" s="527"/>
      <c r="P13" s="527"/>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Normal="100" workbookViewId="0">
      <selection activeCell="H15" sqref="H15"/>
    </sheetView>
  </sheetViews>
  <sheetFormatPr defaultColWidth="9.1796875" defaultRowHeight="11.5"/>
  <cols>
    <col min="1" max="1" width="37.7265625" style="63" customWidth="1"/>
    <col min="2" max="2" width="12.453125" style="63" bestFit="1" customWidth="1"/>
    <col min="3" max="3" width="13.7265625" style="63" bestFit="1" customWidth="1"/>
    <col min="4" max="4" width="14.26953125" style="63" bestFit="1" customWidth="1"/>
    <col min="5" max="5" width="9.54296875" style="63" customWidth="1"/>
    <col min="6" max="6" width="9" style="63" customWidth="1"/>
    <col min="7" max="7" width="12" style="68" bestFit="1" customWidth="1"/>
    <col min="8" max="16384" width="9.1796875" style="63"/>
  </cols>
  <sheetData>
    <row r="1" spans="1:33" s="60" customFormat="1" ht="16.5" customHeight="1">
      <c r="A1" s="528" t="s">
        <v>210</v>
      </c>
      <c r="B1" s="528"/>
      <c r="C1" s="528"/>
      <c r="D1" s="528"/>
      <c r="E1" s="528"/>
      <c r="F1" s="528"/>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30" t="s">
        <v>55</v>
      </c>
      <c r="B2" s="530"/>
      <c r="C2" s="530"/>
      <c r="D2" s="530"/>
      <c r="E2" s="530"/>
      <c r="F2" s="530"/>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29" t="s">
        <v>136</v>
      </c>
      <c r="B3" s="529"/>
      <c r="C3" s="529"/>
      <c r="D3" s="529"/>
      <c r="E3" s="529"/>
      <c r="F3" s="529"/>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t="11.5" hidden="1" customHeight="1">
      <c r="A5" s="64"/>
      <c r="B5" s="62"/>
      <c r="C5" s="62"/>
      <c r="D5" s="62"/>
      <c r="E5" s="62"/>
      <c r="F5" s="62"/>
    </row>
    <row r="6" spans="1:33" ht="12" customHeight="1">
      <c r="A6" s="512"/>
      <c r="B6" s="308"/>
      <c r="C6" s="309"/>
      <c r="D6" s="422" t="s">
        <v>50</v>
      </c>
      <c r="E6" s="531" t="s">
        <v>12</v>
      </c>
      <c r="F6" s="532"/>
    </row>
    <row r="7" spans="1:33" ht="12" customHeight="1">
      <c r="A7" s="310" t="s">
        <v>13</v>
      </c>
      <c r="B7" s="531" t="s">
        <v>265</v>
      </c>
      <c r="C7" s="532"/>
      <c r="D7" s="422" t="s">
        <v>14</v>
      </c>
      <c r="E7" s="531" t="s">
        <v>14</v>
      </c>
      <c r="F7" s="532"/>
    </row>
    <row r="8" spans="1:33" ht="12" customHeight="1">
      <c r="A8" s="311" t="s">
        <v>16</v>
      </c>
      <c r="B8" s="534" t="s">
        <v>266</v>
      </c>
      <c r="C8" s="535"/>
      <c r="D8" s="346" t="s">
        <v>51</v>
      </c>
      <c r="E8" s="534" t="s">
        <v>18</v>
      </c>
      <c r="F8" s="535"/>
    </row>
    <row r="9" spans="1:33" ht="12" customHeight="1">
      <c r="A9" s="513"/>
      <c r="B9" s="308"/>
      <c r="C9" s="309"/>
      <c r="D9" s="346" t="s">
        <v>19</v>
      </c>
      <c r="E9" s="534" t="s">
        <v>19</v>
      </c>
      <c r="F9" s="535"/>
    </row>
    <row r="10" spans="1:33" ht="14.25" customHeight="1" thickBot="1">
      <c r="A10" s="65" t="s">
        <v>465</v>
      </c>
      <c r="B10" s="66">
        <v>2018</v>
      </c>
      <c r="C10" s="225">
        <v>2019</v>
      </c>
      <c r="D10" s="66" t="s">
        <v>387</v>
      </c>
      <c r="E10" s="66">
        <v>2018</v>
      </c>
      <c r="F10" s="225">
        <v>2019</v>
      </c>
    </row>
    <row r="11" spans="1:33" ht="14.5" thickBot="1">
      <c r="A11" s="533" t="s">
        <v>338</v>
      </c>
      <c r="B11" s="533"/>
      <c r="C11" s="533"/>
      <c r="D11" s="533"/>
      <c r="E11" s="533"/>
      <c r="F11" s="533"/>
    </row>
    <row r="12" spans="1:33" ht="13.5" customHeight="1">
      <c r="A12" s="69" t="s">
        <v>172</v>
      </c>
      <c r="B12" s="162">
        <v>2168081.3836745028</v>
      </c>
      <c r="C12" s="162">
        <v>2554139.7393517909</v>
      </c>
      <c r="D12" s="224">
        <v>17.806451297644067</v>
      </c>
      <c r="E12" s="87">
        <v>3.085488708650526</v>
      </c>
      <c r="F12" s="87">
        <v>3.367364827413001</v>
      </c>
    </row>
    <row r="13" spans="1:33" ht="18" customHeight="1">
      <c r="A13" s="71" t="s">
        <v>263</v>
      </c>
      <c r="B13" s="469">
        <v>68098952.08807455</v>
      </c>
      <c r="C13" s="211">
        <v>73295667.758757174</v>
      </c>
      <c r="D13" s="224">
        <v>7.6311242850867211</v>
      </c>
      <c r="E13" s="90">
        <v>96.91451129134947</v>
      </c>
      <c r="F13" s="90">
        <v>96.632635172586987</v>
      </c>
    </row>
    <row r="14" spans="1:33" ht="13.5" customHeight="1">
      <c r="A14" s="72" t="s">
        <v>239</v>
      </c>
      <c r="B14" s="211"/>
      <c r="C14" s="211"/>
      <c r="D14" s="224"/>
      <c r="E14" s="90"/>
      <c r="F14" s="90"/>
    </row>
    <row r="15" spans="1:33" ht="14">
      <c r="A15" s="318" t="s">
        <v>9</v>
      </c>
      <c r="B15" s="319">
        <v>70267033.471749052</v>
      </c>
      <c r="C15" s="319">
        <v>75849807.498108968</v>
      </c>
      <c r="D15" s="320">
        <v>7.9450828511274496</v>
      </c>
      <c r="E15" s="321">
        <v>100</v>
      </c>
      <c r="F15" s="321">
        <v>99.999999999999986</v>
      </c>
    </row>
    <row r="16" spans="1:33" ht="12" thickBot="1">
      <c r="A16" s="73"/>
      <c r="B16" s="74"/>
      <c r="C16" s="283"/>
      <c r="D16" s="470"/>
      <c r="E16" s="75"/>
      <c r="F16" s="75"/>
    </row>
    <row r="17" spans="1:33" ht="14.25" customHeight="1" thickBot="1">
      <c r="A17" s="533" t="s">
        <v>335</v>
      </c>
      <c r="B17" s="533"/>
      <c r="C17" s="533"/>
      <c r="D17" s="533"/>
      <c r="E17" s="533"/>
      <c r="F17" s="533"/>
    </row>
    <row r="18" spans="1:33" ht="16.5" customHeight="1">
      <c r="A18" s="69" t="s">
        <v>171</v>
      </c>
      <c r="B18" s="162">
        <v>420124.32999999996</v>
      </c>
      <c r="C18" s="162">
        <v>528374.69999999995</v>
      </c>
      <c r="D18" s="224">
        <v>25.76627018958888</v>
      </c>
      <c r="E18" s="87">
        <v>1.3008056802074417</v>
      </c>
      <c r="F18" s="87">
        <v>1.5165525969761495</v>
      </c>
    </row>
    <row r="19" spans="1:33" ht="20.25" customHeight="1">
      <c r="A19" s="71" t="s">
        <v>263</v>
      </c>
      <c r="B19" s="211">
        <v>31877115.480099998</v>
      </c>
      <c r="C19" s="211">
        <v>34312137.990000002</v>
      </c>
      <c r="D19" s="224">
        <v>7.6387793350377597</v>
      </c>
      <c r="E19" s="90">
        <v>98.699194319792554</v>
      </c>
      <c r="F19" s="90">
        <v>98.483447403023831</v>
      </c>
    </row>
    <row r="20" spans="1:33" ht="16.5" customHeight="1">
      <c r="A20" s="72" t="s">
        <v>239</v>
      </c>
      <c r="B20" s="211"/>
      <c r="C20" s="211"/>
      <c r="D20" s="224"/>
      <c r="E20" s="90"/>
      <c r="F20" s="90"/>
    </row>
    <row r="21" spans="1:33" ht="14">
      <c r="A21" s="318" t="s">
        <v>9</v>
      </c>
      <c r="B21" s="319">
        <v>32297239.810099997</v>
      </c>
      <c r="C21" s="319">
        <v>34840512.690000005</v>
      </c>
      <c r="D21" s="320">
        <v>7.8745827657528578</v>
      </c>
      <c r="E21" s="321">
        <v>100</v>
      </c>
      <c r="F21" s="322">
        <v>100</v>
      </c>
    </row>
    <row r="22" spans="1:33" ht="14">
      <c r="A22" s="77"/>
      <c r="B22" s="78"/>
      <c r="C22" s="226"/>
      <c r="D22" s="265"/>
      <c r="E22" s="79"/>
      <c r="F22" s="79"/>
    </row>
    <row r="23" spans="1:33" s="60" customFormat="1" ht="15.75" customHeight="1">
      <c r="A23" s="528" t="s">
        <v>56</v>
      </c>
      <c r="B23" s="528"/>
      <c r="C23" s="528"/>
      <c r="D23" s="528"/>
      <c r="E23" s="528"/>
      <c r="F23" s="528"/>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29" t="s">
        <v>137</v>
      </c>
      <c r="B24" s="529"/>
      <c r="C24" s="529"/>
      <c r="D24" s="529"/>
      <c r="E24" s="529"/>
      <c r="F24" s="529"/>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3"/>
      <c r="B26" s="314"/>
      <c r="C26" s="315"/>
      <c r="D26" s="423" t="s">
        <v>50</v>
      </c>
      <c r="E26" s="531" t="s">
        <v>12</v>
      </c>
      <c r="F26" s="537"/>
    </row>
    <row r="27" spans="1:33" ht="12" customHeight="1">
      <c r="A27" s="313" t="s">
        <v>13</v>
      </c>
      <c r="B27" s="531" t="s">
        <v>170</v>
      </c>
      <c r="C27" s="532"/>
      <c r="D27" s="423" t="s">
        <v>14</v>
      </c>
      <c r="E27" s="531" t="s">
        <v>14</v>
      </c>
      <c r="F27" s="537"/>
    </row>
    <row r="28" spans="1:33" ht="12" customHeight="1">
      <c r="A28" s="316" t="s">
        <v>16</v>
      </c>
      <c r="B28" s="534" t="s">
        <v>169</v>
      </c>
      <c r="C28" s="535"/>
      <c r="D28" s="424" t="s">
        <v>51</v>
      </c>
      <c r="E28" s="534" t="s">
        <v>18</v>
      </c>
      <c r="F28" s="538"/>
    </row>
    <row r="29" spans="1:33" ht="12" customHeight="1">
      <c r="A29" s="316"/>
      <c r="B29" s="314"/>
      <c r="C29" s="315"/>
      <c r="D29" s="424" t="s">
        <v>19</v>
      </c>
      <c r="E29" s="534" t="s">
        <v>19</v>
      </c>
      <c r="F29" s="538"/>
    </row>
    <row r="30" spans="1:33" ht="15" customHeight="1" thickBot="1">
      <c r="A30" s="65" t="str">
        <f>A10</f>
        <v>Janar - Shtator / January - September</v>
      </c>
      <c r="B30" s="66">
        <v>2018</v>
      </c>
      <c r="C30" s="225">
        <v>2019</v>
      </c>
      <c r="D30" s="66" t="s">
        <v>387</v>
      </c>
      <c r="E30" s="66">
        <v>2018</v>
      </c>
      <c r="F30" s="225">
        <v>2019</v>
      </c>
    </row>
    <row r="31" spans="1:33" ht="14.5" thickBot="1">
      <c r="A31" s="533" t="s">
        <v>336</v>
      </c>
      <c r="B31" s="533"/>
      <c r="C31" s="533"/>
      <c r="D31" s="533"/>
      <c r="E31" s="533"/>
      <c r="F31" s="533"/>
    </row>
    <row r="32" spans="1:33" ht="14">
      <c r="A32" s="69" t="s">
        <v>171</v>
      </c>
      <c r="B32" s="162">
        <v>7000</v>
      </c>
      <c r="C32" s="162">
        <v>9574</v>
      </c>
      <c r="D32" s="224">
        <v>36.771428571428565</v>
      </c>
      <c r="E32" s="87">
        <v>0.84590304984302456</v>
      </c>
      <c r="F32" s="87">
        <v>1.0410652052172873</v>
      </c>
    </row>
    <row r="33" spans="1:8" ht="14">
      <c r="A33" s="71" t="s">
        <v>263</v>
      </c>
      <c r="B33" s="211">
        <v>820518</v>
      </c>
      <c r="C33" s="211">
        <v>910061</v>
      </c>
      <c r="D33" s="224">
        <v>10.912984236787015</v>
      </c>
      <c r="E33" s="90">
        <v>99.154096950156983</v>
      </c>
      <c r="F33" s="90">
        <v>98.958934794782721</v>
      </c>
    </row>
    <row r="34" spans="1:8" ht="13.5" customHeight="1">
      <c r="A34" s="72" t="s">
        <v>239</v>
      </c>
      <c r="B34" s="91"/>
      <c r="C34" s="91"/>
      <c r="D34" s="224"/>
      <c r="E34" s="90">
        <v>0</v>
      </c>
      <c r="F34" s="90">
        <v>0</v>
      </c>
    </row>
    <row r="35" spans="1:8" ht="14">
      <c r="A35" s="318" t="s">
        <v>9</v>
      </c>
      <c r="B35" s="319">
        <v>827518</v>
      </c>
      <c r="C35" s="319">
        <v>919635</v>
      </c>
      <c r="D35" s="320">
        <v>11.131721606055688</v>
      </c>
      <c r="E35" s="321">
        <v>100.00000000000001</v>
      </c>
      <c r="F35" s="322">
        <v>100.00000000000001</v>
      </c>
    </row>
    <row r="36" spans="1:8" ht="12" thickBot="1">
      <c r="A36" s="64"/>
      <c r="B36" s="84"/>
      <c r="C36" s="158"/>
      <c r="D36" s="266"/>
      <c r="E36" s="84"/>
      <c r="F36" s="84"/>
    </row>
    <row r="37" spans="1:8" ht="14.5" thickBot="1">
      <c r="A37" s="533" t="s">
        <v>337</v>
      </c>
      <c r="B37" s="533"/>
      <c r="C37" s="533"/>
      <c r="D37" s="533"/>
      <c r="E37" s="533"/>
      <c r="F37" s="533"/>
    </row>
    <row r="38" spans="1:8" ht="12.75" customHeight="1">
      <c r="A38" s="69" t="s">
        <v>172</v>
      </c>
      <c r="B38" s="162">
        <v>230</v>
      </c>
      <c r="C38" s="162">
        <v>229</v>
      </c>
      <c r="D38" s="224">
        <v>-0.43478260869564966</v>
      </c>
      <c r="E38" s="87">
        <v>0.22449318223966114</v>
      </c>
      <c r="F38" s="87">
        <v>0.23384049831512307</v>
      </c>
    </row>
    <row r="39" spans="1:8" ht="14">
      <c r="A39" s="71" t="s">
        <v>263</v>
      </c>
      <c r="B39" s="211">
        <v>102223</v>
      </c>
      <c r="C39" s="211">
        <v>97930</v>
      </c>
      <c r="D39" s="224">
        <v>-4.1996419592459588</v>
      </c>
      <c r="E39" s="90">
        <v>99.775506817760345</v>
      </c>
      <c r="F39" s="90">
        <v>99.766705039782394</v>
      </c>
    </row>
    <row r="40" spans="1:8" ht="15.75" customHeight="1">
      <c r="A40" s="72" t="s">
        <v>239</v>
      </c>
      <c r="B40" s="211"/>
      <c r="C40" s="211"/>
      <c r="D40" s="224"/>
      <c r="E40" s="90">
        <v>0</v>
      </c>
      <c r="F40" s="90">
        <v>0</v>
      </c>
    </row>
    <row r="41" spans="1:8" ht="14">
      <c r="A41" s="318" t="s">
        <v>9</v>
      </c>
      <c r="B41" s="319">
        <v>102453</v>
      </c>
      <c r="C41" s="319">
        <v>98159</v>
      </c>
      <c r="D41" s="320">
        <v>-4.191190106683063</v>
      </c>
      <c r="E41" s="321">
        <v>100</v>
      </c>
      <c r="F41" s="322">
        <v>100.00054553809751</v>
      </c>
      <c r="H41" s="484"/>
    </row>
    <row r="42" spans="1:8" ht="14">
      <c r="A42" s="77"/>
      <c r="B42" s="85"/>
      <c r="C42" s="227"/>
      <c r="D42" s="267"/>
      <c r="E42" s="86"/>
      <c r="F42" s="86"/>
    </row>
    <row r="43" spans="1:8" ht="13">
      <c r="A43" s="536" t="s">
        <v>152</v>
      </c>
      <c r="B43" s="536"/>
      <c r="C43" s="536" t="s">
        <v>153</v>
      </c>
      <c r="D43" s="536"/>
      <c r="E43" s="536"/>
      <c r="F43" s="536"/>
    </row>
    <row r="46" spans="1:8">
      <c r="B46" s="63" t="s">
        <v>219</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topLeftCell="A7" zoomScale="84" zoomScaleNormal="84" workbookViewId="0">
      <selection activeCell="H22" sqref="H22"/>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28"/>
      <c r="C1" s="528"/>
      <c r="D1" s="528"/>
      <c r="E1" s="528"/>
      <c r="F1" s="528"/>
      <c r="G1" s="528"/>
      <c r="H1" s="271"/>
      <c r="I1" s="59"/>
      <c r="J1" s="59"/>
      <c r="K1" s="59"/>
      <c r="L1" s="59"/>
      <c r="M1" s="59"/>
      <c r="N1" s="59"/>
      <c r="O1" s="59"/>
      <c r="P1" s="59"/>
      <c r="Q1" s="59"/>
      <c r="R1" s="59"/>
      <c r="S1" s="59"/>
      <c r="T1" s="59"/>
      <c r="U1" s="59"/>
      <c r="V1" s="59"/>
    </row>
    <row r="2" spans="1:22" s="60" customFormat="1" ht="15.75" customHeight="1">
      <c r="A2" s="528" t="s">
        <v>167</v>
      </c>
      <c r="B2" s="528"/>
      <c r="C2" s="528"/>
      <c r="D2" s="528"/>
      <c r="E2" s="528"/>
      <c r="F2" s="528"/>
      <c r="G2" s="528"/>
      <c r="H2" s="271"/>
      <c r="I2" s="59"/>
      <c r="J2" s="59"/>
      <c r="K2" s="59"/>
      <c r="L2" s="59"/>
      <c r="M2" s="59"/>
      <c r="N2" s="59"/>
      <c r="O2" s="59"/>
      <c r="P2" s="59"/>
      <c r="Q2" s="59"/>
      <c r="R2" s="59"/>
      <c r="S2" s="59"/>
      <c r="T2" s="59"/>
      <c r="U2" s="59"/>
      <c r="V2" s="59"/>
    </row>
    <row r="3" spans="1:22" s="60" customFormat="1" ht="15.75" customHeight="1">
      <c r="A3" s="529" t="s">
        <v>179</v>
      </c>
      <c r="B3" s="529"/>
      <c r="C3" s="529"/>
      <c r="D3" s="529"/>
      <c r="E3" s="529"/>
      <c r="F3" s="529"/>
      <c r="G3" s="529"/>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23"/>
      <c r="B5" s="324"/>
      <c r="C5" s="308"/>
      <c r="D5" s="325"/>
      <c r="E5" s="326" t="s">
        <v>50</v>
      </c>
      <c r="F5" s="531" t="s">
        <v>12</v>
      </c>
      <c r="G5" s="537"/>
    </row>
    <row r="6" spans="1:22" ht="15.75" customHeight="1">
      <c r="A6" s="323" t="s">
        <v>47</v>
      </c>
      <c r="B6" s="313" t="s">
        <v>10</v>
      </c>
      <c r="C6" s="531" t="s">
        <v>265</v>
      </c>
      <c r="D6" s="532"/>
      <c r="E6" s="326" t="s">
        <v>14</v>
      </c>
      <c r="F6" s="531" t="s">
        <v>14</v>
      </c>
      <c r="G6" s="537"/>
    </row>
    <row r="7" spans="1:22" ht="13.5" customHeight="1">
      <c r="A7" s="327"/>
      <c r="B7" s="316" t="s">
        <v>180</v>
      </c>
      <c r="C7" s="534" t="s">
        <v>266</v>
      </c>
      <c r="D7" s="535"/>
      <c r="E7" s="317" t="s">
        <v>51</v>
      </c>
      <c r="F7" s="534" t="s">
        <v>18</v>
      </c>
      <c r="G7" s="538"/>
    </row>
    <row r="8" spans="1:22" ht="12" customHeight="1">
      <c r="A8" s="328"/>
      <c r="B8" s="316"/>
      <c r="C8" s="308"/>
      <c r="D8" s="325"/>
      <c r="E8" s="317" t="s">
        <v>19</v>
      </c>
      <c r="F8" s="534" t="s">
        <v>19</v>
      </c>
      <c r="G8" s="538"/>
    </row>
    <row r="9" spans="1:22" ht="16.5" customHeight="1" thickBot="1">
      <c r="A9" s="184"/>
      <c r="B9" s="65" t="str">
        <f>' F4'!A10</f>
        <v>Janar - Shtator / January - September</v>
      </c>
      <c r="C9" s="66">
        <v>2018</v>
      </c>
      <c r="D9" s="225">
        <v>2019</v>
      </c>
      <c r="E9" s="66" t="s">
        <v>387</v>
      </c>
      <c r="F9" s="66">
        <v>2018</v>
      </c>
      <c r="G9" s="225">
        <v>2019</v>
      </c>
    </row>
    <row r="10" spans="1:22" ht="14.5" thickBot="1">
      <c r="A10" s="533" t="s">
        <v>339</v>
      </c>
      <c r="B10" s="533"/>
      <c r="C10" s="533"/>
      <c r="D10" s="533"/>
      <c r="E10" s="533"/>
      <c r="F10" s="533"/>
      <c r="G10" s="533"/>
    </row>
    <row r="11" spans="1:22" ht="13">
      <c r="A11" s="330" t="s">
        <v>256</v>
      </c>
      <c r="B11" s="329" t="s">
        <v>317</v>
      </c>
      <c r="C11" s="331">
        <v>2168081.3836745024</v>
      </c>
      <c r="D11" s="331">
        <v>2554139.7393517913</v>
      </c>
      <c r="E11" s="332">
        <v>17.806451297644109</v>
      </c>
      <c r="F11" s="333">
        <v>100.00000000000003</v>
      </c>
      <c r="G11" s="333">
        <v>100</v>
      </c>
    </row>
    <row r="12" spans="1:22" ht="13">
      <c r="A12" s="249"/>
      <c r="B12" s="250" t="s">
        <v>357</v>
      </c>
      <c r="C12" s="88">
        <v>0</v>
      </c>
      <c r="D12" s="88">
        <v>0</v>
      </c>
      <c r="E12" s="88"/>
      <c r="F12" s="175">
        <v>0</v>
      </c>
      <c r="G12" s="175">
        <v>0</v>
      </c>
    </row>
    <row r="13" spans="1:22" ht="13">
      <c r="A13" s="251"/>
      <c r="B13" s="443" t="s">
        <v>318</v>
      </c>
      <c r="C13" s="88">
        <v>405463.55499999999</v>
      </c>
      <c r="D13" s="88">
        <v>591280.52999999991</v>
      </c>
      <c r="E13" s="89">
        <v>45.828280423378608</v>
      </c>
      <c r="F13" s="175">
        <v>18.701491468591151</v>
      </c>
      <c r="G13" s="175">
        <v>23.14988960431975</v>
      </c>
    </row>
    <row r="14" spans="1:22" ht="13">
      <c r="A14" s="251"/>
      <c r="B14" s="443" t="s">
        <v>383</v>
      </c>
      <c r="C14" s="88">
        <v>1598308.5886745027</v>
      </c>
      <c r="D14" s="88">
        <v>1692137.4793517913</v>
      </c>
      <c r="E14" s="89">
        <v>5.870511573431636</v>
      </c>
      <c r="F14" s="175">
        <v>73.719953536322564</v>
      </c>
      <c r="G14" s="175">
        <v>66.250779206827374</v>
      </c>
    </row>
    <row r="15" spans="1:22" ht="13">
      <c r="A15" s="251"/>
      <c r="B15" s="443" t="s">
        <v>384</v>
      </c>
      <c r="C15" s="88">
        <v>0</v>
      </c>
      <c r="D15" s="88">
        <v>0</v>
      </c>
      <c r="E15" s="89"/>
      <c r="F15" s="175">
        <v>0</v>
      </c>
      <c r="G15" s="175">
        <v>0</v>
      </c>
    </row>
    <row r="16" spans="1:22" ht="13">
      <c r="A16" s="251"/>
      <c r="B16" s="443" t="s">
        <v>385</v>
      </c>
      <c r="C16" s="88">
        <v>114101.49000000002</v>
      </c>
      <c r="D16" s="88">
        <v>220245.00000000003</v>
      </c>
      <c r="E16" s="89">
        <v>93.025524907694006</v>
      </c>
      <c r="F16" s="175">
        <v>5.2627862984838147</v>
      </c>
      <c r="G16" s="175">
        <v>8.6230599135462906</v>
      </c>
    </row>
    <row r="17" spans="1:7" ht="13">
      <c r="A17" s="251"/>
      <c r="B17" s="443" t="s">
        <v>386</v>
      </c>
      <c r="C17" s="88">
        <v>5360.78</v>
      </c>
      <c r="D17" s="88">
        <v>0</v>
      </c>
      <c r="E17" s="89"/>
      <c r="F17" s="175">
        <v>0.24725916842265652</v>
      </c>
      <c r="G17" s="175">
        <v>0</v>
      </c>
    </row>
    <row r="18" spans="1:7" ht="13">
      <c r="A18" s="251"/>
      <c r="B18" s="252" t="s">
        <v>359</v>
      </c>
      <c r="C18" s="88">
        <v>0</v>
      </c>
      <c r="D18" s="88">
        <v>0</v>
      </c>
      <c r="E18" s="89"/>
      <c r="F18" s="175">
        <v>0</v>
      </c>
      <c r="G18" s="175">
        <v>0</v>
      </c>
    </row>
    <row r="19" spans="1:7" ht="13">
      <c r="A19" s="251"/>
      <c r="B19" s="252" t="s">
        <v>360</v>
      </c>
      <c r="C19" s="88">
        <v>40828.039999999994</v>
      </c>
      <c r="D19" s="88">
        <v>50476.729999999996</v>
      </c>
      <c r="E19" s="89">
        <v>23.632508442727108</v>
      </c>
      <c r="F19" s="175">
        <v>1.8831414866357052</v>
      </c>
      <c r="G19" s="175">
        <v>1.9762712753065874</v>
      </c>
    </row>
    <row r="20" spans="1:7" ht="13">
      <c r="A20" s="251"/>
      <c r="B20" s="252" t="s">
        <v>361</v>
      </c>
      <c r="C20" s="88">
        <v>4018.93</v>
      </c>
      <c r="D20" s="88">
        <v>0</v>
      </c>
      <c r="E20" s="89"/>
      <c r="F20" s="175">
        <v>0.18536804154411615</v>
      </c>
      <c r="G20" s="175">
        <v>0</v>
      </c>
    </row>
    <row r="21" spans="1:7" ht="13">
      <c r="A21" s="253"/>
      <c r="B21" s="252" t="s">
        <v>362</v>
      </c>
      <c r="C21" s="113">
        <v>0</v>
      </c>
      <c r="D21" s="88">
        <v>0</v>
      </c>
      <c r="E21" s="89"/>
      <c r="F21" s="175">
        <v>0</v>
      </c>
      <c r="G21" s="175">
        <v>0</v>
      </c>
    </row>
    <row r="22" spans="1:7" ht="13">
      <c r="A22" s="253"/>
      <c r="B22" s="252" t="s">
        <v>363</v>
      </c>
      <c r="C22" s="88">
        <v>0</v>
      </c>
      <c r="D22" s="88">
        <v>0</v>
      </c>
      <c r="E22" s="89"/>
      <c r="F22" s="175">
        <v>0</v>
      </c>
      <c r="G22" s="175">
        <v>0</v>
      </c>
    </row>
    <row r="23" spans="1:7" ht="26">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4" t="s">
        <v>257</v>
      </c>
      <c r="B26" s="335" t="s">
        <v>367</v>
      </c>
      <c r="C26" s="336">
        <v>0</v>
      </c>
      <c r="D26" s="337">
        <v>0</v>
      </c>
      <c r="E26" s="337"/>
      <c r="F26" s="337"/>
      <c r="G26" s="338"/>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40">
      <c r="A29" s="339" t="s">
        <v>258</v>
      </c>
      <c r="B29" s="335" t="s">
        <v>370</v>
      </c>
      <c r="C29" s="336">
        <v>0</v>
      </c>
      <c r="D29" s="337">
        <v>0</v>
      </c>
      <c r="E29" s="337"/>
      <c r="F29" s="337"/>
      <c r="G29" s="338"/>
    </row>
    <row r="30" spans="1:7" ht="27.5" thickBot="1">
      <c r="A30" s="255" t="s">
        <v>259</v>
      </c>
      <c r="B30" s="258" t="s">
        <v>371</v>
      </c>
      <c r="C30" s="275">
        <v>0</v>
      </c>
      <c r="D30" s="276">
        <v>0</v>
      </c>
      <c r="E30" s="277"/>
      <c r="F30" s="277"/>
      <c r="G30" s="241"/>
    </row>
    <row r="31" spans="1:7" ht="15" thickTop="1" thickBot="1">
      <c r="A31" s="340"/>
      <c r="B31" s="341" t="s">
        <v>255</v>
      </c>
      <c r="C31" s="342">
        <v>2168081.3836745024</v>
      </c>
      <c r="D31" s="342">
        <v>2554139.7393517913</v>
      </c>
      <c r="E31" s="343">
        <v>17.806451297644109</v>
      </c>
      <c r="F31" s="344">
        <v>100.00000000000003</v>
      </c>
      <c r="G31" s="344">
        <v>100</v>
      </c>
    </row>
    <row r="32" spans="1:7"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topLeftCell="A8" zoomScale="88" zoomScaleNormal="88" workbookViewId="0">
      <selection activeCell="C11" sqref="C11:G31"/>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7" ht="15.75" customHeight="1">
      <c r="A2" s="528" t="s">
        <v>181</v>
      </c>
      <c r="B2" s="528"/>
      <c r="C2" s="528"/>
      <c r="D2" s="528"/>
      <c r="E2" s="528"/>
      <c r="F2" s="528"/>
      <c r="G2" s="528"/>
    </row>
    <row r="3" spans="1:7" ht="15.5">
      <c r="A3" s="529" t="s">
        <v>182</v>
      </c>
      <c r="B3" s="529"/>
      <c r="C3" s="529"/>
      <c r="D3" s="529"/>
      <c r="E3" s="529"/>
      <c r="F3" s="529"/>
      <c r="G3" s="529"/>
    </row>
    <row r="5" spans="1:7" ht="14">
      <c r="A5" s="323"/>
      <c r="B5" s="324"/>
      <c r="C5" s="539" t="s">
        <v>150</v>
      </c>
      <c r="D5" s="540"/>
      <c r="E5" s="326" t="s">
        <v>50</v>
      </c>
      <c r="F5" s="531" t="s">
        <v>12</v>
      </c>
      <c r="G5" s="537"/>
    </row>
    <row r="6" spans="1:7" ht="14.25" customHeight="1">
      <c r="A6" s="323" t="s">
        <v>47</v>
      </c>
      <c r="B6" s="313" t="s">
        <v>10</v>
      </c>
      <c r="C6" s="531" t="s">
        <v>265</v>
      </c>
      <c r="D6" s="532"/>
      <c r="E6" s="326" t="s">
        <v>14</v>
      </c>
      <c r="F6" s="531" t="s">
        <v>14</v>
      </c>
      <c r="G6" s="537"/>
    </row>
    <row r="7" spans="1:7" ht="14">
      <c r="A7" s="327"/>
      <c r="B7" s="316" t="s">
        <v>180</v>
      </c>
      <c r="C7" s="534" t="s">
        <v>266</v>
      </c>
      <c r="D7" s="535"/>
      <c r="E7" s="317" t="s">
        <v>51</v>
      </c>
      <c r="F7" s="534" t="s">
        <v>18</v>
      </c>
      <c r="G7" s="538"/>
    </row>
    <row r="8" spans="1:7" ht="14">
      <c r="A8" s="328"/>
      <c r="B8" s="316"/>
      <c r="C8" s="308"/>
      <c r="D8" s="325"/>
      <c r="E8" s="317" t="s">
        <v>19</v>
      </c>
      <c r="F8" s="534" t="s">
        <v>19</v>
      </c>
      <c r="G8" s="538"/>
    </row>
    <row r="9" spans="1:7" ht="16.5" customHeight="1" thickBot="1">
      <c r="A9" s="184"/>
      <c r="B9" s="65" t="str">
        <f>' F4'!A10</f>
        <v>Janar - Shtator / January - September</v>
      </c>
      <c r="C9" s="66">
        <v>2018</v>
      </c>
      <c r="D9" s="225">
        <v>2019</v>
      </c>
      <c r="E9" s="66" t="s">
        <v>387</v>
      </c>
      <c r="F9" s="66">
        <v>2018</v>
      </c>
      <c r="G9" s="225">
        <v>2019</v>
      </c>
    </row>
    <row r="10" spans="1:7" ht="14.5" thickBot="1">
      <c r="A10" s="533" t="s">
        <v>340</v>
      </c>
      <c r="B10" s="533"/>
      <c r="C10" s="533"/>
      <c r="D10" s="533"/>
      <c r="E10" s="533"/>
      <c r="F10" s="533"/>
      <c r="G10" s="533"/>
    </row>
    <row r="11" spans="1:7" ht="13">
      <c r="A11" s="330" t="s">
        <v>256</v>
      </c>
      <c r="B11" s="329" t="s">
        <v>317</v>
      </c>
      <c r="C11" s="331">
        <v>420124.32999999996</v>
      </c>
      <c r="D11" s="331">
        <v>528374.70000000007</v>
      </c>
      <c r="E11" s="332">
        <v>25.766270189588901</v>
      </c>
      <c r="F11" s="333">
        <v>100</v>
      </c>
      <c r="G11" s="333">
        <v>99.999999999999986</v>
      </c>
    </row>
    <row r="12" spans="1:7" ht="13">
      <c r="A12" s="249"/>
      <c r="B12" s="250" t="s">
        <v>357</v>
      </c>
      <c r="C12" s="88">
        <v>0</v>
      </c>
      <c r="D12" s="88">
        <v>0</v>
      </c>
      <c r="E12" s="88"/>
      <c r="F12" s="175">
        <v>0</v>
      </c>
      <c r="G12" s="175">
        <v>0</v>
      </c>
    </row>
    <row r="13" spans="1:7" ht="13">
      <c r="A13" s="251"/>
      <c r="B13" s="443" t="s">
        <v>318</v>
      </c>
      <c r="C13" s="88">
        <v>55100</v>
      </c>
      <c r="D13" s="88">
        <v>74879.23</v>
      </c>
      <c r="E13" s="89">
        <v>35.896969147005443</v>
      </c>
      <c r="F13" s="175">
        <v>13.115165217877289</v>
      </c>
      <c r="G13" s="175">
        <v>14.171615332831037</v>
      </c>
    </row>
    <row r="14" spans="1:7" ht="13">
      <c r="A14" s="251"/>
      <c r="B14" s="443" t="s">
        <v>383</v>
      </c>
      <c r="C14" s="88">
        <v>336148.82999999996</v>
      </c>
      <c r="D14" s="88">
        <v>443420.77</v>
      </c>
      <c r="E14" s="89">
        <v>31.912037296098905</v>
      </c>
      <c r="F14" s="175">
        <v>80.011750331146018</v>
      </c>
      <c r="G14" s="175">
        <v>83.92165067706685</v>
      </c>
    </row>
    <row r="15" spans="1:7" ht="13">
      <c r="A15" s="251"/>
      <c r="B15" s="443" t="s">
        <v>384</v>
      </c>
      <c r="C15" s="88">
        <v>0</v>
      </c>
      <c r="D15" s="88">
        <v>0</v>
      </c>
      <c r="E15" s="89"/>
      <c r="F15" s="175">
        <v>0</v>
      </c>
      <c r="G15" s="175">
        <v>0</v>
      </c>
    </row>
    <row r="16" spans="1:7" ht="13">
      <c r="A16" s="251"/>
      <c r="B16" s="443" t="s">
        <v>385</v>
      </c>
      <c r="C16" s="88">
        <v>15238.5</v>
      </c>
      <c r="D16" s="88">
        <v>3757.7000000000003</v>
      </c>
      <c r="E16" s="89">
        <v>-75.340748761361027</v>
      </c>
      <c r="F16" s="175">
        <v>3.6271405657463354</v>
      </c>
      <c r="G16" s="175">
        <v>0.71118091006249917</v>
      </c>
    </row>
    <row r="17" spans="1:7" ht="13">
      <c r="A17" s="251"/>
      <c r="B17" s="443" t="s">
        <v>386</v>
      </c>
      <c r="C17" s="88">
        <v>0</v>
      </c>
      <c r="D17" s="88">
        <v>0</v>
      </c>
      <c r="E17" s="89"/>
      <c r="F17" s="175">
        <v>0</v>
      </c>
      <c r="G17" s="175">
        <v>0</v>
      </c>
    </row>
    <row r="18" spans="1:7" ht="13">
      <c r="A18" s="251"/>
      <c r="B18" s="252" t="s">
        <v>359</v>
      </c>
      <c r="C18" s="88">
        <v>0</v>
      </c>
      <c r="D18" s="88">
        <v>0</v>
      </c>
      <c r="E18" s="89"/>
      <c r="F18" s="175">
        <v>0</v>
      </c>
      <c r="G18" s="175">
        <v>0</v>
      </c>
    </row>
    <row r="19" spans="1:7" ht="13">
      <c r="A19" s="251"/>
      <c r="B19" s="252" t="s">
        <v>360</v>
      </c>
      <c r="C19" s="88">
        <v>13637</v>
      </c>
      <c r="D19" s="88">
        <v>6317</v>
      </c>
      <c r="E19" s="89">
        <v>-53.677495050230981</v>
      </c>
      <c r="F19" s="175">
        <v>3.2459438852303562</v>
      </c>
      <c r="G19" s="175">
        <v>1.1955530800396006</v>
      </c>
    </row>
    <row r="20" spans="1:7" ht="13">
      <c r="A20" s="251"/>
      <c r="B20" s="252" t="s">
        <v>361</v>
      </c>
      <c r="C20" s="88">
        <v>0</v>
      </c>
      <c r="D20" s="88">
        <v>0</v>
      </c>
      <c r="E20" s="89"/>
      <c r="F20" s="175">
        <v>0</v>
      </c>
      <c r="G20" s="175">
        <v>0</v>
      </c>
    </row>
    <row r="21" spans="1:7" ht="13">
      <c r="A21" s="253"/>
      <c r="B21" s="252" t="s">
        <v>362</v>
      </c>
      <c r="C21" s="113">
        <v>0</v>
      </c>
      <c r="D21" s="88">
        <v>0</v>
      </c>
      <c r="E21" s="89"/>
      <c r="F21" s="175">
        <v>0</v>
      </c>
      <c r="G21" s="175">
        <v>0</v>
      </c>
    </row>
    <row r="22" spans="1:7" ht="13">
      <c r="A22" s="253"/>
      <c r="B22" s="252" t="s">
        <v>363</v>
      </c>
      <c r="C22" s="88">
        <v>0</v>
      </c>
      <c r="D22" s="88">
        <v>0</v>
      </c>
      <c r="E22" s="89"/>
      <c r="F22" s="175">
        <v>0</v>
      </c>
      <c r="G22" s="175">
        <v>0</v>
      </c>
    </row>
    <row r="23" spans="1:7" ht="26">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4" t="s">
        <v>257</v>
      </c>
      <c r="B26" s="335" t="s">
        <v>367</v>
      </c>
      <c r="C26" s="336">
        <v>0</v>
      </c>
      <c r="D26" s="337">
        <v>0</v>
      </c>
      <c r="E26" s="337"/>
      <c r="F26" s="337"/>
      <c r="G26" s="338"/>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27">
      <c r="A29" s="339" t="s">
        <v>258</v>
      </c>
      <c r="B29" s="335" t="s">
        <v>370</v>
      </c>
      <c r="C29" s="336">
        <v>0</v>
      </c>
      <c r="D29" s="337">
        <v>0</v>
      </c>
      <c r="E29" s="337"/>
      <c r="F29" s="337"/>
      <c r="G29" s="338"/>
    </row>
    <row r="30" spans="1:7" ht="27.5" thickBot="1">
      <c r="A30" s="255" t="s">
        <v>259</v>
      </c>
      <c r="B30" s="258" t="s">
        <v>371</v>
      </c>
      <c r="C30" s="275">
        <v>0</v>
      </c>
      <c r="D30" s="276">
        <v>0</v>
      </c>
      <c r="E30" s="277"/>
      <c r="F30" s="277"/>
      <c r="G30" s="241"/>
    </row>
    <row r="31" spans="1:7" ht="15" thickTop="1" thickBot="1">
      <c r="A31" s="340"/>
      <c r="B31" s="341" t="s">
        <v>255</v>
      </c>
      <c r="C31" s="345">
        <v>420124.32999999996</v>
      </c>
      <c r="D31" s="342">
        <v>528374.70000000007</v>
      </c>
      <c r="E31" s="343">
        <v>25.766270189588901</v>
      </c>
      <c r="F31" s="344">
        <v>100</v>
      </c>
      <c r="G31" s="344">
        <v>99.999999999999986</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0" zoomScaleNormal="80" workbookViewId="0">
      <selection activeCell="I43" sqref="I43"/>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28" t="s">
        <v>57</v>
      </c>
      <c r="B2" s="528"/>
      <c r="C2" s="528"/>
      <c r="D2" s="528"/>
      <c r="E2" s="528"/>
      <c r="F2" s="528"/>
      <c r="G2" s="528"/>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29" t="s">
        <v>58</v>
      </c>
      <c r="B3" s="529"/>
      <c r="C3" s="529"/>
      <c r="D3" s="529"/>
      <c r="E3" s="529"/>
      <c r="F3" s="529"/>
      <c r="G3" s="529"/>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23"/>
      <c r="B5" s="324"/>
      <c r="C5" s="314"/>
      <c r="D5" s="346"/>
      <c r="E5" s="347" t="s">
        <v>50</v>
      </c>
      <c r="F5" s="541" t="s">
        <v>12</v>
      </c>
      <c r="G5" s="542"/>
    </row>
    <row r="6" spans="1:47" ht="12" customHeight="1">
      <c r="A6" s="323" t="s">
        <v>49</v>
      </c>
      <c r="B6" s="313" t="s">
        <v>10</v>
      </c>
      <c r="C6" s="541" t="s">
        <v>45</v>
      </c>
      <c r="D6" s="542"/>
      <c r="E6" s="347" t="s">
        <v>14</v>
      </c>
      <c r="F6" s="541" t="s">
        <v>14</v>
      </c>
      <c r="G6" s="542"/>
    </row>
    <row r="7" spans="1:47" ht="12" customHeight="1">
      <c r="A7" s="327"/>
      <c r="B7" s="316" t="s">
        <v>180</v>
      </c>
      <c r="C7" s="543" t="s">
        <v>46</v>
      </c>
      <c r="D7" s="544"/>
      <c r="E7" s="348" t="s">
        <v>51</v>
      </c>
      <c r="F7" s="543" t="s">
        <v>18</v>
      </c>
      <c r="G7" s="544"/>
    </row>
    <row r="8" spans="1:47" ht="12" customHeight="1">
      <c r="A8" s="328"/>
      <c r="B8" s="316"/>
      <c r="C8" s="314"/>
      <c r="D8" s="346"/>
      <c r="E8" s="348" t="s">
        <v>19</v>
      </c>
      <c r="F8" s="534" t="s">
        <v>19</v>
      </c>
      <c r="G8" s="538"/>
    </row>
    <row r="9" spans="1:47" ht="16.5" customHeight="1" thickBot="1">
      <c r="A9" s="184"/>
      <c r="B9" s="65" t="str">
        <f>' F4'!A10</f>
        <v>Janar - Shtator / January - September</v>
      </c>
      <c r="C9" s="66">
        <v>2018</v>
      </c>
      <c r="D9" s="225">
        <v>2019</v>
      </c>
      <c r="E9" s="66" t="s">
        <v>387</v>
      </c>
      <c r="F9" s="66">
        <v>2018</v>
      </c>
      <c r="G9" s="225">
        <v>2019</v>
      </c>
    </row>
    <row r="10" spans="1:47" ht="14.5" thickBot="1">
      <c r="A10" s="533" t="s">
        <v>341</v>
      </c>
      <c r="B10" s="533"/>
      <c r="C10" s="533"/>
      <c r="D10" s="533"/>
      <c r="E10" s="533"/>
      <c r="F10" s="533"/>
      <c r="G10" s="533"/>
    </row>
    <row r="11" spans="1:47" ht="13">
      <c r="A11" s="330" t="s">
        <v>256</v>
      </c>
      <c r="B11" s="329" t="s">
        <v>317</v>
      </c>
      <c r="C11" s="331">
        <v>7000</v>
      </c>
      <c r="D11" s="331">
        <v>9574</v>
      </c>
      <c r="E11" s="332">
        <v>36.771428571428565</v>
      </c>
      <c r="F11" s="333">
        <v>100</v>
      </c>
      <c r="G11" s="333">
        <v>100</v>
      </c>
    </row>
    <row r="12" spans="1:47" ht="13">
      <c r="A12" s="249"/>
      <c r="B12" s="250" t="s">
        <v>357</v>
      </c>
      <c r="C12" s="88">
        <v>0</v>
      </c>
      <c r="D12" s="88">
        <v>0</v>
      </c>
      <c r="E12" s="88"/>
      <c r="F12" s="175">
        <v>0</v>
      </c>
      <c r="G12" s="175">
        <v>0</v>
      </c>
    </row>
    <row r="13" spans="1:47" ht="13">
      <c r="A13" s="251"/>
      <c r="B13" s="443" t="s">
        <v>318</v>
      </c>
      <c r="C13" s="425">
        <v>3331</v>
      </c>
      <c r="D13" s="425">
        <v>3866</v>
      </c>
      <c r="E13" s="426">
        <v>16.061242870009007</v>
      </c>
      <c r="F13" s="427">
        <v>47.585714285714289</v>
      </c>
      <c r="G13" s="427">
        <v>40.380196365155626</v>
      </c>
    </row>
    <row r="14" spans="1:47" ht="13">
      <c r="A14" s="251"/>
      <c r="B14" s="443" t="s">
        <v>383</v>
      </c>
      <c r="C14" s="88">
        <v>1179</v>
      </c>
      <c r="D14" s="88">
        <v>968</v>
      </c>
      <c r="E14" s="89">
        <v>-17.896522476675148</v>
      </c>
      <c r="F14" s="175">
        <v>16.842857142857142</v>
      </c>
      <c r="G14" s="175">
        <v>10.110716523918947</v>
      </c>
    </row>
    <row r="15" spans="1:47" ht="13">
      <c r="A15" s="251"/>
      <c r="B15" s="443" t="s">
        <v>384</v>
      </c>
      <c r="C15" s="88">
        <v>0</v>
      </c>
      <c r="D15" s="88">
        <v>0</v>
      </c>
      <c r="E15" s="426"/>
      <c r="F15" s="175">
        <v>0</v>
      </c>
      <c r="G15" s="175">
        <v>0</v>
      </c>
    </row>
    <row r="16" spans="1:47" ht="13">
      <c r="A16" s="251"/>
      <c r="B16" s="443" t="s">
        <v>385</v>
      </c>
      <c r="C16" s="425">
        <v>2428</v>
      </c>
      <c r="D16" s="425">
        <v>4674</v>
      </c>
      <c r="E16" s="89">
        <v>92.504118616144979</v>
      </c>
      <c r="F16" s="427">
        <v>34.685714285714283</v>
      </c>
      <c r="G16" s="427">
        <v>48.819720075203676</v>
      </c>
    </row>
    <row r="17" spans="1:7" ht="13">
      <c r="A17" s="251"/>
      <c r="B17" s="252" t="s">
        <v>358</v>
      </c>
      <c r="C17" s="88">
        <v>0</v>
      </c>
      <c r="D17" s="88">
        <v>0</v>
      </c>
      <c r="E17" s="426"/>
      <c r="F17" s="175">
        <v>0</v>
      </c>
      <c r="G17" s="175">
        <v>0</v>
      </c>
    </row>
    <row r="18" spans="1:7" ht="13">
      <c r="A18" s="251"/>
      <c r="B18" s="252" t="s">
        <v>359</v>
      </c>
      <c r="C18" s="88">
        <v>0</v>
      </c>
      <c r="D18" s="88">
        <v>0</v>
      </c>
      <c r="E18" s="89"/>
      <c r="F18" s="175">
        <v>0</v>
      </c>
      <c r="G18" s="175">
        <v>0</v>
      </c>
    </row>
    <row r="19" spans="1:7" ht="13">
      <c r="A19" s="251"/>
      <c r="B19" s="252" t="s">
        <v>360</v>
      </c>
      <c r="C19" s="88">
        <v>62</v>
      </c>
      <c r="D19" s="88">
        <v>66</v>
      </c>
      <c r="E19" s="89">
        <v>6.4516129032258007</v>
      </c>
      <c r="F19" s="175">
        <v>0.88571428571428568</v>
      </c>
      <c r="G19" s="175">
        <v>0.6893670357217464</v>
      </c>
    </row>
    <row r="20" spans="1:7" ht="13">
      <c r="A20" s="251"/>
      <c r="B20" s="252" t="s">
        <v>361</v>
      </c>
      <c r="C20" s="88">
        <v>0</v>
      </c>
      <c r="D20" s="88">
        <v>0</v>
      </c>
      <c r="E20" s="89"/>
      <c r="F20" s="175">
        <v>0</v>
      </c>
      <c r="G20" s="175">
        <v>0</v>
      </c>
    </row>
    <row r="21" spans="1:7" ht="13">
      <c r="A21" s="253"/>
      <c r="B21" s="252" t="s">
        <v>362</v>
      </c>
      <c r="C21" s="88">
        <v>0</v>
      </c>
      <c r="D21" s="88">
        <v>0</v>
      </c>
      <c r="E21" s="89"/>
      <c r="F21" s="175">
        <v>0</v>
      </c>
      <c r="G21" s="175">
        <v>0</v>
      </c>
    </row>
    <row r="22" spans="1:7" ht="13">
      <c r="A22" s="253"/>
      <c r="B22" s="252" t="s">
        <v>363</v>
      </c>
      <c r="C22" s="88">
        <v>0</v>
      </c>
      <c r="D22" s="88">
        <v>0</v>
      </c>
      <c r="E22" s="89"/>
      <c r="F22" s="175">
        <v>0</v>
      </c>
      <c r="G22" s="175">
        <v>0</v>
      </c>
    </row>
    <row r="23" spans="1:7" ht="13">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4" t="s">
        <v>257</v>
      </c>
      <c r="B26" s="335" t="s">
        <v>367</v>
      </c>
      <c r="C26" s="337">
        <v>0</v>
      </c>
      <c r="D26" s="337">
        <v>0</v>
      </c>
      <c r="E26" s="337"/>
      <c r="F26" s="337"/>
      <c r="G26" s="338"/>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27">
      <c r="A29" s="339" t="s">
        <v>258</v>
      </c>
      <c r="B29" s="335" t="s">
        <v>370</v>
      </c>
      <c r="C29" s="337">
        <v>0</v>
      </c>
      <c r="D29" s="337">
        <v>0</v>
      </c>
      <c r="E29" s="337"/>
      <c r="F29" s="337"/>
      <c r="G29" s="338"/>
    </row>
    <row r="30" spans="1:7" ht="27.5" thickBot="1">
      <c r="A30" s="255" t="s">
        <v>259</v>
      </c>
      <c r="B30" s="258" t="s">
        <v>371</v>
      </c>
      <c r="C30" s="276">
        <v>0</v>
      </c>
      <c r="D30" s="276">
        <v>0</v>
      </c>
      <c r="E30" s="277"/>
      <c r="F30" s="277"/>
      <c r="G30" s="241"/>
    </row>
    <row r="31" spans="1:7" ht="15" thickTop="1" thickBot="1">
      <c r="A31" s="340"/>
      <c r="B31" s="341" t="s">
        <v>255</v>
      </c>
      <c r="C31" s="342">
        <v>7000</v>
      </c>
      <c r="D31" s="342">
        <v>9574</v>
      </c>
      <c r="E31" s="343">
        <v>36.771428571428565</v>
      </c>
      <c r="F31" s="344">
        <v>100</v>
      </c>
      <c r="G31" s="344">
        <v>100</v>
      </c>
    </row>
    <row r="32" spans="1:7" ht="12.5" thickTop="1" thickBot="1">
      <c r="A32" s="185"/>
      <c r="B32" s="74"/>
      <c r="C32" s="157"/>
      <c r="D32" s="157"/>
      <c r="E32" s="155"/>
      <c r="F32" s="74"/>
      <c r="G32" s="74"/>
    </row>
    <row r="33" spans="1:7" ht="14.5" thickBot="1">
      <c r="A33" s="533" t="s">
        <v>342</v>
      </c>
      <c r="B33" s="533"/>
      <c r="C33" s="533"/>
      <c r="D33" s="533"/>
      <c r="E33" s="533"/>
      <c r="F33" s="533"/>
      <c r="G33" s="533"/>
    </row>
    <row r="34" spans="1:7" ht="13">
      <c r="A34" s="330" t="s">
        <v>256</v>
      </c>
      <c r="B34" s="329" t="s">
        <v>317</v>
      </c>
      <c r="C34" s="331">
        <v>230</v>
      </c>
      <c r="D34" s="331">
        <v>229</v>
      </c>
      <c r="E34" s="332">
        <v>-0.43478260869564966</v>
      </c>
      <c r="F34" s="333">
        <v>100</v>
      </c>
      <c r="G34" s="333">
        <v>100</v>
      </c>
    </row>
    <row r="35" spans="1:7" ht="13">
      <c r="A35" s="249"/>
      <c r="B35" s="250" t="s">
        <v>357</v>
      </c>
      <c r="C35" s="88">
        <v>0</v>
      </c>
      <c r="D35" s="88">
        <v>0</v>
      </c>
      <c r="E35" s="88"/>
      <c r="F35" s="88"/>
      <c r="G35" s="88"/>
    </row>
    <row r="36" spans="1:7" ht="13">
      <c r="A36" s="251"/>
      <c r="B36" s="443" t="s">
        <v>318</v>
      </c>
      <c r="C36" s="88">
        <v>5</v>
      </c>
      <c r="D36" s="88">
        <v>8</v>
      </c>
      <c r="E36" s="89">
        <v>60.000000000000007</v>
      </c>
      <c r="F36" s="175">
        <v>2.1739130434782608</v>
      </c>
      <c r="G36" s="175">
        <v>3.4934497816593884</v>
      </c>
    </row>
    <row r="37" spans="1:7" ht="13">
      <c r="A37" s="251"/>
      <c r="B37" s="443" t="s">
        <v>383</v>
      </c>
      <c r="C37" s="88">
        <v>214</v>
      </c>
      <c r="D37" s="88">
        <v>204</v>
      </c>
      <c r="E37" s="89">
        <v>-4.6728971962616832</v>
      </c>
      <c r="F37" s="175">
        <v>93.043478260869563</v>
      </c>
      <c r="G37" s="175">
        <v>89.082969432314414</v>
      </c>
    </row>
    <row r="38" spans="1:7" ht="13">
      <c r="A38" s="251"/>
      <c r="B38" s="443" t="s">
        <v>384</v>
      </c>
      <c r="C38" s="88">
        <v>0</v>
      </c>
      <c r="D38" s="88">
        <v>0</v>
      </c>
      <c r="E38" s="89"/>
      <c r="F38" s="175">
        <v>0</v>
      </c>
      <c r="G38" s="175">
        <v>0</v>
      </c>
    </row>
    <row r="39" spans="1:7" ht="13">
      <c r="A39" s="251"/>
      <c r="B39" s="443" t="s">
        <v>385</v>
      </c>
      <c r="C39" s="88">
        <v>4</v>
      </c>
      <c r="D39" s="88">
        <v>9</v>
      </c>
      <c r="E39" s="89">
        <v>125</v>
      </c>
      <c r="F39" s="175">
        <v>1.7391304347826086</v>
      </c>
      <c r="G39" s="175">
        <v>3.9301310043668125</v>
      </c>
    </row>
    <row r="40" spans="1:7" ht="13">
      <c r="A40" s="251"/>
      <c r="B40" s="252" t="s">
        <v>358</v>
      </c>
      <c r="C40" s="88">
        <v>0</v>
      </c>
      <c r="D40" s="88">
        <v>0</v>
      </c>
      <c r="E40" s="89"/>
      <c r="F40" s="175">
        <v>0</v>
      </c>
      <c r="G40" s="175">
        <v>0</v>
      </c>
    </row>
    <row r="41" spans="1:7" ht="13">
      <c r="A41" s="251"/>
      <c r="B41" s="252" t="s">
        <v>359</v>
      </c>
      <c r="C41" s="88">
        <v>0</v>
      </c>
      <c r="D41" s="88">
        <v>0</v>
      </c>
      <c r="E41" s="89"/>
      <c r="F41" s="175">
        <v>0</v>
      </c>
      <c r="G41" s="175">
        <v>0</v>
      </c>
    </row>
    <row r="42" spans="1:7" ht="13">
      <c r="A42" s="251"/>
      <c r="B42" s="252" t="s">
        <v>360</v>
      </c>
      <c r="C42" s="88">
        <v>7</v>
      </c>
      <c r="D42" s="88">
        <v>8</v>
      </c>
      <c r="E42" s="89">
        <v>14.285714285714279</v>
      </c>
      <c r="F42" s="175">
        <v>3.0434782608695654</v>
      </c>
      <c r="G42" s="175">
        <v>3.4934497816593884</v>
      </c>
    </row>
    <row r="43" spans="1:7" ht="13">
      <c r="A43" s="251"/>
      <c r="B43" s="252" t="s">
        <v>361</v>
      </c>
      <c r="C43" s="88">
        <v>0</v>
      </c>
      <c r="D43" s="88">
        <v>0</v>
      </c>
      <c r="E43" s="89"/>
      <c r="F43" s="175">
        <v>0</v>
      </c>
      <c r="G43" s="175">
        <v>0</v>
      </c>
    </row>
    <row r="44" spans="1:7" ht="13">
      <c r="A44" s="253"/>
      <c r="B44" s="252" t="s">
        <v>362</v>
      </c>
      <c r="C44" s="88">
        <v>0</v>
      </c>
      <c r="D44" s="88">
        <v>0</v>
      </c>
      <c r="E44" s="89"/>
      <c r="F44" s="175">
        <v>0</v>
      </c>
      <c r="G44" s="175">
        <v>0</v>
      </c>
    </row>
    <row r="45" spans="1:7" ht="13">
      <c r="A45" s="253"/>
      <c r="B45" s="252" t="s">
        <v>363</v>
      </c>
      <c r="C45" s="88">
        <v>0</v>
      </c>
      <c r="D45" s="88">
        <v>0</v>
      </c>
      <c r="E45" s="89"/>
      <c r="F45" s="175">
        <v>0</v>
      </c>
      <c r="G45" s="175">
        <v>0</v>
      </c>
    </row>
    <row r="46" spans="1:7" ht="13">
      <c r="A46" s="253"/>
      <c r="B46" s="252" t="s">
        <v>364</v>
      </c>
      <c r="C46" s="88">
        <v>0</v>
      </c>
      <c r="D46" s="88">
        <v>0</v>
      </c>
      <c r="E46" s="89"/>
      <c r="F46" s="175">
        <v>0</v>
      </c>
      <c r="G46" s="175">
        <v>0</v>
      </c>
    </row>
    <row r="47" spans="1:7" ht="13">
      <c r="A47" s="253"/>
      <c r="B47" s="252" t="s">
        <v>365</v>
      </c>
      <c r="C47" s="88">
        <v>0</v>
      </c>
      <c r="D47" s="88">
        <v>0</v>
      </c>
      <c r="E47" s="89"/>
      <c r="F47" s="175">
        <v>0</v>
      </c>
      <c r="G47" s="175">
        <v>0</v>
      </c>
    </row>
    <row r="48" spans="1:7" ht="13">
      <c r="A48" s="253"/>
      <c r="B48" s="252" t="s">
        <v>366</v>
      </c>
      <c r="C48" s="88">
        <v>0</v>
      </c>
      <c r="D48" s="88">
        <v>0</v>
      </c>
      <c r="E48" s="113"/>
      <c r="F48" s="175">
        <v>0</v>
      </c>
      <c r="G48" s="175">
        <v>0</v>
      </c>
    </row>
    <row r="49" spans="1:7" ht="13.5">
      <c r="A49" s="334" t="s">
        <v>257</v>
      </c>
      <c r="B49" s="335" t="s">
        <v>367</v>
      </c>
      <c r="C49" s="337">
        <v>0</v>
      </c>
      <c r="D49" s="337">
        <v>0</v>
      </c>
      <c r="E49" s="337"/>
      <c r="F49" s="337"/>
      <c r="G49" s="338"/>
    </row>
    <row r="50" spans="1:7" ht="13">
      <c r="A50" s="254"/>
      <c r="B50" s="252" t="s">
        <v>368</v>
      </c>
      <c r="C50" s="273">
        <v>0</v>
      </c>
      <c r="D50" s="273">
        <v>0</v>
      </c>
      <c r="E50" s="274"/>
      <c r="F50" s="274"/>
      <c r="G50" s="113"/>
    </row>
    <row r="51" spans="1:7" ht="13">
      <c r="A51" s="254"/>
      <c r="B51" s="252" t="s">
        <v>369</v>
      </c>
      <c r="C51" s="273">
        <v>0</v>
      </c>
      <c r="D51" s="273">
        <v>0</v>
      </c>
      <c r="E51" s="274"/>
      <c r="F51" s="274"/>
      <c r="G51" s="113"/>
    </row>
    <row r="52" spans="1:7" ht="27">
      <c r="A52" s="339" t="s">
        <v>258</v>
      </c>
      <c r="B52" s="335" t="s">
        <v>370</v>
      </c>
      <c r="C52" s="337">
        <v>0</v>
      </c>
      <c r="D52" s="337">
        <v>0</v>
      </c>
      <c r="E52" s="337"/>
      <c r="F52" s="337"/>
      <c r="G52" s="338"/>
    </row>
    <row r="53" spans="1:7" ht="27.5" thickBot="1">
      <c r="A53" s="255" t="s">
        <v>259</v>
      </c>
      <c r="B53" s="258" t="s">
        <v>371</v>
      </c>
      <c r="C53" s="276">
        <v>0</v>
      </c>
      <c r="D53" s="276">
        <v>0</v>
      </c>
      <c r="E53" s="277"/>
      <c r="F53" s="277"/>
      <c r="G53" s="241"/>
    </row>
    <row r="54" spans="1:7" ht="13.5" customHeight="1" thickTop="1" thickBot="1">
      <c r="A54" s="340"/>
      <c r="B54" s="341" t="s">
        <v>255</v>
      </c>
      <c r="C54" s="342">
        <v>230</v>
      </c>
      <c r="D54" s="342">
        <v>229</v>
      </c>
      <c r="E54" s="343">
        <v>-0.43478260869564966</v>
      </c>
      <c r="F54" s="344">
        <v>100</v>
      </c>
      <c r="G54" s="344">
        <v>100.00000000000001</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70" zoomScaleNormal="70" workbookViewId="0">
      <selection activeCell="I13" sqref="I13"/>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28" t="s">
        <v>111</v>
      </c>
      <c r="B2" s="528"/>
      <c r="C2" s="528"/>
      <c r="D2" s="528"/>
      <c r="E2" s="528"/>
      <c r="F2" s="528"/>
      <c r="G2" s="528"/>
      <c r="H2" s="59"/>
      <c r="I2" s="59"/>
      <c r="J2" s="59"/>
      <c r="K2" s="59"/>
      <c r="L2" s="59"/>
      <c r="M2" s="59"/>
      <c r="N2" s="59"/>
      <c r="O2" s="59"/>
      <c r="P2" s="59"/>
      <c r="Q2" s="59"/>
      <c r="R2" s="59"/>
      <c r="S2" s="59"/>
      <c r="T2" s="59"/>
      <c r="U2" s="59"/>
      <c r="V2" s="59"/>
      <c r="W2" s="59"/>
      <c r="X2" s="59"/>
    </row>
    <row r="3" spans="1:24" s="60" customFormat="1" ht="15.75" customHeight="1">
      <c r="A3" s="529" t="s">
        <v>183</v>
      </c>
      <c r="B3" s="529"/>
      <c r="C3" s="529"/>
      <c r="D3" s="529"/>
      <c r="E3" s="529"/>
      <c r="F3" s="529"/>
      <c r="G3" s="529"/>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6"/>
      <c r="B5" s="326"/>
      <c r="C5" s="308"/>
      <c r="D5" s="325"/>
      <c r="E5" s="349" t="s">
        <v>50</v>
      </c>
      <c r="F5" s="531" t="s">
        <v>12</v>
      </c>
      <c r="G5" s="532"/>
    </row>
    <row r="6" spans="1:24" ht="12" customHeight="1">
      <c r="A6" s="350" t="s">
        <v>49</v>
      </c>
      <c r="B6" s="313" t="s">
        <v>10</v>
      </c>
      <c r="C6" s="531" t="s">
        <v>265</v>
      </c>
      <c r="D6" s="532"/>
      <c r="E6" s="349" t="s">
        <v>14</v>
      </c>
      <c r="F6" s="531" t="s">
        <v>14</v>
      </c>
      <c r="G6" s="532"/>
    </row>
    <row r="7" spans="1:24" ht="12" customHeight="1">
      <c r="A7" s="351"/>
      <c r="B7" s="316" t="s">
        <v>180</v>
      </c>
      <c r="C7" s="534" t="s">
        <v>266</v>
      </c>
      <c r="D7" s="535"/>
      <c r="E7" s="346" t="s">
        <v>51</v>
      </c>
      <c r="F7" s="534" t="s">
        <v>18</v>
      </c>
      <c r="G7" s="535"/>
    </row>
    <row r="8" spans="1:24" ht="12" customHeight="1">
      <c r="A8" s="317"/>
      <c r="B8" s="317"/>
      <c r="C8" s="308"/>
      <c r="D8" s="325"/>
      <c r="E8" s="346" t="s">
        <v>19</v>
      </c>
      <c r="F8" s="534" t="s">
        <v>19</v>
      </c>
      <c r="G8" s="535"/>
    </row>
    <row r="9" spans="1:24" ht="15.75" customHeight="1" thickBot="1">
      <c r="A9" s="64"/>
      <c r="B9" s="65" t="str">
        <f>' F4'!A10</f>
        <v>Janar - Shtator / January - September</v>
      </c>
      <c r="C9" s="66">
        <v>2018</v>
      </c>
      <c r="D9" s="225">
        <v>2019</v>
      </c>
      <c r="E9" s="66" t="s">
        <v>387</v>
      </c>
      <c r="F9" s="66">
        <v>2018</v>
      </c>
      <c r="G9" s="225">
        <v>2019</v>
      </c>
    </row>
    <row r="10" spans="1:24" ht="15.75" customHeight="1" thickBot="1">
      <c r="A10" s="533" t="s">
        <v>338</v>
      </c>
      <c r="B10" s="533"/>
      <c r="C10" s="533"/>
      <c r="D10" s="533"/>
      <c r="E10" s="533"/>
      <c r="F10" s="533"/>
      <c r="G10" s="533"/>
    </row>
    <row r="11" spans="1:24" ht="26">
      <c r="A11" s="117">
        <v>1</v>
      </c>
      <c r="B11" s="118" t="s">
        <v>173</v>
      </c>
      <c r="C11" s="127">
        <v>1041661.1364000001</v>
      </c>
      <c r="D11" s="127">
        <v>1008598.1500000003</v>
      </c>
      <c r="E11" s="89">
        <v>-3.1740635456810939</v>
      </c>
      <c r="F11" s="133">
        <v>1.5296287306341898</v>
      </c>
      <c r="G11" s="133">
        <v>1.3760678916517481</v>
      </c>
    </row>
    <row r="12" spans="1:24" ht="26">
      <c r="A12" s="119">
        <v>2</v>
      </c>
      <c r="B12" s="120" t="s">
        <v>154</v>
      </c>
      <c r="C12" s="127">
        <v>13324999.522099996</v>
      </c>
      <c r="D12" s="127">
        <v>14994530.909399983</v>
      </c>
      <c r="E12" s="89">
        <v>12.529316676754899</v>
      </c>
      <c r="F12" s="126">
        <v>19.567113903406831</v>
      </c>
      <c r="G12" s="126">
        <v>20.457595063807126</v>
      </c>
    </row>
    <row r="13" spans="1:24" ht="26">
      <c r="A13" s="119">
        <v>3</v>
      </c>
      <c r="B13" s="120" t="s">
        <v>235</v>
      </c>
      <c r="C13" s="127">
        <v>3554735.954834119</v>
      </c>
      <c r="D13" s="127">
        <v>4223846.4031253885</v>
      </c>
      <c r="E13" s="89">
        <v>18.823070315007229</v>
      </c>
      <c r="F13" s="126">
        <v>5.2199569095228728</v>
      </c>
      <c r="G13" s="126">
        <v>5.7627504220680681</v>
      </c>
    </row>
    <row r="14" spans="1:24" ht="26">
      <c r="A14" s="119">
        <v>4</v>
      </c>
      <c r="B14" s="120" t="s">
        <v>236</v>
      </c>
      <c r="C14" s="127">
        <v>0</v>
      </c>
      <c r="D14" s="127">
        <v>0</v>
      </c>
      <c r="E14" s="125"/>
      <c r="F14" s="126">
        <v>0</v>
      </c>
      <c r="G14" s="126">
        <v>0</v>
      </c>
    </row>
    <row r="15" spans="1:24" ht="26">
      <c r="A15" s="119">
        <v>5</v>
      </c>
      <c r="B15" s="120" t="s">
        <v>237</v>
      </c>
      <c r="C15" s="127">
        <v>0</v>
      </c>
      <c r="D15" s="127">
        <v>0</v>
      </c>
      <c r="E15" s="125"/>
      <c r="F15" s="126">
        <v>0</v>
      </c>
      <c r="G15" s="126">
        <v>0</v>
      </c>
    </row>
    <row r="16" spans="1:24" ht="39">
      <c r="A16" s="119">
        <v>6</v>
      </c>
      <c r="B16" s="120" t="s">
        <v>155</v>
      </c>
      <c r="C16" s="127">
        <v>0</v>
      </c>
      <c r="D16" s="127">
        <v>0</v>
      </c>
      <c r="E16" s="125"/>
      <c r="F16" s="126">
        <v>0</v>
      </c>
      <c r="G16" s="126">
        <v>0</v>
      </c>
    </row>
    <row r="17" spans="1:9" ht="26">
      <c r="A17" s="119">
        <v>7</v>
      </c>
      <c r="B17" s="120" t="s">
        <v>156</v>
      </c>
      <c r="C17" s="127">
        <v>138356.61999999997</v>
      </c>
      <c r="D17" s="127">
        <v>186656.01999999996</v>
      </c>
      <c r="E17" s="89">
        <v>34.90935236781587</v>
      </c>
      <c r="F17" s="126">
        <v>0.20316996922516353</v>
      </c>
      <c r="G17" s="126">
        <v>0.25466173609926457</v>
      </c>
    </row>
    <row r="18" spans="1:9" ht="26">
      <c r="A18" s="119">
        <v>8</v>
      </c>
      <c r="B18" s="120" t="s">
        <v>165</v>
      </c>
      <c r="C18" s="127">
        <v>2612154.0256139999</v>
      </c>
      <c r="D18" s="127">
        <v>2545624.8995769992</v>
      </c>
      <c r="E18" s="89">
        <v>-2.5469067055248651</v>
      </c>
      <c r="F18" s="126">
        <v>3.8358211771535298</v>
      </c>
      <c r="G18" s="126">
        <v>3.4730905351126351</v>
      </c>
    </row>
    <row r="19" spans="1:9" ht="26.5" thickBot="1">
      <c r="A19" s="228">
        <v>9</v>
      </c>
      <c r="B19" s="123" t="s">
        <v>157</v>
      </c>
      <c r="C19" s="127">
        <v>925969.82</v>
      </c>
      <c r="D19" s="127">
        <v>1242043.9099999999</v>
      </c>
      <c r="E19" s="89">
        <v>34.134383559066748</v>
      </c>
      <c r="F19" s="126">
        <v>1.3597416577018886</v>
      </c>
      <c r="G19" s="126">
        <v>1.6945666067031684</v>
      </c>
    </row>
    <row r="20" spans="1:9" s="213" customFormat="1" ht="27" thickBot="1">
      <c r="A20" s="352">
        <v>10</v>
      </c>
      <c r="B20" s="353" t="s">
        <v>313</v>
      </c>
      <c r="C20" s="354">
        <v>42858340.866497435</v>
      </c>
      <c r="D20" s="354">
        <v>44328832.506219193</v>
      </c>
      <c r="E20" s="355">
        <v>3.4310512492826017</v>
      </c>
      <c r="F20" s="355">
        <v>62.93538968274779</v>
      </c>
      <c r="G20" s="355">
        <v>60.47947151818245</v>
      </c>
      <c r="I20" s="247"/>
    </row>
    <row r="21" spans="1:9" ht="13">
      <c r="A21" s="230"/>
      <c r="B21" s="231" t="s">
        <v>102</v>
      </c>
      <c r="C21" s="127">
        <v>35026603.80177629</v>
      </c>
      <c r="D21" s="127">
        <v>36264034.238416955</v>
      </c>
      <c r="E21" s="89">
        <v>3.5328301985644073</v>
      </c>
      <c r="F21" s="126">
        <v>51.434864601844765</v>
      </c>
      <c r="G21" s="126">
        <v>49.476367904546741</v>
      </c>
    </row>
    <row r="22" spans="1:9" ht="13">
      <c r="A22" s="119"/>
      <c r="B22" s="121" t="s">
        <v>288</v>
      </c>
      <c r="C22" s="127">
        <v>1874900.6445516606</v>
      </c>
      <c r="D22" s="127">
        <v>2047555.9878022366</v>
      </c>
      <c r="E22" s="89">
        <v>9.2087729423050213</v>
      </c>
      <c r="F22" s="126">
        <v>2.753200434166434</v>
      </c>
      <c r="G22" s="126">
        <v>2.7935566322166419</v>
      </c>
    </row>
    <row r="23" spans="1:9" s="236" customFormat="1" ht="13">
      <c r="A23" s="235"/>
      <c r="B23" s="245" t="s">
        <v>312</v>
      </c>
      <c r="C23" s="246">
        <v>5956836.4201694904</v>
      </c>
      <c r="D23" s="246">
        <v>6017242.2800000003</v>
      </c>
      <c r="E23" s="279">
        <v>1.0140594028397176</v>
      </c>
      <c r="F23" s="244">
        <v>8.7473246467365922</v>
      </c>
      <c r="G23" s="244">
        <v>8.20954698141907</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711065.01779799978</v>
      </c>
      <c r="D26" s="127">
        <v>1168879.4405500002</v>
      </c>
      <c r="E26" s="89">
        <v>64.384326509233063</v>
      </c>
      <c r="F26" s="126">
        <v>1.0441644048771213</v>
      </c>
      <c r="G26" s="126">
        <v>1.5947456054254245</v>
      </c>
    </row>
    <row r="27" spans="1:9" ht="26">
      <c r="A27" s="119">
        <v>14</v>
      </c>
      <c r="B27" s="120" t="s">
        <v>159</v>
      </c>
      <c r="C27" s="127">
        <v>91125.11</v>
      </c>
      <c r="D27" s="127">
        <v>9596.35</v>
      </c>
      <c r="E27" s="89">
        <v>-89.469038775371573</v>
      </c>
      <c r="F27" s="126">
        <v>0.13381279330428603</v>
      </c>
      <c r="G27" s="126">
        <v>1.3092656487672768E-2</v>
      </c>
    </row>
    <row r="28" spans="1:9" ht="26.5" thickBot="1">
      <c r="A28" s="122">
        <v>15</v>
      </c>
      <c r="B28" s="123" t="s">
        <v>238</v>
      </c>
      <c r="C28" s="229">
        <v>2840544.0148310005</v>
      </c>
      <c r="D28" s="229">
        <v>3587059.1698855944</v>
      </c>
      <c r="E28" s="89">
        <v>26.280710707417377</v>
      </c>
      <c r="F28" s="126">
        <v>4.171200771426312</v>
      </c>
      <c r="G28" s="126">
        <v>4.8939579644623965</v>
      </c>
    </row>
    <row r="29" spans="1:9" ht="14.5" thickBot="1">
      <c r="A29" s="356"/>
      <c r="B29" s="357" t="s">
        <v>9</v>
      </c>
      <c r="C29" s="358">
        <v>68098952.088074565</v>
      </c>
      <c r="D29" s="358">
        <v>73295667.758757189</v>
      </c>
      <c r="E29" s="359">
        <v>7.6311242850867211</v>
      </c>
      <c r="F29" s="360">
        <v>99.999999999999986</v>
      </c>
      <c r="G29" s="360">
        <v>99.999999999999957</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2" zoomScale="86" zoomScaleNormal="86" workbookViewId="0">
      <selection activeCell="C11" sqref="C11:G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28" t="s">
        <v>59</v>
      </c>
      <c r="B2" s="528"/>
      <c r="C2" s="528"/>
      <c r="D2" s="528"/>
      <c r="E2" s="528"/>
      <c r="F2" s="528"/>
      <c r="G2" s="528"/>
      <c r="H2" s="59"/>
      <c r="I2" s="59"/>
      <c r="J2" s="59"/>
      <c r="K2" s="59"/>
      <c r="L2" s="59"/>
      <c r="M2" s="59"/>
      <c r="N2" s="59"/>
      <c r="O2" s="59"/>
      <c r="P2" s="59"/>
      <c r="Q2" s="59"/>
      <c r="R2" s="59"/>
      <c r="S2" s="59"/>
      <c r="T2" s="59"/>
      <c r="U2" s="59"/>
      <c r="V2" s="59"/>
      <c r="W2" s="59"/>
      <c r="X2" s="59"/>
    </row>
    <row r="3" spans="1:24" s="60" customFormat="1" ht="15.75" customHeight="1">
      <c r="A3" s="529" t="s">
        <v>135</v>
      </c>
      <c r="B3" s="529"/>
      <c r="C3" s="529"/>
      <c r="D3" s="529"/>
      <c r="E3" s="529"/>
      <c r="F3" s="529"/>
      <c r="G3" s="529"/>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6"/>
      <c r="B5" s="326"/>
      <c r="C5" s="308"/>
      <c r="D5" s="325"/>
      <c r="E5" s="349" t="s">
        <v>50</v>
      </c>
      <c r="F5" s="531" t="s">
        <v>12</v>
      </c>
      <c r="G5" s="532"/>
    </row>
    <row r="6" spans="1:24" ht="12" customHeight="1">
      <c r="A6" s="350" t="s">
        <v>49</v>
      </c>
      <c r="B6" s="313" t="s">
        <v>10</v>
      </c>
      <c r="C6" s="531" t="s">
        <v>265</v>
      </c>
      <c r="D6" s="532"/>
      <c r="E6" s="349" t="s">
        <v>14</v>
      </c>
      <c r="F6" s="531" t="s">
        <v>14</v>
      </c>
      <c r="G6" s="532"/>
    </row>
    <row r="7" spans="1:24" ht="12" customHeight="1">
      <c r="A7" s="351"/>
      <c r="B7" s="316" t="s">
        <v>180</v>
      </c>
      <c r="C7" s="534" t="s">
        <v>266</v>
      </c>
      <c r="D7" s="535"/>
      <c r="E7" s="346" t="s">
        <v>51</v>
      </c>
      <c r="F7" s="534" t="s">
        <v>18</v>
      </c>
      <c r="G7" s="535"/>
    </row>
    <row r="8" spans="1:24" ht="12" customHeight="1">
      <c r="A8" s="317"/>
      <c r="B8" s="317"/>
      <c r="C8" s="308"/>
      <c r="D8" s="325"/>
      <c r="E8" s="346" t="s">
        <v>19</v>
      </c>
      <c r="F8" s="534" t="s">
        <v>19</v>
      </c>
      <c r="G8" s="535"/>
    </row>
    <row r="9" spans="1:24" ht="15.75" customHeight="1" thickBot="1">
      <c r="A9" s="64"/>
      <c r="B9" s="65" t="str">
        <f>' F4'!A10</f>
        <v>Janar - Shtator / January - September</v>
      </c>
      <c r="C9" s="66">
        <v>2018</v>
      </c>
      <c r="D9" s="225">
        <v>2019</v>
      </c>
      <c r="E9" s="66" t="s">
        <v>387</v>
      </c>
      <c r="F9" s="66">
        <v>2018</v>
      </c>
      <c r="G9" s="225">
        <v>2019</v>
      </c>
    </row>
    <row r="10" spans="1:24" ht="15.75" customHeight="1" thickBot="1">
      <c r="A10" s="533" t="s">
        <v>343</v>
      </c>
      <c r="B10" s="533"/>
      <c r="C10" s="533"/>
      <c r="D10" s="533"/>
      <c r="E10" s="533"/>
      <c r="F10" s="533"/>
      <c r="G10" s="533"/>
    </row>
    <row r="11" spans="1:24" ht="26">
      <c r="A11" s="117">
        <v>1</v>
      </c>
      <c r="B11" s="118" t="s">
        <v>173</v>
      </c>
      <c r="C11" s="127">
        <v>156317.13999999998</v>
      </c>
      <c r="D11" s="127">
        <v>147279.65</v>
      </c>
      <c r="E11" s="89">
        <v>-5.7815093085761387</v>
      </c>
      <c r="F11" s="133">
        <v>0.49037416857113214</v>
      </c>
      <c r="G11" s="133">
        <v>0.42923483824564784</v>
      </c>
    </row>
    <row r="12" spans="1:24" ht="26">
      <c r="A12" s="119">
        <v>2</v>
      </c>
      <c r="B12" s="120" t="s">
        <v>154</v>
      </c>
      <c r="C12" s="127">
        <v>7578644.7400000012</v>
      </c>
      <c r="D12" s="127">
        <v>7357290.3500000006</v>
      </c>
      <c r="E12" s="89">
        <v>-2.9207648279341414</v>
      </c>
      <c r="F12" s="126">
        <v>23.774562490546362</v>
      </c>
      <c r="G12" s="126">
        <v>21.44223817281285</v>
      </c>
    </row>
    <row r="13" spans="1:24" ht="26">
      <c r="A13" s="119">
        <v>3</v>
      </c>
      <c r="B13" s="120" t="s">
        <v>235</v>
      </c>
      <c r="C13" s="127">
        <v>2179557.2599999993</v>
      </c>
      <c r="D13" s="127">
        <v>2451935.8799999994</v>
      </c>
      <c r="E13" s="89">
        <v>12.496970141541496</v>
      </c>
      <c r="F13" s="126">
        <v>6.837372915252125</v>
      </c>
      <c r="G13" s="126">
        <v>7.1459723107740958</v>
      </c>
    </row>
    <row r="14" spans="1:24" ht="26">
      <c r="A14" s="119">
        <v>4</v>
      </c>
      <c r="B14" s="120" t="s">
        <v>236</v>
      </c>
      <c r="C14" s="127">
        <v>0</v>
      </c>
      <c r="D14" s="127">
        <v>0</v>
      </c>
      <c r="E14" s="125"/>
      <c r="F14" s="126">
        <v>0</v>
      </c>
      <c r="G14" s="126">
        <v>0</v>
      </c>
    </row>
    <row r="15" spans="1:24" ht="26">
      <c r="A15" s="119">
        <v>5</v>
      </c>
      <c r="B15" s="120" t="s">
        <v>237</v>
      </c>
      <c r="C15" s="127">
        <v>0</v>
      </c>
      <c r="D15" s="127">
        <v>0</v>
      </c>
      <c r="E15" s="125"/>
      <c r="F15" s="126">
        <v>0</v>
      </c>
      <c r="G15" s="126">
        <v>0</v>
      </c>
    </row>
    <row r="16" spans="1:24" ht="39">
      <c r="A16" s="119">
        <v>6</v>
      </c>
      <c r="B16" s="120" t="s">
        <v>155</v>
      </c>
      <c r="C16" s="127">
        <v>0</v>
      </c>
      <c r="D16" s="127">
        <v>0</v>
      </c>
      <c r="E16" s="125"/>
      <c r="F16" s="126">
        <v>0</v>
      </c>
      <c r="G16" s="126">
        <v>0</v>
      </c>
    </row>
    <row r="17" spans="1:9" ht="26">
      <c r="A17" s="119">
        <v>7</v>
      </c>
      <c r="B17" s="120" t="s">
        <v>156</v>
      </c>
      <c r="C17" s="127">
        <v>567.38</v>
      </c>
      <c r="D17" s="127">
        <v>4836.1000000000004</v>
      </c>
      <c r="E17" s="89">
        <v>752.35644541577074</v>
      </c>
      <c r="F17" s="126">
        <v>1.7798975580277951E-3</v>
      </c>
      <c r="G17" s="126">
        <v>1.4094429211637709E-2</v>
      </c>
    </row>
    <row r="18" spans="1:9" ht="26">
      <c r="A18" s="119">
        <v>8</v>
      </c>
      <c r="B18" s="120" t="s">
        <v>165</v>
      </c>
      <c r="C18" s="127">
        <v>277197.3</v>
      </c>
      <c r="D18" s="127">
        <v>958588.54</v>
      </c>
      <c r="E18" s="89">
        <v>245.81452993950518</v>
      </c>
      <c r="F18" s="126">
        <v>0.86958087588899524</v>
      </c>
      <c r="G18" s="126">
        <v>2.7937301379452744</v>
      </c>
    </row>
    <row r="19" spans="1:9" ht="26.5" thickBot="1">
      <c r="A19" s="228">
        <v>9</v>
      </c>
      <c r="B19" s="123" t="s">
        <v>157</v>
      </c>
      <c r="C19" s="127">
        <v>68180.299999999988</v>
      </c>
      <c r="D19" s="127">
        <v>99746.29</v>
      </c>
      <c r="E19" s="89">
        <v>46.297816231374767</v>
      </c>
      <c r="F19" s="126">
        <v>0.21388478528605601</v>
      </c>
      <c r="G19" s="126">
        <v>0.29070263715152417</v>
      </c>
    </row>
    <row r="20" spans="1:9" s="213" customFormat="1" ht="27" thickBot="1">
      <c r="A20" s="352">
        <v>10</v>
      </c>
      <c r="B20" s="353" t="s">
        <v>313</v>
      </c>
      <c r="C20" s="354">
        <v>21468911.270100001</v>
      </c>
      <c r="D20" s="354">
        <v>22884500.18</v>
      </c>
      <c r="E20" s="355">
        <v>6.5936688269400356</v>
      </c>
      <c r="F20" s="355">
        <v>67.348977304745318</v>
      </c>
      <c r="G20" s="355">
        <v>66.695057552722318</v>
      </c>
      <c r="I20" s="247"/>
    </row>
    <row r="21" spans="1:9" ht="13">
      <c r="A21" s="230"/>
      <c r="B21" s="231" t="s">
        <v>102</v>
      </c>
      <c r="C21" s="127">
        <v>16850601.200100001</v>
      </c>
      <c r="D21" s="127">
        <v>17532288.950000003</v>
      </c>
      <c r="E21" s="89">
        <v>4.0454802876466855</v>
      </c>
      <c r="F21" s="126">
        <v>52.861122928827641</v>
      </c>
      <c r="G21" s="126">
        <v>51.096463167377237</v>
      </c>
    </row>
    <row r="22" spans="1:9" ht="13">
      <c r="A22" s="119"/>
      <c r="B22" s="121" t="s">
        <v>288</v>
      </c>
      <c r="C22" s="127">
        <v>280650.7</v>
      </c>
      <c r="D22" s="127">
        <v>242893.73999999993</v>
      </c>
      <c r="E22" s="89">
        <v>-13.453363914645532</v>
      </c>
      <c r="F22" s="126">
        <v>0.88041435297118564</v>
      </c>
      <c r="G22" s="126">
        <v>0.70789450680919208</v>
      </c>
    </row>
    <row r="23" spans="1:9" s="236" customFormat="1" ht="13">
      <c r="A23" s="235"/>
      <c r="B23" s="245" t="s">
        <v>375</v>
      </c>
      <c r="C23" s="246">
        <v>4337659.37</v>
      </c>
      <c r="D23" s="246">
        <v>5109317.49</v>
      </c>
      <c r="E23" s="279">
        <v>17.789735296803634</v>
      </c>
      <c r="F23" s="244">
        <v>13.607440022946498</v>
      </c>
      <c r="G23" s="244">
        <v>14.890699878535898</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0</v>
      </c>
      <c r="D26" s="127">
        <v>1459</v>
      </c>
      <c r="E26" s="89" t="e">
        <v>#DIV/0!</v>
      </c>
      <c r="F26" s="126">
        <v>0</v>
      </c>
      <c r="G26" s="126">
        <v>4.2521395793675516E-3</v>
      </c>
    </row>
    <row r="27" spans="1:9" ht="26">
      <c r="A27" s="119">
        <v>14</v>
      </c>
      <c r="B27" s="120" t="s">
        <v>159</v>
      </c>
      <c r="C27" s="127">
        <v>0</v>
      </c>
      <c r="D27" s="127">
        <v>0</v>
      </c>
      <c r="E27" s="89"/>
      <c r="F27" s="126">
        <v>0</v>
      </c>
      <c r="G27" s="126">
        <v>0</v>
      </c>
    </row>
    <row r="28" spans="1:9" ht="26.5" thickBot="1">
      <c r="A28" s="122">
        <v>15</v>
      </c>
      <c r="B28" s="123" t="s">
        <v>238</v>
      </c>
      <c r="C28" s="229">
        <v>147740.09</v>
      </c>
      <c r="D28" s="229">
        <v>406502</v>
      </c>
      <c r="E28" s="89">
        <v>175.14671204004279</v>
      </c>
      <c r="F28" s="126">
        <v>0.46346756215200868</v>
      </c>
      <c r="G28" s="126">
        <v>1.184717781557278</v>
      </c>
    </row>
    <row r="29" spans="1:9" ht="14.5" thickBot="1">
      <c r="A29" s="356"/>
      <c r="B29" s="357" t="s">
        <v>9</v>
      </c>
      <c r="C29" s="358">
        <v>31877115.480099991</v>
      </c>
      <c r="D29" s="358">
        <v>34312137.990000002</v>
      </c>
      <c r="E29" s="359">
        <v>7.6387793350377819</v>
      </c>
      <c r="F29" s="360">
        <v>100.00000000000003</v>
      </c>
      <c r="G29" s="360">
        <v>100.00000000000001</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Normal="100" workbookViewId="0">
      <selection activeCell="C11" sqref="C11:G29"/>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3" s="60" customFormat="1" ht="15.75" customHeight="1">
      <c r="A2" s="528" t="s">
        <v>290</v>
      </c>
      <c r="B2" s="528"/>
      <c r="C2" s="528"/>
      <c r="D2" s="528"/>
      <c r="E2" s="528"/>
      <c r="F2" s="528"/>
      <c r="G2" s="528"/>
      <c r="H2" s="59"/>
      <c r="I2" s="59"/>
      <c r="J2" s="59"/>
      <c r="K2" s="59"/>
      <c r="L2" s="59"/>
      <c r="M2" s="59"/>
      <c r="N2" s="59"/>
      <c r="O2" s="59"/>
      <c r="P2" s="59"/>
      <c r="Q2" s="59"/>
      <c r="R2" s="59"/>
      <c r="S2" s="59"/>
      <c r="T2" s="59"/>
      <c r="U2" s="59"/>
      <c r="V2" s="59"/>
      <c r="W2" s="59"/>
    </row>
    <row r="3" spans="1:23" s="60" customFormat="1" ht="15.75" customHeight="1">
      <c r="A3" s="529" t="s">
        <v>291</v>
      </c>
      <c r="B3" s="529"/>
      <c r="C3" s="529"/>
      <c r="D3" s="529"/>
      <c r="E3" s="529"/>
      <c r="F3" s="529"/>
      <c r="G3" s="529"/>
      <c r="H3" s="59"/>
      <c r="I3" s="59"/>
      <c r="J3" s="59"/>
      <c r="K3" s="59"/>
      <c r="L3" s="59"/>
      <c r="M3" s="59"/>
      <c r="N3" s="59"/>
      <c r="O3" s="59"/>
      <c r="P3" s="59"/>
      <c r="Q3" s="59"/>
      <c r="R3" s="59"/>
      <c r="S3" s="59"/>
      <c r="T3" s="59"/>
      <c r="U3" s="59"/>
      <c r="V3" s="59"/>
      <c r="W3" s="59"/>
    </row>
    <row r="4" spans="1:23">
      <c r="A4" s="62"/>
      <c r="B4" s="62"/>
      <c r="C4" s="62"/>
      <c r="D4" s="62"/>
      <c r="E4" s="62"/>
    </row>
    <row r="5" spans="1:23" ht="12" customHeight="1">
      <c r="A5" s="326"/>
      <c r="B5" s="326"/>
      <c r="C5" s="308"/>
      <c r="D5" s="325"/>
      <c r="E5" s="307" t="s">
        <v>50</v>
      </c>
      <c r="F5" s="531" t="s">
        <v>12</v>
      </c>
      <c r="G5" s="532"/>
    </row>
    <row r="6" spans="1:23" ht="12" customHeight="1">
      <c r="A6" s="350" t="s">
        <v>49</v>
      </c>
      <c r="B6" s="313" t="s">
        <v>10</v>
      </c>
      <c r="C6" s="531" t="s">
        <v>376</v>
      </c>
      <c r="D6" s="532"/>
      <c r="E6" s="307" t="s">
        <v>14</v>
      </c>
      <c r="F6" s="531" t="s">
        <v>14</v>
      </c>
      <c r="G6" s="532"/>
    </row>
    <row r="7" spans="1:23" ht="12" customHeight="1">
      <c r="A7" s="351"/>
      <c r="B7" s="316" t="s">
        <v>180</v>
      </c>
      <c r="C7" s="534" t="s">
        <v>377</v>
      </c>
      <c r="D7" s="535"/>
      <c r="E7" s="312" t="s">
        <v>51</v>
      </c>
      <c r="F7" s="534" t="s">
        <v>18</v>
      </c>
      <c r="G7" s="535"/>
    </row>
    <row r="8" spans="1:23" ht="12" customHeight="1">
      <c r="A8" s="317"/>
      <c r="B8" s="317"/>
      <c r="C8" s="308"/>
      <c r="D8" s="325"/>
      <c r="E8" s="312" t="s">
        <v>19</v>
      </c>
      <c r="F8" s="534" t="s">
        <v>19</v>
      </c>
      <c r="G8" s="535"/>
    </row>
    <row r="9" spans="1:23" ht="15.75" customHeight="1" thickBot="1">
      <c r="A9" s="64"/>
      <c r="B9" s="65" t="str">
        <f>' F4'!A10</f>
        <v>Janar - Shtator / January - September</v>
      </c>
      <c r="C9" s="66">
        <v>2018</v>
      </c>
      <c r="D9" s="225">
        <v>2019</v>
      </c>
      <c r="E9" s="66" t="s">
        <v>387</v>
      </c>
      <c r="F9" s="66">
        <v>2018</v>
      </c>
      <c r="G9" s="225">
        <v>2019</v>
      </c>
    </row>
    <row r="10" spans="1:23" ht="15.75" customHeight="1" thickBot="1">
      <c r="A10" s="533" t="s">
        <v>344</v>
      </c>
      <c r="B10" s="533"/>
      <c r="C10" s="533"/>
      <c r="D10" s="533"/>
      <c r="E10" s="533"/>
      <c r="F10" s="533"/>
      <c r="G10" s="545"/>
    </row>
    <row r="11" spans="1:23" ht="26">
      <c r="A11" s="117">
        <v>1</v>
      </c>
      <c r="B11" s="118" t="s">
        <v>173</v>
      </c>
      <c r="C11" s="127">
        <v>12510</v>
      </c>
      <c r="D11" s="127">
        <v>28388</v>
      </c>
      <c r="E11" s="89">
        <v>126.92246203037571</v>
      </c>
      <c r="F11" s="133">
        <v>1.5246466256681754</v>
      </c>
      <c r="G11" s="133">
        <v>3.1193513401848887</v>
      </c>
    </row>
    <row r="12" spans="1:23" ht="26">
      <c r="A12" s="119">
        <v>2</v>
      </c>
      <c r="B12" s="120" t="s">
        <v>154</v>
      </c>
      <c r="C12" s="127">
        <v>145877</v>
      </c>
      <c r="D12" s="127">
        <v>179341</v>
      </c>
      <c r="E12" s="89">
        <v>22.939874003441261</v>
      </c>
      <c r="F12" s="126">
        <v>17.778647147289885</v>
      </c>
      <c r="G12" s="126">
        <v>19.706481213896652</v>
      </c>
    </row>
    <row r="13" spans="1:23" ht="26">
      <c r="A13" s="119">
        <v>3</v>
      </c>
      <c r="B13" s="120" t="s">
        <v>235</v>
      </c>
      <c r="C13" s="127">
        <v>10518</v>
      </c>
      <c r="D13" s="127">
        <v>11894</v>
      </c>
      <c r="E13" s="89">
        <v>13.082335044685301</v>
      </c>
      <c r="F13" s="126">
        <v>1.281873158175689</v>
      </c>
      <c r="G13" s="126">
        <v>1.3069453586078295</v>
      </c>
    </row>
    <row r="14" spans="1:23" ht="26">
      <c r="A14" s="119">
        <v>4</v>
      </c>
      <c r="B14" s="120" t="s">
        <v>236</v>
      </c>
      <c r="C14" s="127">
        <v>0</v>
      </c>
      <c r="D14" s="127">
        <v>0</v>
      </c>
      <c r="E14" s="125"/>
      <c r="F14" s="126">
        <v>0</v>
      </c>
      <c r="G14" s="126">
        <v>0</v>
      </c>
    </row>
    <row r="15" spans="1:23" ht="26">
      <c r="A15" s="119">
        <v>5</v>
      </c>
      <c r="B15" s="120" t="s">
        <v>237</v>
      </c>
      <c r="C15" s="127">
        <v>0</v>
      </c>
      <c r="D15" s="127">
        <v>0</v>
      </c>
      <c r="E15" s="125"/>
      <c r="F15" s="126">
        <v>0</v>
      </c>
      <c r="G15" s="126">
        <v>0</v>
      </c>
    </row>
    <row r="16" spans="1:23" ht="39">
      <c r="A16" s="119">
        <v>6</v>
      </c>
      <c r="B16" s="120" t="s">
        <v>155</v>
      </c>
      <c r="C16" s="127">
        <v>0</v>
      </c>
      <c r="D16" s="127">
        <v>0</v>
      </c>
      <c r="E16" s="125"/>
      <c r="F16" s="126">
        <v>0</v>
      </c>
      <c r="G16" s="126">
        <v>0</v>
      </c>
    </row>
    <row r="17" spans="1:7" ht="26">
      <c r="A17" s="119">
        <v>7</v>
      </c>
      <c r="B17" s="120" t="s">
        <v>156</v>
      </c>
      <c r="C17" s="127">
        <v>46</v>
      </c>
      <c r="D17" s="127">
        <v>58</v>
      </c>
      <c r="E17" s="89">
        <v>26.086956521739136</v>
      </c>
      <c r="F17" s="126">
        <v>5.6062146107702694E-3</v>
      </c>
      <c r="G17" s="126">
        <v>6.3731991591772412E-3</v>
      </c>
    </row>
    <row r="18" spans="1:7" ht="26">
      <c r="A18" s="119">
        <v>8</v>
      </c>
      <c r="B18" s="120" t="s">
        <v>165</v>
      </c>
      <c r="C18" s="127">
        <v>2978</v>
      </c>
      <c r="D18" s="127">
        <v>3080</v>
      </c>
      <c r="E18" s="89">
        <v>3.4251175285426427</v>
      </c>
      <c r="F18" s="126">
        <v>0.36294145893204049</v>
      </c>
      <c r="G18" s="126">
        <v>0.33843885190113626</v>
      </c>
    </row>
    <row r="19" spans="1:7" ht="26.5" thickBot="1">
      <c r="A19" s="228">
        <v>9</v>
      </c>
      <c r="B19" s="123" t="s">
        <v>157</v>
      </c>
      <c r="C19" s="229">
        <v>1478</v>
      </c>
      <c r="D19" s="229">
        <v>1428</v>
      </c>
      <c r="E19" s="280">
        <v>-3.3829499323410062</v>
      </c>
      <c r="F19" s="257">
        <v>0.18013011292866213</v>
      </c>
      <c r="G19" s="257">
        <v>0.15691255860870865</v>
      </c>
    </row>
    <row r="20" spans="1:7" ht="26.5" thickBot="1">
      <c r="A20" s="363">
        <v>10</v>
      </c>
      <c r="B20" s="364" t="s">
        <v>162</v>
      </c>
      <c r="C20" s="365">
        <v>628501</v>
      </c>
      <c r="D20" s="365">
        <v>664086</v>
      </c>
      <c r="E20" s="366">
        <v>5.6618843884098879</v>
      </c>
      <c r="F20" s="366">
        <v>76.598075849646193</v>
      </c>
      <c r="G20" s="366">
        <v>72.971592014161686</v>
      </c>
    </row>
    <row r="21" spans="1:7" ht="13">
      <c r="A21" s="230"/>
      <c r="B21" s="231" t="s">
        <v>102</v>
      </c>
      <c r="C21" s="232">
        <v>258935</v>
      </c>
      <c r="D21" s="232">
        <v>270227</v>
      </c>
      <c r="E21" s="281">
        <v>4.3609400042481594</v>
      </c>
      <c r="F21" s="264">
        <v>31.557503918256518</v>
      </c>
      <c r="G21" s="264">
        <v>29.693284296327388</v>
      </c>
    </row>
    <row r="22" spans="1:7" ht="13">
      <c r="A22" s="119"/>
      <c r="B22" s="121" t="s">
        <v>288</v>
      </c>
      <c r="C22" s="127">
        <v>58526</v>
      </c>
      <c r="D22" s="127">
        <v>64616</v>
      </c>
      <c r="E22" s="89">
        <v>10.405631685063055</v>
      </c>
      <c r="F22" s="126">
        <v>7.1328112241291475</v>
      </c>
      <c r="G22" s="126">
        <v>7.1001833942999433</v>
      </c>
    </row>
    <row r="23" spans="1:7" ht="13">
      <c r="A23" s="119"/>
      <c r="B23" s="237" t="s">
        <v>103</v>
      </c>
      <c r="C23" s="200">
        <v>311040</v>
      </c>
      <c r="D23" s="200">
        <v>329243</v>
      </c>
      <c r="E23" s="279">
        <v>5.8523019547325195</v>
      </c>
      <c r="F23" s="244">
        <v>37.907760707260536</v>
      </c>
      <c r="G23" s="244">
        <v>36.178124323534355</v>
      </c>
    </row>
    <row r="24" spans="1:7" ht="26">
      <c r="A24" s="119">
        <v>11</v>
      </c>
      <c r="B24" s="120" t="s">
        <v>178</v>
      </c>
      <c r="C24" s="127">
        <v>0</v>
      </c>
      <c r="D24" s="127">
        <v>0</v>
      </c>
      <c r="E24" s="89"/>
      <c r="F24" s="126">
        <v>0</v>
      </c>
      <c r="G24" s="126">
        <v>0</v>
      </c>
    </row>
    <row r="25" spans="1:7" ht="26">
      <c r="A25" s="119">
        <v>12</v>
      </c>
      <c r="B25" s="120" t="s">
        <v>158</v>
      </c>
      <c r="C25" s="127">
        <v>0</v>
      </c>
      <c r="D25" s="127">
        <v>0</v>
      </c>
      <c r="E25" s="89"/>
      <c r="F25" s="126">
        <v>0</v>
      </c>
      <c r="G25" s="126">
        <v>0</v>
      </c>
    </row>
    <row r="26" spans="1:7" ht="26">
      <c r="A26" s="119">
        <v>13</v>
      </c>
      <c r="B26" s="120" t="s">
        <v>161</v>
      </c>
      <c r="C26" s="127">
        <v>970</v>
      </c>
      <c r="D26" s="127">
        <v>1167</v>
      </c>
      <c r="E26" s="89"/>
      <c r="F26" s="126">
        <v>0.11821800374885133</v>
      </c>
      <c r="G26" s="126">
        <v>0.12823316239241106</v>
      </c>
    </row>
    <row r="27" spans="1:7" ht="26">
      <c r="A27" s="119">
        <v>14</v>
      </c>
      <c r="B27" s="120" t="s">
        <v>159</v>
      </c>
      <c r="C27" s="127">
        <v>132</v>
      </c>
      <c r="D27" s="127">
        <v>475</v>
      </c>
      <c r="E27" s="89"/>
      <c r="F27" s="126">
        <v>1.6087398448297294E-2</v>
      </c>
      <c r="G27" s="126">
        <v>5.2194303458779137E-2</v>
      </c>
    </row>
    <row r="28" spans="1:7" ht="26.5" thickBot="1">
      <c r="A28" s="119">
        <v>15</v>
      </c>
      <c r="B28" s="123" t="s">
        <v>238</v>
      </c>
      <c r="C28" s="229">
        <v>17508</v>
      </c>
      <c r="D28" s="229">
        <v>20144</v>
      </c>
      <c r="E28" s="280">
        <v>15.055974411697504</v>
      </c>
      <c r="F28" s="257">
        <v>2.1337740305514323</v>
      </c>
      <c r="G28" s="257">
        <v>2.2134779976287304</v>
      </c>
    </row>
    <row r="29" spans="1:7" ht="14.5" thickBot="1">
      <c r="A29" s="356"/>
      <c r="B29" s="357" t="s">
        <v>9</v>
      </c>
      <c r="C29" s="358">
        <v>820518</v>
      </c>
      <c r="D29" s="358">
        <v>910061</v>
      </c>
      <c r="E29" s="359">
        <v>10.912984236787015</v>
      </c>
      <c r="F29" s="360">
        <v>100</v>
      </c>
      <c r="G29" s="360">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63" zoomScaleNormal="63" workbookViewId="0">
      <selection activeCell="C11" sqref="C11:G29"/>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28" t="s">
        <v>289</v>
      </c>
      <c r="B2" s="528"/>
      <c r="C2" s="528"/>
      <c r="D2" s="528"/>
      <c r="E2" s="528"/>
      <c r="F2" s="528"/>
      <c r="G2" s="52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29" t="s">
        <v>135</v>
      </c>
      <c r="B3" s="529"/>
      <c r="C3" s="529"/>
      <c r="D3" s="529"/>
      <c r="E3" s="529"/>
      <c r="F3" s="529"/>
      <c r="G3" s="52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6"/>
      <c r="B5" s="326"/>
      <c r="C5" s="308"/>
      <c r="D5" s="325"/>
      <c r="E5" s="307" t="s">
        <v>50</v>
      </c>
      <c r="F5" s="531" t="s">
        <v>12</v>
      </c>
      <c r="G5" s="532"/>
    </row>
    <row r="6" spans="1:38" ht="14">
      <c r="A6" s="350" t="s">
        <v>49</v>
      </c>
      <c r="B6" s="313" t="s">
        <v>10</v>
      </c>
      <c r="C6" s="531" t="s">
        <v>378</v>
      </c>
      <c r="D6" s="532"/>
      <c r="E6" s="307" t="s">
        <v>14</v>
      </c>
      <c r="F6" s="531" t="s">
        <v>14</v>
      </c>
      <c r="G6" s="532"/>
    </row>
    <row r="7" spans="1:38" ht="14">
      <c r="A7" s="351"/>
      <c r="B7" s="316" t="s">
        <v>180</v>
      </c>
      <c r="C7" s="534" t="s">
        <v>379</v>
      </c>
      <c r="D7" s="535"/>
      <c r="E7" s="312" t="s">
        <v>51</v>
      </c>
      <c r="F7" s="534" t="s">
        <v>18</v>
      </c>
      <c r="G7" s="535"/>
    </row>
    <row r="8" spans="1:38" ht="12" customHeight="1">
      <c r="A8" s="317"/>
      <c r="B8" s="317"/>
      <c r="C8" s="308"/>
      <c r="D8" s="325"/>
      <c r="E8" s="312" t="s">
        <v>19</v>
      </c>
      <c r="F8" s="534" t="s">
        <v>19</v>
      </c>
      <c r="G8" s="535"/>
    </row>
    <row r="9" spans="1:38" ht="12" thickBot="1">
      <c r="A9" s="64"/>
      <c r="B9" s="65" t="str">
        <f>' F4'!A10</f>
        <v>Janar - Shtator / January - September</v>
      </c>
      <c r="C9" s="66">
        <v>2018</v>
      </c>
      <c r="D9" s="225">
        <v>2019</v>
      </c>
      <c r="E9" s="66" t="s">
        <v>387</v>
      </c>
      <c r="F9" s="66">
        <v>2018</v>
      </c>
      <c r="G9" s="225">
        <v>2019</v>
      </c>
    </row>
    <row r="10" spans="1:38" ht="14.5" thickBot="1">
      <c r="A10" s="533" t="s">
        <v>345</v>
      </c>
      <c r="B10" s="533"/>
      <c r="C10" s="533"/>
      <c r="D10" s="533"/>
      <c r="E10" s="533"/>
      <c r="F10" s="533"/>
      <c r="G10" s="533"/>
    </row>
    <row r="11" spans="1:38" ht="26">
      <c r="A11" s="117">
        <v>1</v>
      </c>
      <c r="B11" s="118" t="s">
        <v>173</v>
      </c>
      <c r="C11" s="132">
        <v>305</v>
      </c>
      <c r="D11" s="127">
        <v>376</v>
      </c>
      <c r="E11" s="89">
        <v>23.278688524590162</v>
      </c>
      <c r="F11" s="133">
        <v>0.29836729503145087</v>
      </c>
      <c r="G11" s="133">
        <v>0.38394771775758196</v>
      </c>
    </row>
    <row r="12" spans="1:38" ht="26">
      <c r="A12" s="119">
        <v>2</v>
      </c>
      <c r="B12" s="120" t="s">
        <v>243</v>
      </c>
      <c r="C12" s="127">
        <v>82088</v>
      </c>
      <c r="D12" s="127">
        <v>79196</v>
      </c>
      <c r="E12" s="89">
        <v>-3.5230484358249714</v>
      </c>
      <c r="F12" s="126">
        <v>80.302867260792581</v>
      </c>
      <c r="G12" s="126">
        <v>80.870009190237923</v>
      </c>
    </row>
    <row r="13" spans="1:38" s="70" customFormat="1" ht="26">
      <c r="A13" s="130">
        <v>3</v>
      </c>
      <c r="B13" s="131" t="s">
        <v>231</v>
      </c>
      <c r="C13" s="127">
        <v>3256</v>
      </c>
      <c r="D13" s="127">
        <v>3501</v>
      </c>
      <c r="E13" s="89">
        <v>7.524570024570032</v>
      </c>
      <c r="F13" s="126">
        <v>3.1851931561390296</v>
      </c>
      <c r="G13" s="126">
        <v>3.575002552843868</v>
      </c>
    </row>
    <row r="14" spans="1:38" ht="26">
      <c r="A14" s="119">
        <v>4</v>
      </c>
      <c r="B14" s="120" t="s">
        <v>232</v>
      </c>
      <c r="C14" s="125">
        <v>0</v>
      </c>
      <c r="D14" s="127">
        <v>0</v>
      </c>
      <c r="E14" s="125"/>
      <c r="F14" s="126">
        <v>0</v>
      </c>
      <c r="G14" s="126">
        <v>0</v>
      </c>
    </row>
    <row r="15" spans="1:38" ht="26">
      <c r="A15" s="119">
        <v>5</v>
      </c>
      <c r="B15" s="120" t="s">
        <v>233</v>
      </c>
      <c r="C15" s="125">
        <v>0</v>
      </c>
      <c r="D15" s="127">
        <v>0</v>
      </c>
      <c r="E15" s="125"/>
      <c r="F15" s="126">
        <v>0</v>
      </c>
      <c r="G15" s="126">
        <v>0</v>
      </c>
    </row>
    <row r="16" spans="1:38" ht="39">
      <c r="A16" s="119">
        <v>6</v>
      </c>
      <c r="B16" s="120" t="s">
        <v>155</v>
      </c>
      <c r="C16" s="125">
        <v>0</v>
      </c>
      <c r="D16" s="127">
        <v>0</v>
      </c>
      <c r="E16" s="125"/>
      <c r="F16" s="126">
        <v>0</v>
      </c>
      <c r="G16" s="126">
        <v>0</v>
      </c>
    </row>
    <row r="17" spans="1:7" ht="26">
      <c r="A17" s="119">
        <v>7</v>
      </c>
      <c r="B17" s="120" t="s">
        <v>244</v>
      </c>
      <c r="C17" s="125">
        <v>1</v>
      </c>
      <c r="D17" s="127">
        <v>1</v>
      </c>
      <c r="E17" s="89">
        <v>0</v>
      </c>
      <c r="F17" s="126">
        <v>9.7825342633262578E-4</v>
      </c>
      <c r="G17" s="126">
        <v>1.0211375472276114E-3</v>
      </c>
    </row>
    <row r="18" spans="1:7" s="70" customFormat="1" ht="26">
      <c r="A18" s="130">
        <v>8</v>
      </c>
      <c r="B18" s="131" t="s">
        <v>165</v>
      </c>
      <c r="C18" s="127">
        <v>123</v>
      </c>
      <c r="D18" s="127">
        <v>117</v>
      </c>
      <c r="E18" s="89">
        <v>-4.8780487804878092</v>
      </c>
      <c r="F18" s="126">
        <v>0.12032517143891297</v>
      </c>
      <c r="G18" s="126">
        <v>0.11947309302563056</v>
      </c>
    </row>
    <row r="19" spans="1:7" ht="26.5" thickBot="1">
      <c r="A19" s="228">
        <v>9</v>
      </c>
      <c r="B19" s="123" t="s">
        <v>157</v>
      </c>
      <c r="C19" s="229">
        <v>36</v>
      </c>
      <c r="D19" s="229">
        <v>41</v>
      </c>
      <c r="E19" s="280">
        <v>13.888888888888884</v>
      </c>
      <c r="F19" s="257">
        <v>3.5217123347974527E-2</v>
      </c>
      <c r="G19" s="257">
        <v>4.1866639436332072E-2</v>
      </c>
    </row>
    <row r="20" spans="1:7" ht="26.5" thickBot="1">
      <c r="A20" s="367">
        <v>10</v>
      </c>
      <c r="B20" s="368" t="s">
        <v>164</v>
      </c>
      <c r="C20" s="369">
        <v>16389</v>
      </c>
      <c r="D20" s="369">
        <v>14655</v>
      </c>
      <c r="E20" s="370">
        <v>-10.580267252425413</v>
      </c>
      <c r="F20" s="370">
        <v>16.032595404165402</v>
      </c>
      <c r="G20" s="370">
        <v>14.964770754620648</v>
      </c>
    </row>
    <row r="21" spans="1:7" s="70" customFormat="1" ht="13">
      <c r="A21" s="233"/>
      <c r="B21" s="234" t="s">
        <v>102</v>
      </c>
      <c r="C21" s="232">
        <v>13759</v>
      </c>
      <c r="D21" s="232">
        <v>12410</v>
      </c>
      <c r="E21" s="281">
        <v>-9.8044916054945812</v>
      </c>
      <c r="F21" s="264">
        <v>13.459788892910598</v>
      </c>
      <c r="G21" s="264">
        <v>12.67231696109466</v>
      </c>
    </row>
    <row r="22" spans="1:7" ht="13">
      <c r="A22" s="119"/>
      <c r="B22" s="121" t="s">
        <v>288</v>
      </c>
      <c r="C22" s="127">
        <v>65</v>
      </c>
      <c r="D22" s="127">
        <v>72</v>
      </c>
      <c r="E22" s="89">
        <v>10.769230769230775</v>
      </c>
      <c r="F22" s="126">
        <v>6.358647271162067E-2</v>
      </c>
      <c r="G22" s="126">
        <v>7.3521903400388028E-2</v>
      </c>
    </row>
    <row r="23" spans="1:7" ht="26">
      <c r="A23" s="119"/>
      <c r="B23" s="430" t="s">
        <v>372</v>
      </c>
      <c r="C23" s="431">
        <v>2565</v>
      </c>
      <c r="D23" s="431">
        <v>2173</v>
      </c>
      <c r="E23" s="432">
        <v>-15.282651072124754</v>
      </c>
      <c r="F23" s="433">
        <v>2.5092200385431851</v>
      </c>
      <c r="G23" s="433">
        <v>2.2189318901255999</v>
      </c>
    </row>
    <row r="24" spans="1:7" ht="26">
      <c r="A24" s="119">
        <v>11</v>
      </c>
      <c r="B24" s="120" t="s">
        <v>163</v>
      </c>
      <c r="C24" s="127">
        <v>0</v>
      </c>
      <c r="D24" s="127">
        <v>0</v>
      </c>
      <c r="E24" s="127">
        <v>0</v>
      </c>
      <c r="F24" s="126">
        <v>0</v>
      </c>
      <c r="G24" s="126">
        <v>0</v>
      </c>
    </row>
    <row r="25" spans="1:7" ht="26">
      <c r="A25" s="119">
        <v>12</v>
      </c>
      <c r="B25" s="120" t="s">
        <v>254</v>
      </c>
      <c r="C25" s="127">
        <v>0</v>
      </c>
      <c r="D25" s="127">
        <v>0</v>
      </c>
      <c r="E25" s="127">
        <v>0</v>
      </c>
      <c r="F25" s="126">
        <v>0</v>
      </c>
      <c r="G25" s="126">
        <v>0</v>
      </c>
    </row>
    <row r="26" spans="1:7" ht="26">
      <c r="A26" s="119">
        <v>13</v>
      </c>
      <c r="B26" s="120" t="s">
        <v>160</v>
      </c>
      <c r="C26" s="127">
        <v>0</v>
      </c>
      <c r="D26" s="127">
        <v>3</v>
      </c>
      <c r="E26" s="127">
        <v>0</v>
      </c>
      <c r="F26" s="126">
        <v>0</v>
      </c>
      <c r="G26" s="126">
        <v>3.0634126416828346E-3</v>
      </c>
    </row>
    <row r="27" spans="1:7" ht="26">
      <c r="A27" s="119">
        <v>14</v>
      </c>
      <c r="B27" s="120" t="s">
        <v>253</v>
      </c>
      <c r="C27" s="127">
        <v>0</v>
      </c>
      <c r="D27" s="127">
        <v>0</v>
      </c>
      <c r="E27" s="127">
        <v>0</v>
      </c>
      <c r="F27" s="126">
        <v>0</v>
      </c>
      <c r="G27" s="126">
        <v>0</v>
      </c>
    </row>
    <row r="28" spans="1:7" ht="26.5" thickBot="1">
      <c r="A28" s="122">
        <v>15</v>
      </c>
      <c r="B28" s="123" t="s">
        <v>234</v>
      </c>
      <c r="C28" s="154">
        <v>25</v>
      </c>
      <c r="D28" s="229">
        <v>40</v>
      </c>
      <c r="E28" s="280">
        <v>60.000000000000007</v>
      </c>
      <c r="F28" s="257">
        <v>2.4456335658315644E-2</v>
      </c>
      <c r="G28" s="257">
        <v>4.0845501889104463E-2</v>
      </c>
    </row>
    <row r="29" spans="1:7" ht="14.5" thickBot="1">
      <c r="A29" s="361"/>
      <c r="B29" s="362" t="s">
        <v>9</v>
      </c>
      <c r="C29" s="358">
        <v>102223</v>
      </c>
      <c r="D29" s="358">
        <v>97930</v>
      </c>
      <c r="E29" s="359">
        <v>-4.1996419592459588</v>
      </c>
      <c r="F29" s="360">
        <v>100.00000000000001</v>
      </c>
      <c r="G29" s="360">
        <v>100.00000000000001</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11" sqref="B11:F25"/>
    </sheetView>
  </sheetViews>
  <sheetFormatPr defaultColWidth="9.1796875" defaultRowHeight="11.5"/>
  <cols>
    <col min="1" max="1" width="36.453125" style="63" customWidth="1"/>
    <col min="2" max="2" width="12.1796875" style="63" customWidth="1"/>
    <col min="3" max="3" width="12.453125" style="63" bestFit="1" customWidth="1"/>
    <col min="4" max="4" width="9.54296875" style="63" customWidth="1"/>
    <col min="5" max="5" width="8.7265625" style="63" customWidth="1"/>
    <col min="6" max="6" width="8.81640625" style="63" customWidth="1"/>
    <col min="7" max="16384" width="9.1796875" style="63"/>
  </cols>
  <sheetData>
    <row r="2" spans="1:64" s="60" customFormat="1" ht="15.75" customHeight="1">
      <c r="A2" s="528" t="s">
        <v>111</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29" t="s">
        <v>183</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6"/>
      <c r="B5" s="308"/>
      <c r="C5" s="325"/>
      <c r="D5" s="307" t="s">
        <v>50</v>
      </c>
      <c r="E5" s="531" t="s">
        <v>12</v>
      </c>
      <c r="F5" s="532"/>
    </row>
    <row r="6" spans="1:64" ht="12" customHeight="1">
      <c r="A6" s="313" t="s">
        <v>10</v>
      </c>
      <c r="B6" s="531" t="s">
        <v>265</v>
      </c>
      <c r="C6" s="532"/>
      <c r="D6" s="307" t="s">
        <v>14</v>
      </c>
      <c r="E6" s="531" t="s">
        <v>14</v>
      </c>
      <c r="F6" s="532"/>
    </row>
    <row r="7" spans="1:64" ht="12" customHeight="1">
      <c r="A7" s="316" t="s">
        <v>180</v>
      </c>
      <c r="B7" s="534" t="s">
        <v>266</v>
      </c>
      <c r="C7" s="535"/>
      <c r="D7" s="312" t="s">
        <v>51</v>
      </c>
      <c r="E7" s="534" t="s">
        <v>18</v>
      </c>
      <c r="F7" s="535"/>
    </row>
    <row r="8" spans="1:64" ht="12" customHeight="1">
      <c r="A8" s="317"/>
      <c r="B8" s="308"/>
      <c r="C8" s="325"/>
      <c r="D8" s="312" t="s">
        <v>19</v>
      </c>
      <c r="E8" s="534" t="s">
        <v>19</v>
      </c>
      <c r="F8" s="535"/>
    </row>
    <row r="9" spans="1:64" ht="17.25" customHeight="1" thickBot="1">
      <c r="A9" s="65" t="str">
        <f>' F4'!A10</f>
        <v>Janar - Shtator / January - September</v>
      </c>
      <c r="B9" s="66">
        <v>2018</v>
      </c>
      <c r="C9" s="225">
        <v>2019</v>
      </c>
      <c r="D9" s="66" t="s">
        <v>387</v>
      </c>
      <c r="E9" s="66">
        <v>2018</v>
      </c>
      <c r="F9" s="225">
        <v>2019</v>
      </c>
    </row>
    <row r="10" spans="1:64" ht="14.5" thickBot="1">
      <c r="A10" s="533" t="s">
        <v>338</v>
      </c>
      <c r="B10" s="533"/>
      <c r="C10" s="533"/>
      <c r="D10" s="533"/>
      <c r="E10" s="533"/>
      <c r="F10" s="533"/>
    </row>
    <row r="11" spans="1:64" ht="13">
      <c r="A11" s="134" t="s">
        <v>23</v>
      </c>
      <c r="B11" s="124">
        <v>14366660.658499995</v>
      </c>
      <c r="C11" s="124">
        <v>16003129.059399983</v>
      </c>
      <c r="D11" s="282">
        <v>11.390736092397201</v>
      </c>
      <c r="E11" s="166">
        <v>21.096742634041028</v>
      </c>
      <c r="F11" s="140">
        <v>21.83366295545888</v>
      </c>
      <c r="G11" s="76"/>
    </row>
    <row r="12" spans="1:64" ht="13">
      <c r="A12" s="74" t="s">
        <v>24</v>
      </c>
      <c r="B12" s="114"/>
      <c r="C12" s="114"/>
      <c r="D12" s="128"/>
      <c r="E12" s="137"/>
      <c r="F12" s="137"/>
      <c r="G12" s="76"/>
    </row>
    <row r="13" spans="1:64" ht="13">
      <c r="A13" s="135" t="s">
        <v>25</v>
      </c>
      <c r="B13" s="138">
        <v>42858340.866497435</v>
      </c>
      <c r="C13" s="138">
        <v>44328832.506219193</v>
      </c>
      <c r="D13" s="139">
        <v>3.4310512492826017</v>
      </c>
      <c r="E13" s="140">
        <v>62.935389682747797</v>
      </c>
      <c r="F13" s="140">
        <v>60.479471518182471</v>
      </c>
      <c r="G13" s="76"/>
    </row>
    <row r="14" spans="1:64" ht="13">
      <c r="A14" s="136" t="s">
        <v>26</v>
      </c>
      <c r="B14" s="141"/>
      <c r="C14" s="141"/>
      <c r="D14" s="142"/>
      <c r="E14" s="143"/>
      <c r="F14" s="143"/>
      <c r="G14" s="76"/>
    </row>
    <row r="15" spans="1:64" ht="13">
      <c r="A15" s="135" t="s">
        <v>261</v>
      </c>
      <c r="B15" s="138">
        <v>3554735.954834119</v>
      </c>
      <c r="C15" s="138">
        <v>4223846.4031253885</v>
      </c>
      <c r="D15" s="139">
        <v>18.823070315007229</v>
      </c>
      <c r="E15" s="140">
        <v>5.2199569095228746</v>
      </c>
      <c r="F15" s="140">
        <v>5.762750422068069</v>
      </c>
      <c r="G15" s="76"/>
    </row>
    <row r="16" spans="1:64" ht="13">
      <c r="A16" s="136" t="s">
        <v>27</v>
      </c>
      <c r="B16" s="141"/>
      <c r="C16" s="141"/>
      <c r="D16" s="142"/>
      <c r="E16" s="143"/>
      <c r="F16" s="143"/>
      <c r="G16" s="76"/>
    </row>
    <row r="17" spans="1:7" ht="13">
      <c r="A17" s="135" t="s">
        <v>174</v>
      </c>
      <c r="B17" s="138">
        <v>138356.61999999997</v>
      </c>
      <c r="C17" s="138">
        <v>186656.01999999996</v>
      </c>
      <c r="D17" s="139">
        <v>34.90935236781587</v>
      </c>
      <c r="E17" s="140">
        <v>0.20316996922516359</v>
      </c>
      <c r="F17" s="140">
        <v>0.25466173609926462</v>
      </c>
      <c r="G17" s="76"/>
    </row>
    <row r="18" spans="1:7" ht="13">
      <c r="A18" s="136" t="s">
        <v>175</v>
      </c>
      <c r="B18" s="176"/>
      <c r="C18" s="176"/>
      <c r="D18" s="142"/>
      <c r="E18" s="143"/>
      <c r="F18" s="143"/>
      <c r="G18" s="76"/>
    </row>
    <row r="19" spans="1:7" ht="13">
      <c r="A19" s="135" t="s">
        <v>28</v>
      </c>
      <c r="B19" s="145">
        <v>3538123.8456139998</v>
      </c>
      <c r="C19" s="145">
        <v>3787668.8095769994</v>
      </c>
      <c r="D19" s="139">
        <v>7.0530307827507466</v>
      </c>
      <c r="E19" s="140">
        <v>5.1955628348554193</v>
      </c>
      <c r="F19" s="140">
        <v>5.1676571418158046</v>
      </c>
      <c r="G19" s="76"/>
    </row>
    <row r="20" spans="1:7" ht="13">
      <c r="A20" s="136" t="s">
        <v>29</v>
      </c>
      <c r="B20" s="176"/>
      <c r="C20" s="176"/>
      <c r="D20" s="142"/>
      <c r="E20" s="143"/>
      <c r="F20" s="143"/>
    </row>
    <row r="21" spans="1:7" ht="13">
      <c r="A21" s="135" t="s">
        <v>30</v>
      </c>
      <c r="B21" s="145">
        <v>711065.01779799978</v>
      </c>
      <c r="C21" s="145">
        <v>1168879.4405500002</v>
      </c>
      <c r="D21" s="139">
        <v>64.384326509233063</v>
      </c>
      <c r="E21" s="140">
        <v>1.0441644048771217</v>
      </c>
      <c r="F21" s="140">
        <v>1.594745605425425</v>
      </c>
    </row>
    <row r="22" spans="1:7" ht="13">
      <c r="A22" s="136" t="s">
        <v>31</v>
      </c>
      <c r="B22" s="141"/>
      <c r="C22" s="141"/>
      <c r="D22" s="142"/>
      <c r="E22" s="143"/>
      <c r="F22" s="143"/>
    </row>
    <row r="23" spans="1:7" ht="13">
      <c r="A23" s="135" t="s">
        <v>32</v>
      </c>
      <c r="B23" s="138">
        <v>2931669.1248310003</v>
      </c>
      <c r="C23" s="138">
        <v>3596655.5198855945</v>
      </c>
      <c r="D23" s="139">
        <v>22.682859720498925</v>
      </c>
      <c r="E23" s="140">
        <v>4.305013564730598</v>
      </c>
      <c r="F23" s="140">
        <v>4.9070506209500699</v>
      </c>
    </row>
    <row r="24" spans="1:7" ht="13.5" thickBot="1">
      <c r="A24" s="74" t="s">
        <v>33</v>
      </c>
      <c r="B24" s="114"/>
      <c r="C24" s="114"/>
      <c r="D24" s="128"/>
      <c r="E24" s="128"/>
      <c r="F24" s="137"/>
    </row>
    <row r="25" spans="1:7" ht="14.5" thickBot="1">
      <c r="A25" s="371" t="s">
        <v>9</v>
      </c>
      <c r="B25" s="372">
        <v>68098952.08807455</v>
      </c>
      <c r="C25" s="372">
        <v>73295667.758757174</v>
      </c>
      <c r="D25" s="373">
        <v>7.6311242850867211</v>
      </c>
      <c r="E25" s="374">
        <v>100</v>
      </c>
      <c r="F25" s="374">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topLeftCell="A7" zoomScaleNormal="100" workbookViewId="0">
      <selection activeCell="B11" sqref="B11:F25"/>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0.26953125" style="111" bestFit="1" customWidth="1"/>
    <col min="9" max="16384" width="9.1796875" style="111"/>
  </cols>
  <sheetData>
    <row r="2" spans="1:11" ht="15.75" customHeight="1">
      <c r="A2" s="528" t="s">
        <v>59</v>
      </c>
      <c r="B2" s="528"/>
      <c r="C2" s="528"/>
      <c r="D2" s="528"/>
      <c r="E2" s="528"/>
      <c r="F2" s="528"/>
      <c r="G2" s="92"/>
    </row>
    <row r="3" spans="1:11" ht="15.5">
      <c r="A3" s="529" t="s">
        <v>135</v>
      </c>
      <c r="B3" s="529"/>
      <c r="C3" s="529"/>
      <c r="D3" s="529"/>
      <c r="E3" s="529"/>
      <c r="F3" s="529"/>
      <c r="G3" s="93"/>
    </row>
    <row r="5" spans="1:11">
      <c r="A5" s="326"/>
      <c r="B5" s="375"/>
      <c r="C5" s="325"/>
      <c r="D5" s="307" t="s">
        <v>50</v>
      </c>
      <c r="E5" s="531" t="s">
        <v>12</v>
      </c>
      <c r="F5" s="532"/>
    </row>
    <row r="6" spans="1:11" ht="14">
      <c r="A6" s="313" t="s">
        <v>10</v>
      </c>
      <c r="B6" s="531" t="s">
        <v>265</v>
      </c>
      <c r="C6" s="532"/>
      <c r="D6" s="307" t="s">
        <v>14</v>
      </c>
      <c r="E6" s="531" t="s">
        <v>14</v>
      </c>
      <c r="F6" s="532"/>
    </row>
    <row r="7" spans="1:11" ht="14">
      <c r="A7" s="316" t="s">
        <v>180</v>
      </c>
      <c r="B7" s="534" t="s">
        <v>266</v>
      </c>
      <c r="C7" s="535"/>
      <c r="D7" s="312" t="s">
        <v>51</v>
      </c>
      <c r="E7" s="534" t="s">
        <v>18</v>
      </c>
      <c r="F7" s="535"/>
    </row>
    <row r="8" spans="1:11">
      <c r="A8" s="317"/>
      <c r="B8" s="308"/>
      <c r="C8" s="325"/>
      <c r="D8" s="312" t="s">
        <v>19</v>
      </c>
      <c r="E8" s="534" t="s">
        <v>19</v>
      </c>
      <c r="F8" s="535"/>
    </row>
    <row r="9" spans="1:11" ht="15.75" customHeight="1" thickBot="1">
      <c r="A9" s="65" t="str">
        <f>' F4'!A10</f>
        <v>Janar - Shtator / January - September</v>
      </c>
      <c r="B9" s="66">
        <v>2018</v>
      </c>
      <c r="C9" s="225">
        <v>2019</v>
      </c>
      <c r="D9" s="66" t="s">
        <v>387</v>
      </c>
      <c r="E9" s="66">
        <v>2018</v>
      </c>
      <c r="F9" s="225">
        <v>2019</v>
      </c>
    </row>
    <row r="10" spans="1:11" ht="14.5" thickBot="1">
      <c r="A10" s="533" t="s">
        <v>340</v>
      </c>
      <c r="B10" s="533"/>
      <c r="C10" s="533"/>
      <c r="D10" s="533"/>
      <c r="E10" s="533"/>
      <c r="F10" s="533"/>
    </row>
    <row r="11" spans="1:11" ht="12" customHeight="1">
      <c r="A11" s="134" t="s">
        <v>23</v>
      </c>
      <c r="B11" s="124">
        <v>7734961.8800000008</v>
      </c>
      <c r="C11" s="124">
        <v>7504570.0000000009</v>
      </c>
      <c r="D11" s="282">
        <v>-2.9785780922297223</v>
      </c>
      <c r="E11" s="166">
        <v>24.264936659117488</v>
      </c>
      <c r="F11" s="140">
        <v>21.871473011058502</v>
      </c>
      <c r="G11" s="144"/>
    </row>
    <row r="12" spans="1:11" ht="12" customHeight="1">
      <c r="A12" s="74" t="s">
        <v>24</v>
      </c>
      <c r="B12" s="114"/>
      <c r="C12" s="114"/>
      <c r="D12" s="128"/>
      <c r="E12" s="137"/>
      <c r="F12" s="137"/>
      <c r="G12" s="144"/>
    </row>
    <row r="13" spans="1:11" ht="12" customHeight="1">
      <c r="A13" s="135" t="s">
        <v>25</v>
      </c>
      <c r="B13" s="138">
        <v>21468911.270100001</v>
      </c>
      <c r="C13" s="138">
        <v>22884500.18</v>
      </c>
      <c r="D13" s="139">
        <v>6.5936688269400356</v>
      </c>
      <c r="E13" s="140">
        <v>67.348977304745304</v>
      </c>
      <c r="F13" s="140">
        <v>66.695057552722318</v>
      </c>
      <c r="G13" s="144"/>
    </row>
    <row r="14" spans="1:11" ht="12" customHeight="1">
      <c r="A14" s="136" t="s">
        <v>26</v>
      </c>
      <c r="B14" s="141"/>
      <c r="C14" s="141"/>
      <c r="D14" s="142"/>
      <c r="E14" s="143"/>
      <c r="F14" s="143"/>
      <c r="G14" s="144"/>
    </row>
    <row r="15" spans="1:11" ht="12" customHeight="1">
      <c r="A15" s="135" t="s">
        <v>261</v>
      </c>
      <c r="B15" s="138">
        <v>2179557.2599999993</v>
      </c>
      <c r="C15" s="138">
        <v>2451935.8799999994</v>
      </c>
      <c r="D15" s="139">
        <v>12.496970141541496</v>
      </c>
      <c r="E15" s="140">
        <v>6.8373729152521241</v>
      </c>
      <c r="F15" s="140">
        <v>7.1459723107740958</v>
      </c>
      <c r="G15" s="144"/>
    </row>
    <row r="16" spans="1:11" ht="12" customHeight="1">
      <c r="A16" s="136" t="s">
        <v>27</v>
      </c>
      <c r="B16" s="141"/>
      <c r="C16" s="141"/>
      <c r="D16" s="142"/>
      <c r="E16" s="143"/>
      <c r="F16" s="143"/>
      <c r="G16" s="472"/>
      <c r="H16" s="473"/>
      <c r="I16" s="473"/>
      <c r="J16" s="473"/>
      <c r="K16" s="473"/>
    </row>
    <row r="17" spans="1:11" ht="12" customHeight="1">
      <c r="A17" s="135" t="s">
        <v>174</v>
      </c>
      <c r="B17" s="138">
        <v>567.38</v>
      </c>
      <c r="C17" s="138">
        <v>4836.1000000000004</v>
      </c>
      <c r="D17" s="139">
        <v>752.35644541577074</v>
      </c>
      <c r="E17" s="140">
        <v>1.7798975580277947E-3</v>
      </c>
      <c r="F17" s="140">
        <v>1.4094429211637709E-2</v>
      </c>
      <c r="G17" s="472"/>
      <c r="H17" s="473"/>
      <c r="I17" s="473"/>
      <c r="J17" s="473"/>
      <c r="K17" s="473"/>
    </row>
    <row r="18" spans="1:11" ht="13.5" customHeight="1">
      <c r="A18" s="136" t="s">
        <v>175</v>
      </c>
      <c r="B18" s="176"/>
      <c r="C18" s="176"/>
      <c r="D18" s="142"/>
      <c r="E18" s="143"/>
      <c r="F18" s="143"/>
      <c r="G18" s="474"/>
      <c r="H18" s="475"/>
      <c r="I18" s="476"/>
      <c r="J18" s="477"/>
      <c r="K18" s="473"/>
    </row>
    <row r="19" spans="1:11" ht="12.75" customHeight="1">
      <c r="A19" s="135" t="s">
        <v>28</v>
      </c>
      <c r="B19" s="145">
        <v>345377.6</v>
      </c>
      <c r="C19" s="145">
        <v>1058334.83</v>
      </c>
      <c r="D19" s="139">
        <v>206.42833524814583</v>
      </c>
      <c r="E19" s="140">
        <v>1.0834656611750511</v>
      </c>
      <c r="F19" s="140">
        <v>3.0844327750967993</v>
      </c>
      <c r="G19" s="472"/>
      <c r="H19" s="473"/>
      <c r="I19" s="473"/>
      <c r="J19" s="473"/>
      <c r="K19" s="473"/>
    </row>
    <row r="20" spans="1:11" ht="15" customHeight="1">
      <c r="A20" s="136" t="s">
        <v>29</v>
      </c>
      <c r="B20" s="176"/>
      <c r="C20" s="176"/>
      <c r="D20" s="142"/>
      <c r="E20" s="143"/>
      <c r="F20" s="143"/>
      <c r="G20" s="144"/>
    </row>
    <row r="21" spans="1:11" ht="13">
      <c r="A21" s="135" t="s">
        <v>30</v>
      </c>
      <c r="B21" s="145">
        <v>0</v>
      </c>
      <c r="C21" s="145">
        <v>1459</v>
      </c>
      <c r="D21" s="139" t="e">
        <v>#DIV/0!</v>
      </c>
      <c r="E21" s="140">
        <v>0</v>
      </c>
      <c r="F21" s="140">
        <v>4.2521395793675516E-3</v>
      </c>
      <c r="G21" s="144"/>
    </row>
    <row r="22" spans="1:11" ht="13">
      <c r="A22" s="136" t="s">
        <v>31</v>
      </c>
      <c r="B22" s="141"/>
      <c r="C22" s="141"/>
      <c r="D22" s="142"/>
      <c r="E22" s="143"/>
      <c r="F22" s="143"/>
      <c r="G22" s="144"/>
    </row>
    <row r="23" spans="1:11" ht="13">
      <c r="A23" s="135" t="s">
        <v>32</v>
      </c>
      <c r="B23" s="138">
        <v>147740.09</v>
      </c>
      <c r="C23" s="138">
        <v>406502</v>
      </c>
      <c r="D23" s="139">
        <v>175.14671204004279</v>
      </c>
      <c r="E23" s="140">
        <v>0.46346756215200857</v>
      </c>
      <c r="F23" s="140">
        <v>1.184717781557278</v>
      </c>
      <c r="G23" s="144"/>
    </row>
    <row r="24" spans="1:11" ht="13.5" thickBot="1">
      <c r="A24" s="74" t="s">
        <v>33</v>
      </c>
      <c r="B24" s="114"/>
      <c r="C24" s="114"/>
      <c r="D24" s="128"/>
      <c r="E24" s="128"/>
      <c r="F24" s="137"/>
      <c r="G24" s="144"/>
    </row>
    <row r="25" spans="1:11" ht="14.5" thickBot="1">
      <c r="A25" s="371" t="s">
        <v>9</v>
      </c>
      <c r="B25" s="372">
        <v>31877115.480099998</v>
      </c>
      <c r="C25" s="372">
        <v>34312137.990000002</v>
      </c>
      <c r="D25" s="373">
        <v>7.6387793350377597</v>
      </c>
      <c r="E25" s="374">
        <v>99.999999999999986</v>
      </c>
      <c r="F25" s="374">
        <v>100</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22" zoomScale="83" zoomScaleNormal="83" workbookViewId="0">
      <selection activeCell="B28" sqref="B28:F42"/>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16384" width="9.1796875" style="63"/>
  </cols>
  <sheetData>
    <row r="2" spans="1:30" s="60" customFormat="1" ht="15.75" customHeight="1">
      <c r="A2" s="528" t="s">
        <v>101</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29" t="s">
        <v>166</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6"/>
      <c r="B5" s="314"/>
      <c r="C5" s="346"/>
      <c r="D5" s="326" t="s">
        <v>50</v>
      </c>
      <c r="E5" s="531" t="s">
        <v>12</v>
      </c>
      <c r="F5" s="532"/>
    </row>
    <row r="6" spans="1:30" ht="12.75" customHeight="1">
      <c r="A6" s="313" t="s">
        <v>10</v>
      </c>
      <c r="B6" s="541" t="s">
        <v>45</v>
      </c>
      <c r="C6" s="542"/>
      <c r="D6" s="326" t="s">
        <v>14</v>
      </c>
      <c r="E6" s="531" t="s">
        <v>14</v>
      </c>
      <c r="F6" s="532"/>
    </row>
    <row r="7" spans="1:30" ht="13.5" customHeight="1">
      <c r="A7" s="316" t="s">
        <v>180</v>
      </c>
      <c r="B7" s="543" t="s">
        <v>46</v>
      </c>
      <c r="C7" s="544"/>
      <c r="D7" s="317" t="s">
        <v>51</v>
      </c>
      <c r="E7" s="534" t="s">
        <v>18</v>
      </c>
      <c r="F7" s="535"/>
    </row>
    <row r="8" spans="1:30" ht="12" customHeight="1">
      <c r="A8" s="317"/>
      <c r="B8" s="314"/>
      <c r="C8" s="346"/>
      <c r="D8" s="317" t="s">
        <v>19</v>
      </c>
      <c r="E8" s="534" t="s">
        <v>19</v>
      </c>
      <c r="F8" s="535"/>
    </row>
    <row r="9" spans="1:30" ht="16.5" customHeight="1" thickBot="1">
      <c r="A9" s="65" t="str">
        <f>' F4'!A10</f>
        <v>Janar - Shtator / January - September</v>
      </c>
      <c r="B9" s="66">
        <v>2018</v>
      </c>
      <c r="C9" s="225">
        <v>2019</v>
      </c>
      <c r="D9" s="66" t="s">
        <v>387</v>
      </c>
      <c r="E9" s="66">
        <v>2018</v>
      </c>
      <c r="F9" s="225">
        <v>2019</v>
      </c>
    </row>
    <row r="10" spans="1:30" ht="14.5" thickBot="1">
      <c r="A10" s="533" t="s">
        <v>346</v>
      </c>
      <c r="B10" s="533" t="s">
        <v>22</v>
      </c>
      <c r="C10" s="533"/>
      <c r="D10" s="533"/>
      <c r="E10" s="533"/>
      <c r="F10" s="533"/>
    </row>
    <row r="11" spans="1:30" ht="13">
      <c r="A11" s="134" t="s">
        <v>23</v>
      </c>
      <c r="B11" s="132">
        <v>158387</v>
      </c>
      <c r="C11" s="138">
        <v>207729</v>
      </c>
      <c r="D11" s="282">
        <v>31.152809258335591</v>
      </c>
      <c r="E11" s="166">
        <v>19.303293772958057</v>
      </c>
      <c r="F11" s="140">
        <v>22.82583255408154</v>
      </c>
    </row>
    <row r="12" spans="1:30" ht="13">
      <c r="A12" s="74" t="s">
        <v>24</v>
      </c>
      <c r="B12" s="114"/>
      <c r="C12" s="114"/>
      <c r="D12" s="128"/>
      <c r="E12" s="137"/>
      <c r="F12" s="137"/>
    </row>
    <row r="13" spans="1:30" ht="13">
      <c r="A13" s="135" t="s">
        <v>25</v>
      </c>
      <c r="B13" s="138">
        <v>628501</v>
      </c>
      <c r="C13" s="138">
        <v>664086</v>
      </c>
      <c r="D13" s="139">
        <v>5.6618843884098879</v>
      </c>
      <c r="E13" s="140">
        <v>76.598075849646193</v>
      </c>
      <c r="F13" s="140">
        <v>72.971592014161686</v>
      </c>
    </row>
    <row r="14" spans="1:30" ht="13">
      <c r="A14" s="136" t="s">
        <v>26</v>
      </c>
      <c r="B14" s="141"/>
      <c r="C14" s="141"/>
      <c r="D14" s="142"/>
      <c r="E14" s="143"/>
      <c r="F14" s="143"/>
    </row>
    <row r="15" spans="1:30" ht="13">
      <c r="A15" s="135" t="s">
        <v>261</v>
      </c>
      <c r="B15" s="138">
        <v>10518</v>
      </c>
      <c r="C15" s="138">
        <v>11894</v>
      </c>
      <c r="D15" s="139">
        <v>13.082335044685301</v>
      </c>
      <c r="E15" s="140">
        <v>1.281873158175689</v>
      </c>
      <c r="F15" s="140">
        <v>1.3069453586078295</v>
      </c>
    </row>
    <row r="16" spans="1:30" ht="13">
      <c r="A16" s="136" t="s">
        <v>27</v>
      </c>
      <c r="B16" s="141"/>
      <c r="C16" s="141"/>
      <c r="D16" s="142"/>
      <c r="E16" s="143"/>
      <c r="F16" s="143"/>
    </row>
    <row r="17" spans="1:6" ht="13">
      <c r="A17" s="135" t="s">
        <v>174</v>
      </c>
      <c r="B17" s="138">
        <v>46</v>
      </c>
      <c r="C17" s="138">
        <v>58</v>
      </c>
      <c r="D17" s="139">
        <v>26.086956521739136</v>
      </c>
      <c r="E17" s="140">
        <v>5.6062146107702694E-3</v>
      </c>
      <c r="F17" s="140">
        <v>6.3731991591772412E-3</v>
      </c>
    </row>
    <row r="18" spans="1:6" ht="12" customHeight="1">
      <c r="A18" s="136" t="s">
        <v>175</v>
      </c>
      <c r="B18" s="141"/>
      <c r="C18" s="141"/>
      <c r="D18" s="142"/>
      <c r="E18" s="143"/>
      <c r="F18" s="143"/>
    </row>
    <row r="19" spans="1:6" ht="13">
      <c r="A19" s="135" t="s">
        <v>28</v>
      </c>
      <c r="B19" s="145">
        <v>4456</v>
      </c>
      <c r="C19" s="138">
        <v>4508</v>
      </c>
      <c r="D19" s="139">
        <v>1.1669658886894085</v>
      </c>
      <c r="E19" s="140">
        <v>0.54307157186070265</v>
      </c>
      <c r="F19" s="140">
        <v>0.49535141050984488</v>
      </c>
    </row>
    <row r="20" spans="1:6" ht="12" customHeight="1">
      <c r="A20" s="136" t="s">
        <v>29</v>
      </c>
      <c r="B20" s="141"/>
      <c r="C20" s="141"/>
      <c r="D20" s="142"/>
      <c r="E20" s="143"/>
      <c r="F20" s="143"/>
    </row>
    <row r="21" spans="1:6" ht="13">
      <c r="A21" s="135" t="s">
        <v>30</v>
      </c>
      <c r="B21" s="138">
        <v>970</v>
      </c>
      <c r="C21" s="138">
        <v>1167</v>
      </c>
      <c r="D21" s="139">
        <v>20.309278350515459</v>
      </c>
      <c r="E21" s="140">
        <v>0.11821800374885133</v>
      </c>
      <c r="F21" s="140">
        <v>0.12823316239241106</v>
      </c>
    </row>
    <row r="22" spans="1:6" ht="13">
      <c r="A22" s="136" t="s">
        <v>31</v>
      </c>
      <c r="B22" s="141"/>
      <c r="C22" s="141"/>
      <c r="D22" s="142"/>
      <c r="E22" s="143"/>
      <c r="F22" s="143"/>
    </row>
    <row r="23" spans="1:6" ht="13">
      <c r="A23" s="135" t="s">
        <v>32</v>
      </c>
      <c r="B23" s="138">
        <v>17640</v>
      </c>
      <c r="C23" s="138">
        <v>20619</v>
      </c>
      <c r="D23" s="139">
        <v>16.887755102040813</v>
      </c>
      <c r="E23" s="140">
        <v>2.1498614289997291</v>
      </c>
      <c r="F23" s="140">
        <v>2.2656723010875095</v>
      </c>
    </row>
    <row r="24" spans="1:6" ht="13.5" thickBot="1">
      <c r="A24" s="74" t="s">
        <v>33</v>
      </c>
      <c r="B24" s="114"/>
      <c r="C24" s="114"/>
      <c r="D24" s="128"/>
      <c r="E24" s="128"/>
      <c r="F24" s="137"/>
    </row>
    <row r="25" spans="1:6" ht="14.5" thickBot="1">
      <c r="A25" s="376" t="s">
        <v>9</v>
      </c>
      <c r="B25" s="377">
        <v>820518</v>
      </c>
      <c r="C25" s="377">
        <v>910061</v>
      </c>
      <c r="D25" s="373">
        <v>10.912984236787015</v>
      </c>
      <c r="E25" s="374">
        <v>99.999999999999986</v>
      </c>
      <c r="F25" s="374">
        <v>99.999999999999986</v>
      </c>
    </row>
    <row r="26" spans="1:6" ht="12" thickBot="1">
      <c r="A26" s="73"/>
      <c r="B26" s="168"/>
      <c r="C26" s="168"/>
      <c r="D26" s="74"/>
      <c r="E26" s="74"/>
      <c r="F26" s="74"/>
    </row>
    <row r="27" spans="1:6" ht="14.5" thickBot="1">
      <c r="A27" s="533" t="s">
        <v>347</v>
      </c>
      <c r="B27" s="533"/>
      <c r="C27" s="533"/>
      <c r="D27" s="533"/>
      <c r="E27" s="533"/>
      <c r="F27" s="533"/>
    </row>
    <row r="28" spans="1:6" ht="13">
      <c r="A28" s="134" t="s">
        <v>23</v>
      </c>
      <c r="B28" s="124">
        <v>82393</v>
      </c>
      <c r="C28" s="138">
        <v>79572</v>
      </c>
      <c r="D28" s="282">
        <v>-3.4238345490514965</v>
      </c>
      <c r="E28" s="166">
        <v>80.601234555824036</v>
      </c>
      <c r="F28" s="166">
        <v>81.253956907995502</v>
      </c>
    </row>
    <row r="29" spans="1:6" ht="13">
      <c r="A29" s="74" t="s">
        <v>24</v>
      </c>
      <c r="B29" s="114"/>
      <c r="C29" s="114"/>
      <c r="D29" s="128"/>
      <c r="E29" s="128"/>
      <c r="F29" s="128"/>
    </row>
    <row r="30" spans="1:6" ht="13">
      <c r="A30" s="135" t="s">
        <v>25</v>
      </c>
      <c r="B30" s="138">
        <v>16389</v>
      </c>
      <c r="C30" s="138">
        <v>14655</v>
      </c>
      <c r="D30" s="139">
        <v>-10.580267252425413</v>
      </c>
      <c r="E30" s="140">
        <v>16.032595404165402</v>
      </c>
      <c r="F30" s="140">
        <v>14.964770754620648</v>
      </c>
    </row>
    <row r="31" spans="1:6" ht="13">
      <c r="A31" s="136" t="s">
        <v>26</v>
      </c>
      <c r="B31" s="141"/>
      <c r="C31" s="141"/>
      <c r="D31" s="142"/>
      <c r="E31" s="142"/>
      <c r="F31" s="142"/>
    </row>
    <row r="32" spans="1:6" ht="13">
      <c r="A32" s="135" t="s">
        <v>261</v>
      </c>
      <c r="B32" s="138">
        <v>3256</v>
      </c>
      <c r="C32" s="138">
        <v>3501</v>
      </c>
      <c r="D32" s="139">
        <v>7.524570024570032</v>
      </c>
      <c r="E32" s="140">
        <v>3.1851931561390296</v>
      </c>
      <c r="F32" s="140">
        <v>3.575002552843868</v>
      </c>
    </row>
    <row r="33" spans="1:6" ht="13">
      <c r="A33" s="136" t="s">
        <v>27</v>
      </c>
      <c r="B33" s="141"/>
      <c r="C33" s="141"/>
      <c r="D33" s="142"/>
      <c r="E33" s="142"/>
      <c r="F33" s="142"/>
    </row>
    <row r="34" spans="1:6" ht="13">
      <c r="A34" s="135" t="s">
        <v>174</v>
      </c>
      <c r="B34" s="129">
        <v>1</v>
      </c>
      <c r="C34" s="138">
        <v>1</v>
      </c>
      <c r="D34" s="139">
        <v>0</v>
      </c>
      <c r="E34" s="140">
        <v>9.7825342633262578E-4</v>
      </c>
      <c r="F34" s="140">
        <v>1.0211375472276114E-3</v>
      </c>
    </row>
    <row r="35" spans="1:6" ht="13">
      <c r="A35" s="136" t="s">
        <v>175</v>
      </c>
      <c r="B35" s="141"/>
      <c r="C35" s="141"/>
      <c r="D35" s="142"/>
      <c r="E35" s="142"/>
      <c r="F35" s="142"/>
    </row>
    <row r="36" spans="1:6" ht="13">
      <c r="A36" s="135" t="s">
        <v>28</v>
      </c>
      <c r="B36" s="138">
        <v>159</v>
      </c>
      <c r="C36" s="138">
        <v>158</v>
      </c>
      <c r="D36" s="139">
        <v>-0.62893081761006275</v>
      </c>
      <c r="E36" s="140">
        <v>0.1555422947868875</v>
      </c>
      <c r="F36" s="140">
        <v>0.16133973246196262</v>
      </c>
    </row>
    <row r="37" spans="1:6" ht="13">
      <c r="A37" s="136" t="s">
        <v>29</v>
      </c>
      <c r="B37" s="141"/>
      <c r="C37" s="141"/>
      <c r="D37" s="142"/>
      <c r="E37" s="142"/>
      <c r="F37" s="142"/>
    </row>
    <row r="38" spans="1:6" ht="13">
      <c r="A38" s="135" t="s">
        <v>30</v>
      </c>
      <c r="B38" s="138">
        <v>0</v>
      </c>
      <c r="C38" s="138">
        <v>3</v>
      </c>
      <c r="D38" s="139" t="e">
        <v>#DIV/0!</v>
      </c>
      <c r="E38" s="140">
        <v>0</v>
      </c>
      <c r="F38" s="140">
        <v>3.0634126416828346E-3</v>
      </c>
    </row>
    <row r="39" spans="1:6" ht="13">
      <c r="A39" s="136" t="s">
        <v>31</v>
      </c>
      <c r="B39" s="141"/>
      <c r="C39" s="141"/>
      <c r="D39" s="142"/>
      <c r="E39" s="142"/>
      <c r="F39" s="142"/>
    </row>
    <row r="40" spans="1:6" ht="13">
      <c r="A40" s="135" t="s">
        <v>32</v>
      </c>
      <c r="B40" s="138">
        <v>25</v>
      </c>
      <c r="C40" s="138">
        <v>40</v>
      </c>
      <c r="D40" s="139">
        <v>60.000000000000007</v>
      </c>
      <c r="E40" s="140">
        <v>2.4456335658315644E-2</v>
      </c>
      <c r="F40" s="140">
        <v>4.0845501889104463E-2</v>
      </c>
    </row>
    <row r="41" spans="1:6" ht="13.5" thickBot="1">
      <c r="A41" s="74" t="s">
        <v>33</v>
      </c>
      <c r="B41" s="114"/>
      <c r="C41" s="114"/>
      <c r="D41" s="128"/>
      <c r="E41" s="128"/>
      <c r="F41" s="248"/>
    </row>
    <row r="42" spans="1:6" ht="14.5" thickBot="1">
      <c r="A42" s="376" t="s">
        <v>9</v>
      </c>
      <c r="B42" s="377">
        <v>102223</v>
      </c>
      <c r="C42" s="377">
        <v>97930</v>
      </c>
      <c r="D42" s="373">
        <v>-4.1996419592459588</v>
      </c>
      <c r="E42" s="374">
        <v>100.00000000000001</v>
      </c>
      <c r="F42" s="374">
        <v>100</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36"/>
  <sheetViews>
    <sheetView zoomScaleNormal="100" workbookViewId="0">
      <selection activeCell="E34" sqref="E34"/>
    </sheetView>
  </sheetViews>
  <sheetFormatPr defaultColWidth="9.1796875" defaultRowHeight="11.5"/>
  <cols>
    <col min="1" max="1" width="23.1796875" style="63" customWidth="1"/>
    <col min="2" max="2" width="8.453125" style="508" bestFit="1" customWidth="1"/>
    <col min="3" max="3" width="12.453125" style="508" bestFit="1" customWidth="1"/>
    <col min="4" max="4" width="7.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28" t="s">
        <v>314</v>
      </c>
      <c r="B2" s="528"/>
      <c r="C2" s="528"/>
      <c r="D2" s="528"/>
      <c r="E2" s="528"/>
      <c r="F2" s="528"/>
      <c r="G2" s="528"/>
      <c r="H2" s="528"/>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29" t="s">
        <v>184</v>
      </c>
      <c r="B3" s="529"/>
      <c r="C3" s="529"/>
      <c r="D3" s="529"/>
      <c r="E3" s="529"/>
      <c r="F3" s="529"/>
      <c r="G3" s="529"/>
      <c r="H3" s="5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4"/>
      <c r="D4" s="62"/>
      <c r="E4" s="62"/>
      <c r="F4" s="62"/>
      <c r="G4" s="62"/>
      <c r="H4" s="62"/>
    </row>
    <row r="5" spans="1:42" ht="12" customHeight="1">
      <c r="A5" s="326"/>
      <c r="B5" s="64"/>
      <c r="C5" s="64"/>
      <c r="D5" s="314"/>
      <c r="E5" s="346"/>
      <c r="F5" s="326" t="s">
        <v>50</v>
      </c>
      <c r="G5" s="531" t="s">
        <v>12</v>
      </c>
      <c r="H5" s="532"/>
    </row>
    <row r="6" spans="1:42" ht="12" customHeight="1">
      <c r="A6" s="324" t="s">
        <v>274</v>
      </c>
      <c r="B6" s="493" t="s">
        <v>380</v>
      </c>
      <c r="C6" s="494" t="s">
        <v>265</v>
      </c>
      <c r="D6" s="382" t="s">
        <v>380</v>
      </c>
      <c r="E6" s="389" t="s">
        <v>265</v>
      </c>
      <c r="F6" s="326" t="s">
        <v>14</v>
      </c>
      <c r="G6" s="531" t="s">
        <v>14</v>
      </c>
      <c r="H6" s="532"/>
    </row>
    <row r="7" spans="1:42" ht="12" customHeight="1">
      <c r="A7" s="378" t="s">
        <v>35</v>
      </c>
      <c r="B7" s="493"/>
      <c r="C7" s="494"/>
      <c r="D7" s="382"/>
      <c r="E7" s="389"/>
      <c r="F7" s="317" t="s">
        <v>51</v>
      </c>
      <c r="G7" s="534" t="s">
        <v>18</v>
      </c>
      <c r="H7" s="535"/>
    </row>
    <row r="8" spans="1:42" ht="12" customHeight="1">
      <c r="A8" s="317"/>
      <c r="B8" s="495" t="s">
        <v>225</v>
      </c>
      <c r="C8" s="496" t="s">
        <v>266</v>
      </c>
      <c r="D8" s="386" t="s">
        <v>225</v>
      </c>
      <c r="E8" s="387" t="s">
        <v>266</v>
      </c>
      <c r="F8" s="317" t="s">
        <v>19</v>
      </c>
      <c r="G8" s="534" t="s">
        <v>19</v>
      </c>
      <c r="H8" s="535"/>
    </row>
    <row r="9" spans="1:42" ht="12" thickBot="1">
      <c r="A9" s="65" t="str">
        <f>' F4'!A10</f>
        <v>Janar - Shtator / January - September</v>
      </c>
      <c r="B9" s="497"/>
      <c r="C9" s="498">
        <v>2018</v>
      </c>
      <c r="D9" s="70"/>
      <c r="E9" s="66">
        <v>2019</v>
      </c>
      <c r="F9" s="66" t="s">
        <v>387</v>
      </c>
      <c r="G9" s="66">
        <v>2018</v>
      </c>
      <c r="H9" s="225">
        <v>2019</v>
      </c>
    </row>
    <row r="10" spans="1:42" ht="14.5" thickBot="1">
      <c r="A10" s="533" t="s">
        <v>339</v>
      </c>
      <c r="B10" s="533"/>
      <c r="C10" s="533"/>
      <c r="D10" s="533"/>
      <c r="E10" s="533"/>
      <c r="F10" s="533"/>
      <c r="G10" s="533"/>
      <c r="H10" s="533"/>
    </row>
    <row r="11" spans="1:42" ht="14">
      <c r="A11" s="120" t="s">
        <v>272</v>
      </c>
      <c r="B11" s="499">
        <v>1180</v>
      </c>
      <c r="C11" s="500">
        <v>1540541.0886745029</v>
      </c>
      <c r="D11" s="269">
        <v>1226</v>
      </c>
      <c r="E11" s="269">
        <v>1696745.389351791</v>
      </c>
      <c r="F11" s="304">
        <v>10.139573804661573</v>
      </c>
      <c r="G11" s="151">
        <v>71.055500973103065</v>
      </c>
      <c r="H11" s="151">
        <v>66.43118867812629</v>
      </c>
    </row>
    <row r="12" spans="1:42" ht="14.5" thickBot="1">
      <c r="A12" s="263" t="s">
        <v>273</v>
      </c>
      <c r="B12" s="501">
        <v>5820</v>
      </c>
      <c r="C12" s="502">
        <v>627540.29499999993</v>
      </c>
      <c r="D12" s="305">
        <v>8348</v>
      </c>
      <c r="E12" s="305">
        <v>857394.34999999986</v>
      </c>
      <c r="F12" s="304">
        <v>36.627776229094565</v>
      </c>
      <c r="G12" s="240">
        <v>28.944499026896931</v>
      </c>
      <c r="H12" s="151">
        <v>33.568811321873717</v>
      </c>
    </row>
    <row r="13" spans="1:42" ht="14.5" thickBot="1">
      <c r="A13" s="371" t="s">
        <v>9</v>
      </c>
      <c r="B13" s="503">
        <v>7000</v>
      </c>
      <c r="C13" s="503">
        <v>2168081.3836745028</v>
      </c>
      <c r="D13" s="379">
        <v>9574</v>
      </c>
      <c r="E13" s="379">
        <v>2554139.7393517909</v>
      </c>
      <c r="F13" s="380">
        <v>17.806451297644067</v>
      </c>
      <c r="G13" s="381">
        <v>100</v>
      </c>
      <c r="H13" s="381">
        <v>100</v>
      </c>
    </row>
    <row r="14" spans="1:42" s="70" customFormat="1" ht="14">
      <c r="A14" s="147"/>
      <c r="B14" s="504"/>
      <c r="C14" s="505"/>
      <c r="D14" s="148"/>
      <c r="F14" s="149"/>
      <c r="G14" s="149"/>
      <c r="H14" s="149"/>
    </row>
    <row r="15" spans="1:42" ht="23.5">
      <c r="A15" s="324" t="s">
        <v>274</v>
      </c>
      <c r="B15" s="493" t="s">
        <v>380</v>
      </c>
      <c r="C15" s="494" t="s">
        <v>265</v>
      </c>
      <c r="D15" s="382" t="s">
        <v>380</v>
      </c>
      <c r="E15" s="389" t="s">
        <v>265</v>
      </c>
      <c r="F15" s="383" t="s">
        <v>227</v>
      </c>
      <c r="G15" s="384" t="s">
        <v>223</v>
      </c>
      <c r="H15" s="385"/>
    </row>
    <row r="16" spans="1:42" ht="23.5">
      <c r="A16" s="378" t="s">
        <v>35</v>
      </c>
      <c r="B16" s="495" t="s">
        <v>225</v>
      </c>
      <c r="C16" s="496" t="s">
        <v>266</v>
      </c>
      <c r="D16" s="386" t="s">
        <v>225</v>
      </c>
      <c r="E16" s="387" t="s">
        <v>266</v>
      </c>
      <c r="F16" s="388" t="s">
        <v>226</v>
      </c>
      <c r="G16" s="534" t="s">
        <v>224</v>
      </c>
      <c r="H16" s="535"/>
    </row>
    <row r="17" spans="1:8" s="70" customFormat="1" ht="12" thickBot="1">
      <c r="A17" s="65" t="str">
        <f>' F4'!A10</f>
        <v>Janar - Shtator / January - September</v>
      </c>
      <c r="B17" s="497"/>
      <c r="C17" s="498">
        <v>2018</v>
      </c>
      <c r="E17" s="66">
        <v>2019</v>
      </c>
      <c r="F17" s="66" t="s">
        <v>387</v>
      </c>
      <c r="G17" s="66">
        <v>2018</v>
      </c>
      <c r="H17" s="225">
        <v>2019</v>
      </c>
    </row>
    <row r="18" spans="1:8" ht="14.5" thickBot="1">
      <c r="A18" s="533" t="s">
        <v>348</v>
      </c>
      <c r="B18" s="533"/>
      <c r="C18" s="533"/>
      <c r="D18" s="533"/>
      <c r="E18" s="533"/>
      <c r="F18" s="533"/>
      <c r="G18" s="533"/>
      <c r="H18" s="533"/>
    </row>
    <row r="19" spans="1:8" ht="14">
      <c r="A19" s="120" t="s">
        <v>272</v>
      </c>
      <c r="B19" s="159">
        <v>213</v>
      </c>
      <c r="C19" s="500">
        <v>336148.82999999996</v>
      </c>
      <c r="D19" s="269">
        <v>204</v>
      </c>
      <c r="E19" s="269">
        <v>443420.76999999996</v>
      </c>
      <c r="F19" s="151">
        <v>31.912037296098884</v>
      </c>
      <c r="G19" s="151">
        <v>80.011750331146018</v>
      </c>
      <c r="H19" s="151">
        <v>83.921650677066864</v>
      </c>
    </row>
    <row r="20" spans="1:8" ht="14.5" thickBot="1">
      <c r="A20" s="263" t="s">
        <v>273</v>
      </c>
      <c r="B20" s="506">
        <v>17</v>
      </c>
      <c r="C20" s="502">
        <v>83975.5</v>
      </c>
      <c r="D20" s="305">
        <v>25</v>
      </c>
      <c r="E20" s="305">
        <v>84953.930000000008</v>
      </c>
      <c r="F20" s="151">
        <v>1.1651374508041101</v>
      </c>
      <c r="G20" s="240">
        <v>19.988249668853982</v>
      </c>
      <c r="H20" s="240">
        <v>16.078349322933143</v>
      </c>
    </row>
    <row r="21" spans="1:8" ht="14.5" thickBot="1">
      <c r="A21" s="371" t="s">
        <v>9</v>
      </c>
      <c r="B21" s="507">
        <v>230</v>
      </c>
      <c r="C21" s="507">
        <v>420124.32999999996</v>
      </c>
      <c r="D21" s="358">
        <v>229</v>
      </c>
      <c r="E21" s="358">
        <v>528374.69999999995</v>
      </c>
      <c r="F21" s="381">
        <v>25.76627018958888</v>
      </c>
      <c r="G21" s="381">
        <v>100</v>
      </c>
      <c r="H21" s="381">
        <v>100</v>
      </c>
    </row>
    <row r="23" spans="1:8">
      <c r="B23" s="63"/>
      <c r="C23" s="63"/>
    </row>
    <row r="24" spans="1:8">
      <c r="B24" s="63"/>
      <c r="C24" s="63"/>
    </row>
    <row r="25" spans="1:8">
      <c r="B25" s="63"/>
      <c r="C25" s="63"/>
    </row>
    <row r="26" spans="1:8">
      <c r="B26" s="63"/>
      <c r="C26" s="63"/>
    </row>
    <row r="27" spans="1:8">
      <c r="B27" s="63"/>
      <c r="C27" s="63"/>
    </row>
    <row r="28" spans="1:8">
      <c r="B28" s="63"/>
      <c r="C28" s="63"/>
    </row>
    <row r="29" spans="1:8">
      <c r="B29" s="63"/>
      <c r="C29" s="63"/>
    </row>
    <row r="30" spans="1:8">
      <c r="B30" s="63"/>
      <c r="C30" s="63"/>
    </row>
    <row r="31" spans="1:8">
      <c r="B31" s="63"/>
      <c r="C31" s="63"/>
    </row>
    <row r="32" spans="1:8">
      <c r="B32" s="63"/>
      <c r="C32" s="63"/>
    </row>
    <row r="33" spans="2:3">
      <c r="B33" s="63"/>
      <c r="C33" s="63"/>
    </row>
    <row r="34" spans="2:3">
      <c r="B34" s="63"/>
      <c r="C34" s="63"/>
    </row>
    <row r="35" spans="2:3">
      <c r="B35" s="63"/>
      <c r="C35" s="63"/>
    </row>
    <row r="36" spans="2:3">
      <c r="B36" s="63"/>
      <c r="C36" s="63"/>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topLeftCell="A10" zoomScaleNormal="100" workbookViewId="0">
      <selection activeCell="B11" sqref="B11:F23"/>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16384" width="9.1796875" style="63"/>
  </cols>
  <sheetData>
    <row r="2" spans="1:41" s="60" customFormat="1" ht="15">
      <c r="A2" s="530" t="s">
        <v>315</v>
      </c>
      <c r="B2" s="530"/>
      <c r="C2" s="530"/>
      <c r="D2" s="530"/>
      <c r="E2" s="530"/>
      <c r="F2" s="53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29" t="s">
        <v>205</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6"/>
      <c r="B5" s="314"/>
      <c r="C5" s="346"/>
      <c r="D5" s="326" t="s">
        <v>50</v>
      </c>
      <c r="E5" s="531" t="s">
        <v>12</v>
      </c>
      <c r="F5" s="532"/>
    </row>
    <row r="6" spans="1:41" ht="14">
      <c r="A6" s="324" t="s">
        <v>274</v>
      </c>
      <c r="B6" s="531" t="s">
        <v>265</v>
      </c>
      <c r="C6" s="532"/>
      <c r="D6" s="326" t="s">
        <v>14</v>
      </c>
      <c r="E6" s="531" t="s">
        <v>14</v>
      </c>
      <c r="F6" s="532"/>
    </row>
    <row r="7" spans="1:41" ht="14">
      <c r="A7" s="378" t="s">
        <v>35</v>
      </c>
      <c r="B7" s="534" t="s">
        <v>266</v>
      </c>
      <c r="C7" s="535"/>
      <c r="D7" s="317" t="s">
        <v>51</v>
      </c>
      <c r="E7" s="534" t="s">
        <v>18</v>
      </c>
      <c r="F7" s="535"/>
    </row>
    <row r="8" spans="1:41">
      <c r="A8" s="317"/>
      <c r="B8" s="314"/>
      <c r="C8" s="346"/>
      <c r="D8" s="317" t="s">
        <v>19</v>
      </c>
      <c r="E8" s="534" t="s">
        <v>19</v>
      </c>
      <c r="F8" s="535"/>
    </row>
    <row r="9" spans="1:41" ht="12" thickBot="1">
      <c r="A9" s="65" t="str">
        <f>' F4'!A10</f>
        <v>Janar - Shtator / January - September</v>
      </c>
      <c r="B9" s="66">
        <v>2018</v>
      </c>
      <c r="C9" s="225">
        <v>2019</v>
      </c>
      <c r="D9" s="66" t="s">
        <v>387</v>
      </c>
      <c r="E9" s="66">
        <v>2018</v>
      </c>
      <c r="F9" s="225">
        <v>2019</v>
      </c>
    </row>
    <row r="10" spans="1:41" ht="14.5" thickBot="1">
      <c r="A10" s="533" t="s">
        <v>339</v>
      </c>
      <c r="B10" s="533"/>
      <c r="C10" s="533"/>
      <c r="D10" s="533"/>
      <c r="E10" s="533"/>
      <c r="F10" s="533"/>
    </row>
    <row r="11" spans="1:41" ht="14">
      <c r="A11" s="180" t="s">
        <v>325</v>
      </c>
      <c r="B11" s="150">
        <v>4884781.16</v>
      </c>
      <c r="C11" s="150">
        <v>6452518.5299999993</v>
      </c>
      <c r="D11" s="151">
        <v>32.094321498734232</v>
      </c>
      <c r="E11" s="151">
        <v>7.173063623185211</v>
      </c>
      <c r="F11" s="151">
        <v>8.8034105252135717</v>
      </c>
    </row>
    <row r="12" spans="1:41" ht="14">
      <c r="A12" s="181" t="s">
        <v>42</v>
      </c>
      <c r="B12" s="150">
        <v>8208013.4801694825</v>
      </c>
      <c r="C12" s="269">
        <v>7448328.1499999985</v>
      </c>
      <c r="D12" s="151">
        <v>-9.2554103621403598</v>
      </c>
      <c r="E12" s="151">
        <v>12.053068701488678</v>
      </c>
      <c r="F12" s="151">
        <v>10.16203055072118</v>
      </c>
    </row>
    <row r="13" spans="1:41" ht="14">
      <c r="A13" s="181" t="s">
        <v>322</v>
      </c>
      <c r="B13" s="150">
        <v>6007631.9100000001</v>
      </c>
      <c r="C13" s="150">
        <v>7310218.6400000006</v>
      </c>
      <c r="D13" s="151">
        <v>21.682199400928347</v>
      </c>
      <c r="E13" s="151">
        <v>8.8219153537489667</v>
      </c>
      <c r="F13" s="151">
        <v>9.9736026200901833</v>
      </c>
    </row>
    <row r="14" spans="1:41" ht="14">
      <c r="A14" s="181" t="s">
        <v>267</v>
      </c>
      <c r="B14" s="150">
        <v>7094702.1100000013</v>
      </c>
      <c r="C14" s="150">
        <v>7535373.8599999994</v>
      </c>
      <c r="D14" s="151">
        <v>6.2112791089405928</v>
      </c>
      <c r="E14" s="151">
        <v>10.418225086377538</v>
      </c>
      <c r="F14" s="151">
        <v>10.280790243703992</v>
      </c>
    </row>
    <row r="15" spans="1:41" ht="14">
      <c r="A15" s="182" t="s">
        <v>34</v>
      </c>
      <c r="B15" s="68">
        <v>4622704.3500000006</v>
      </c>
      <c r="C15" s="150">
        <v>1700071.1799999997</v>
      </c>
      <c r="D15" s="151">
        <v>-63.223449927097342</v>
      </c>
      <c r="E15" s="151">
        <v>6.7882165705300572</v>
      </c>
      <c r="F15" s="151">
        <v>2.3194702115213071</v>
      </c>
    </row>
    <row r="16" spans="1:41" ht="14">
      <c r="A16" s="181" t="s">
        <v>275</v>
      </c>
      <c r="B16" s="150">
        <v>4186956.5999220009</v>
      </c>
      <c r="C16" s="150">
        <v>4702298.2594470046</v>
      </c>
      <c r="D16" s="151">
        <v>12.308263704825695</v>
      </c>
      <c r="E16" s="151">
        <v>6.1483421866857473</v>
      </c>
      <c r="F16" s="151">
        <v>6.4155200480934109</v>
      </c>
    </row>
    <row r="17" spans="1:6" ht="14">
      <c r="A17" s="181" t="s">
        <v>319</v>
      </c>
      <c r="B17" s="150">
        <v>5755586.8700000066</v>
      </c>
      <c r="C17" s="150">
        <v>7583678.7500000121</v>
      </c>
      <c r="D17" s="151">
        <v>31.762041322469049</v>
      </c>
      <c r="E17" s="151">
        <v>8.4517994675690815</v>
      </c>
      <c r="F17" s="151">
        <v>10.346694398038188</v>
      </c>
    </row>
    <row r="18" spans="1:6" ht="14">
      <c r="A18" s="181" t="s">
        <v>311</v>
      </c>
      <c r="B18" s="150">
        <v>6434211.4679830503</v>
      </c>
      <c r="C18" s="150">
        <v>7354677.9093101695</v>
      </c>
      <c r="D18" s="151">
        <v>14.305815808314737</v>
      </c>
      <c r="E18" s="151">
        <v>9.4483266932822705</v>
      </c>
      <c r="F18" s="151">
        <v>10.034260051381349</v>
      </c>
    </row>
    <row r="19" spans="1:6" ht="14">
      <c r="A19" s="181" t="s">
        <v>276</v>
      </c>
      <c r="B19" s="150">
        <v>8009171.0600000005</v>
      </c>
      <c r="C19" s="150">
        <v>9221198.620000001</v>
      </c>
      <c r="D19" s="151">
        <v>15.132996297871571</v>
      </c>
      <c r="E19" s="151">
        <v>11.761078275685485</v>
      </c>
      <c r="F19" s="151">
        <v>12.580823535642427</v>
      </c>
    </row>
    <row r="20" spans="1:6" ht="14">
      <c r="A20" s="181" t="s">
        <v>268</v>
      </c>
      <c r="B20" s="150">
        <v>1346037.23</v>
      </c>
      <c r="C20" s="150">
        <v>1864102.4100000001</v>
      </c>
      <c r="D20" s="151">
        <v>38.488176140566345</v>
      </c>
      <c r="E20" s="151">
        <v>1.9765902245590026</v>
      </c>
      <c r="F20" s="151">
        <v>2.5432641068711486</v>
      </c>
    </row>
    <row r="21" spans="1:6" ht="14">
      <c r="A21" s="181" t="s">
        <v>269</v>
      </c>
      <c r="B21" s="68">
        <v>7357016.1500000013</v>
      </c>
      <c r="C21" s="150">
        <v>7902672.7999999812</v>
      </c>
      <c r="D21" s="151">
        <v>7.4168200650202465</v>
      </c>
      <c r="E21" s="151">
        <v>10.803420499752976</v>
      </c>
      <c r="F21" s="151">
        <v>10.781909820387428</v>
      </c>
    </row>
    <row r="22" spans="1:6" ht="14.5" thickBot="1">
      <c r="A22" s="239" t="s">
        <v>270</v>
      </c>
      <c r="B22" s="256">
        <v>4192139.7</v>
      </c>
      <c r="C22" s="256">
        <v>4220528.6500000004</v>
      </c>
      <c r="D22" s="240">
        <v>0.6771947509287557</v>
      </c>
      <c r="E22" s="240">
        <v>6.155953317135002</v>
      </c>
      <c r="F22" s="240">
        <v>5.758223888335805</v>
      </c>
    </row>
    <row r="23" spans="1:6" ht="14.5" thickBot="1">
      <c r="A23" s="361" t="s">
        <v>9</v>
      </c>
      <c r="B23" s="358">
        <v>68098952.088074535</v>
      </c>
      <c r="C23" s="358">
        <v>73295667.758757174</v>
      </c>
      <c r="D23" s="381">
        <v>7.6311242850867433</v>
      </c>
      <c r="E23" s="381">
        <v>100.00000000000001</v>
      </c>
      <c r="F23" s="381">
        <v>99.999999999999986</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topLeftCell="A7" zoomScaleNormal="100" workbookViewId="0">
      <selection activeCell="B11" sqref="B11:H24"/>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9" bestFit="1" customWidth="1"/>
    <col min="11" max="11" width="14" style="259" bestFit="1" customWidth="1"/>
    <col min="12" max="16384" width="9.1796875" style="111"/>
  </cols>
  <sheetData>
    <row r="2" spans="1:11" ht="15.75" customHeight="1">
      <c r="A2" s="528" t="s">
        <v>316</v>
      </c>
      <c r="B2" s="528"/>
      <c r="C2" s="528"/>
      <c r="D2" s="528"/>
      <c r="E2" s="528"/>
      <c r="F2" s="528"/>
      <c r="G2" s="528"/>
      <c r="H2" s="528"/>
    </row>
    <row r="3" spans="1:11" ht="15.5">
      <c r="A3" s="529" t="s">
        <v>222</v>
      </c>
      <c r="B3" s="529"/>
      <c r="C3" s="529"/>
      <c r="D3" s="529"/>
      <c r="E3" s="529"/>
      <c r="F3" s="529"/>
      <c r="G3" s="529"/>
      <c r="H3" s="529"/>
    </row>
    <row r="5" spans="1:11" ht="14.25" customHeight="1">
      <c r="A5" s="326"/>
      <c r="B5" s="326"/>
      <c r="C5" s="314"/>
      <c r="D5" s="390"/>
      <c r="E5" s="346"/>
      <c r="F5" s="383" t="s">
        <v>228</v>
      </c>
      <c r="G5" s="531" t="s">
        <v>12</v>
      </c>
      <c r="H5" s="532"/>
    </row>
    <row r="6" spans="1:11">
      <c r="A6" s="391" t="s">
        <v>274</v>
      </c>
      <c r="B6" s="326" t="s">
        <v>220</v>
      </c>
      <c r="C6" s="384" t="s">
        <v>265</v>
      </c>
      <c r="D6" s="326" t="s">
        <v>220</v>
      </c>
      <c r="E6" s="392" t="s">
        <v>320</v>
      </c>
      <c r="F6" s="326" t="s">
        <v>229</v>
      </c>
      <c r="G6" s="531" t="s">
        <v>15</v>
      </c>
      <c r="H6" s="532"/>
    </row>
    <row r="7" spans="1:11" ht="15" customHeight="1">
      <c r="A7" s="393" t="s">
        <v>35</v>
      </c>
      <c r="B7" s="317" t="s">
        <v>221</v>
      </c>
      <c r="C7" s="394" t="s">
        <v>266</v>
      </c>
      <c r="D7" s="317" t="s">
        <v>221</v>
      </c>
      <c r="E7" s="395" t="s">
        <v>321</v>
      </c>
      <c r="F7" s="317" t="s">
        <v>230</v>
      </c>
      <c r="G7" s="534" t="s">
        <v>18</v>
      </c>
      <c r="H7" s="535"/>
    </row>
    <row r="8" spans="1:11">
      <c r="A8" s="317"/>
      <c r="B8" s="317"/>
      <c r="C8" s="314"/>
      <c r="D8" s="390"/>
      <c r="E8" s="346"/>
      <c r="F8" s="317" t="s">
        <v>19</v>
      </c>
      <c r="G8" s="534" t="s">
        <v>19</v>
      </c>
      <c r="H8" s="535"/>
    </row>
    <row r="9" spans="1:11" ht="13" thickBot="1">
      <c r="A9" s="65" t="str">
        <f>' F4'!A10</f>
        <v>Janar - Shtator / January - September</v>
      </c>
      <c r="B9" s="546">
        <v>2018</v>
      </c>
      <c r="C9" s="546"/>
      <c r="D9" s="546">
        <v>2019</v>
      </c>
      <c r="E9" s="546"/>
      <c r="F9" s="66" t="s">
        <v>387</v>
      </c>
      <c r="G9" s="66">
        <v>2018</v>
      </c>
      <c r="H9" s="225">
        <v>2019</v>
      </c>
    </row>
    <row r="10" spans="1:11" ht="14.5" thickBot="1">
      <c r="A10" s="533" t="s">
        <v>348</v>
      </c>
      <c r="B10" s="533"/>
      <c r="C10" s="533"/>
      <c r="D10" s="533"/>
      <c r="E10" s="533"/>
      <c r="F10" s="533"/>
      <c r="G10" s="533"/>
      <c r="H10" s="533"/>
    </row>
    <row r="11" spans="1:11" ht="14">
      <c r="A11" s="180" t="s">
        <v>325</v>
      </c>
      <c r="B11" s="150">
        <v>1122</v>
      </c>
      <c r="C11" s="150">
        <v>1281637.98</v>
      </c>
      <c r="D11" s="150">
        <v>1379</v>
      </c>
      <c r="E11" s="150">
        <v>1469516.81</v>
      </c>
      <c r="F11" s="151">
        <v>14.65927453242295</v>
      </c>
      <c r="G11" s="151">
        <v>4.0205581988749604</v>
      </c>
      <c r="H11" s="151">
        <v>4.282789986529778</v>
      </c>
    </row>
    <row r="12" spans="1:11" ht="14">
      <c r="A12" s="181" t="s">
        <v>42</v>
      </c>
      <c r="B12" s="150">
        <v>23682</v>
      </c>
      <c r="C12" s="150">
        <v>4075406.14</v>
      </c>
      <c r="D12" s="150">
        <v>15419</v>
      </c>
      <c r="E12" s="150">
        <v>3664850.64</v>
      </c>
      <c r="F12" s="151">
        <v>-10.073977559448831</v>
      </c>
      <c r="G12" s="151">
        <v>12.784739392571961</v>
      </c>
      <c r="H12" s="151">
        <v>10.680916010153876</v>
      </c>
    </row>
    <row r="13" spans="1:11" ht="14">
      <c r="A13" s="181" t="s">
        <v>322</v>
      </c>
      <c r="B13" s="152">
        <v>1580</v>
      </c>
      <c r="C13" s="152">
        <v>2044180.92</v>
      </c>
      <c r="D13" s="152">
        <v>1636</v>
      </c>
      <c r="E13" s="152">
        <v>2560867.5900000003</v>
      </c>
      <c r="F13" s="151">
        <v>25.275975572651376</v>
      </c>
      <c r="G13" s="151">
        <v>6.4126910142673506</v>
      </c>
      <c r="H13" s="151">
        <v>7.4634451247145979</v>
      </c>
    </row>
    <row r="14" spans="1:11" s="112" customFormat="1" ht="14">
      <c r="A14" s="181" t="s">
        <v>267</v>
      </c>
      <c r="B14" s="150">
        <v>22089</v>
      </c>
      <c r="C14" s="150">
        <v>3811721.55</v>
      </c>
      <c r="D14" s="150">
        <v>18444</v>
      </c>
      <c r="E14" s="150">
        <v>4818210.66</v>
      </c>
      <c r="F14" s="151">
        <v>26.405105850399814</v>
      </c>
      <c r="G14" s="151">
        <v>11.957548519029432</v>
      </c>
      <c r="H14" s="151">
        <v>14.042292151553568</v>
      </c>
      <c r="J14" s="268"/>
      <c r="K14" s="268"/>
    </row>
    <row r="15" spans="1:11" s="112" customFormat="1" ht="14">
      <c r="A15" s="182" t="s">
        <v>34</v>
      </c>
      <c r="B15" s="152">
        <v>3913</v>
      </c>
      <c r="C15" s="152">
        <v>2478742.7399999998</v>
      </c>
      <c r="D15" s="152">
        <v>1816</v>
      </c>
      <c r="E15" s="152">
        <v>822701.53999999992</v>
      </c>
      <c r="F15" s="151">
        <v>-66.809724675179481</v>
      </c>
      <c r="G15" s="151">
        <v>7.7759317387026741</v>
      </c>
      <c r="H15" s="151">
        <v>2.3976982729545142</v>
      </c>
      <c r="J15" s="268"/>
      <c r="K15" s="268"/>
    </row>
    <row r="16" spans="1:11" s="112" customFormat="1" ht="14">
      <c r="A16" s="181" t="s">
        <v>275</v>
      </c>
      <c r="B16" s="152">
        <v>8061</v>
      </c>
      <c r="C16" s="152">
        <v>2249389.5600000005</v>
      </c>
      <c r="D16" s="152">
        <v>6188</v>
      </c>
      <c r="E16" s="152">
        <v>2232720.3400000003</v>
      </c>
      <c r="F16" s="151">
        <v>-0.74105527545883509</v>
      </c>
      <c r="G16" s="151">
        <v>7.0564401016906055</v>
      </c>
      <c r="H16" s="151">
        <v>6.5070860365818914</v>
      </c>
      <c r="J16" s="268"/>
      <c r="K16" s="268"/>
    </row>
    <row r="17" spans="1:11" s="63" customFormat="1" ht="14">
      <c r="A17" s="181" t="s">
        <v>319</v>
      </c>
      <c r="B17" s="150">
        <v>1793</v>
      </c>
      <c r="C17" s="150">
        <v>1191507.6099999999</v>
      </c>
      <c r="D17" s="150">
        <v>4283</v>
      </c>
      <c r="E17" s="150">
        <v>2012024.44</v>
      </c>
      <c r="F17" s="151">
        <v>68.863750689766917</v>
      </c>
      <c r="G17" s="151">
        <v>3.7378150188771784</v>
      </c>
      <c r="H17" s="151">
        <v>5.8638853707874121</v>
      </c>
      <c r="J17" s="76"/>
      <c r="K17" s="76"/>
    </row>
    <row r="18" spans="1:11" s="112" customFormat="1" ht="14">
      <c r="A18" s="181" t="s">
        <v>311</v>
      </c>
      <c r="B18" s="152">
        <v>4619</v>
      </c>
      <c r="C18" s="152">
        <v>1704566</v>
      </c>
      <c r="D18" s="152">
        <v>9197</v>
      </c>
      <c r="E18" s="152">
        <v>2202649</v>
      </c>
      <c r="F18" s="151">
        <v>29.220517128700219</v>
      </c>
      <c r="G18" s="151">
        <v>5.3473031493834915</v>
      </c>
      <c r="H18" s="151">
        <v>6.4194455053833854</v>
      </c>
      <c r="J18" s="268"/>
      <c r="K18" s="268"/>
    </row>
    <row r="19" spans="1:11" s="112" customFormat="1" ht="14">
      <c r="A19" s="181" t="s">
        <v>276</v>
      </c>
      <c r="B19" s="152">
        <v>13614</v>
      </c>
      <c r="C19" s="152">
        <v>3376581.2999999993</v>
      </c>
      <c r="D19" s="152">
        <v>15493</v>
      </c>
      <c r="E19" s="152">
        <v>3405809.03</v>
      </c>
      <c r="F19" s="151">
        <v>0.86560125177499447</v>
      </c>
      <c r="G19" s="151">
        <v>10.592493232670016</v>
      </c>
      <c r="H19" s="151">
        <v>9.9259598192120677</v>
      </c>
      <c r="J19" s="268"/>
      <c r="K19" s="268"/>
    </row>
    <row r="20" spans="1:11" s="112" customFormat="1" ht="14">
      <c r="A20" s="181" t="s">
        <v>268</v>
      </c>
      <c r="B20" s="152">
        <v>437</v>
      </c>
      <c r="C20" s="152">
        <v>503633.42</v>
      </c>
      <c r="D20" s="152">
        <v>544</v>
      </c>
      <c r="E20" s="152">
        <v>516090.12</v>
      </c>
      <c r="F20" s="151">
        <v>2.4733664418060242</v>
      </c>
      <c r="G20" s="151">
        <v>1.5799215594472602</v>
      </c>
      <c r="H20" s="151">
        <v>1.5041036502896157</v>
      </c>
      <c r="J20" s="268"/>
      <c r="K20" s="268"/>
    </row>
    <row r="21" spans="1:11" ht="14">
      <c r="A21" s="181" t="s">
        <v>269</v>
      </c>
      <c r="B21" s="150">
        <v>14457</v>
      </c>
      <c r="C21" s="150">
        <v>2395536.8901000009</v>
      </c>
      <c r="D21" s="150">
        <v>16837</v>
      </c>
      <c r="E21" s="152">
        <v>3002156.6300000004</v>
      </c>
      <c r="F21" s="151">
        <v>25.322913723723794</v>
      </c>
      <c r="G21" s="151">
        <v>7.5149111016505481</v>
      </c>
      <c r="H21" s="151">
        <v>8.7495469704480513</v>
      </c>
    </row>
    <row r="22" spans="1:11" ht="14">
      <c r="A22" s="181" t="s">
        <v>270</v>
      </c>
      <c r="B22" s="150">
        <v>4291</v>
      </c>
      <c r="C22" s="150">
        <v>2426552</v>
      </c>
      <c r="D22" s="150">
        <v>4521</v>
      </c>
      <c r="E22" s="150">
        <v>2499464</v>
      </c>
      <c r="F22" s="151">
        <v>3.0047573676558414</v>
      </c>
      <c r="G22" s="151">
        <v>7.6122069498880123</v>
      </c>
      <c r="H22" s="151">
        <v>7.2844892403045494</v>
      </c>
    </row>
    <row r="23" spans="1:11" ht="14.5" thickBot="1">
      <c r="A23" s="183" t="s">
        <v>277</v>
      </c>
      <c r="B23" s="238">
        <v>2565</v>
      </c>
      <c r="C23" s="238">
        <v>4337659.37</v>
      </c>
      <c r="D23" s="238">
        <v>2173</v>
      </c>
      <c r="E23" s="238">
        <v>5105077.1899999995</v>
      </c>
      <c r="F23" s="151">
        <v>17.691979810761381</v>
      </c>
      <c r="G23" s="151">
        <v>13.607440022946493</v>
      </c>
      <c r="H23" s="151">
        <v>14.878341861086691</v>
      </c>
    </row>
    <row r="24" spans="1:11" ht="14.5" thickBot="1">
      <c r="A24" s="371" t="s">
        <v>9</v>
      </c>
      <c r="B24" s="396">
        <v>102223</v>
      </c>
      <c r="C24" s="396">
        <v>31877115.480100006</v>
      </c>
      <c r="D24" s="396">
        <v>97930</v>
      </c>
      <c r="E24" s="396">
        <v>34312137.990000002</v>
      </c>
      <c r="F24" s="397">
        <v>7.6387793350377375</v>
      </c>
      <c r="G24" s="398">
        <v>99.999999999999972</v>
      </c>
      <c r="H24" s="398">
        <v>100.00000000000001</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H23" sqref="H23"/>
    </sheetView>
  </sheetViews>
  <sheetFormatPr defaultRowHeight="12.5"/>
  <cols>
    <col min="1" max="1" width="21.453125" bestFit="1" customWidth="1"/>
    <col min="2" max="3" width="21.1796875" customWidth="1"/>
    <col min="4" max="4" width="12.453125" bestFit="1" customWidth="1"/>
    <col min="5" max="5" width="21.1796875" customWidth="1"/>
  </cols>
  <sheetData>
    <row r="1" spans="1:6" s="11" customFormat="1"/>
    <row r="2" spans="1:6" s="11" customFormat="1" ht="15.75" customHeight="1">
      <c r="A2" s="548" t="s">
        <v>185</v>
      </c>
      <c r="B2" s="548"/>
      <c r="C2" s="548"/>
      <c r="D2" s="548"/>
      <c r="E2" s="548"/>
    </row>
    <row r="3" spans="1:6" s="11" customFormat="1" ht="15.5">
      <c r="A3" s="549" t="s">
        <v>186</v>
      </c>
      <c r="B3" s="549"/>
      <c r="C3" s="549"/>
      <c r="D3" s="549"/>
      <c r="E3" s="549"/>
    </row>
    <row r="4" spans="1:6" s="11" customFormat="1" ht="13" thickBot="1"/>
    <row r="5" spans="1:6" s="11" customFormat="1" ht="15.75" customHeight="1">
      <c r="A5" s="412"/>
      <c r="B5" s="550" t="s">
        <v>278</v>
      </c>
      <c r="C5" s="551"/>
      <c r="D5" s="551"/>
      <c r="E5" s="552"/>
    </row>
    <row r="6" spans="1:6" s="11" customFormat="1" ht="14">
      <c r="A6" s="411"/>
      <c r="B6" s="553" t="s">
        <v>279</v>
      </c>
      <c r="C6" s="554"/>
      <c r="D6" s="554"/>
      <c r="E6" s="555"/>
    </row>
    <row r="7" spans="1:6" s="11" customFormat="1" ht="67.5" thickBot="1">
      <c r="A7" s="413" t="s">
        <v>280</v>
      </c>
      <c r="B7" s="414" t="s">
        <v>125</v>
      </c>
      <c r="C7" s="414" t="s">
        <v>126</v>
      </c>
      <c r="D7" s="415" t="s">
        <v>123</v>
      </c>
      <c r="E7" s="416" t="s">
        <v>177</v>
      </c>
    </row>
    <row r="8" spans="1:6" s="11" customFormat="1" ht="15.75" customHeight="1" thickBot="1">
      <c r="A8" s="556" t="str">
        <f>' F4'!A10</f>
        <v>Janar - Shtator / January - September</v>
      </c>
      <c r="B8" s="556"/>
      <c r="C8" s="556"/>
      <c r="D8" s="556"/>
      <c r="E8" s="434">
        <v>2019</v>
      </c>
    </row>
    <row r="9" spans="1:6" s="11" customFormat="1" ht="14.5" thickBot="1">
      <c r="A9" s="547" t="s">
        <v>349</v>
      </c>
      <c r="B9" s="547" t="s">
        <v>260</v>
      </c>
      <c r="C9" s="547"/>
      <c r="D9" s="547"/>
      <c r="E9" s="547"/>
    </row>
    <row r="10" spans="1:6" s="11" customFormat="1" ht="14">
      <c r="A10" s="180" t="s">
        <v>355</v>
      </c>
      <c r="B10" s="270">
        <v>5788480.04</v>
      </c>
      <c r="C10" s="270">
        <v>664038.49</v>
      </c>
      <c r="D10" s="56">
        <v>6452518.5300000003</v>
      </c>
      <c r="E10" s="486">
        <v>10.291152003867239</v>
      </c>
      <c r="F10" s="485"/>
    </row>
    <row r="11" spans="1:6" s="11" customFormat="1" ht="14">
      <c r="A11" s="181" t="s">
        <v>42</v>
      </c>
      <c r="B11" s="270">
        <v>3702997.3900000006</v>
      </c>
      <c r="C11" s="270">
        <v>3745330.7600000002</v>
      </c>
      <c r="D11" s="56">
        <v>7448328.1500000004</v>
      </c>
      <c r="E11" s="486">
        <v>50.284180349921883</v>
      </c>
    </row>
    <row r="12" spans="1:6" s="11" customFormat="1" ht="15.75" customHeight="1">
      <c r="A12" s="181" t="s">
        <v>322</v>
      </c>
      <c r="B12" s="270">
        <v>4809945.54</v>
      </c>
      <c r="C12" s="270">
        <v>2500273.1</v>
      </c>
      <c r="D12" s="56">
        <v>7310218.6400000006</v>
      </c>
      <c r="E12" s="486">
        <v>34.202439395164248</v>
      </c>
    </row>
    <row r="13" spans="1:6" s="11" customFormat="1" ht="14">
      <c r="A13" s="181" t="s">
        <v>267</v>
      </c>
      <c r="B13" s="270">
        <v>2932997.84</v>
      </c>
      <c r="C13" s="270">
        <v>4602376.0200000005</v>
      </c>
      <c r="D13" s="56">
        <v>7535373.8600000003</v>
      </c>
      <c r="E13" s="486">
        <v>61.076943301125077</v>
      </c>
    </row>
    <row r="14" spans="1:6" s="11" customFormat="1" ht="14">
      <c r="A14" s="182" t="s">
        <v>34</v>
      </c>
      <c r="B14" s="270">
        <v>1271121.26</v>
      </c>
      <c r="C14" s="270">
        <v>428949.91999999987</v>
      </c>
      <c r="D14" s="56">
        <v>1700071.18</v>
      </c>
      <c r="E14" s="486">
        <v>25.231291786265082</v>
      </c>
    </row>
    <row r="15" spans="1:6" s="11" customFormat="1" ht="14">
      <c r="A15" s="181" t="s">
        <v>275</v>
      </c>
      <c r="B15" s="270">
        <v>3388982.597248002</v>
      </c>
      <c r="C15" s="270">
        <v>1313315.6621990018</v>
      </c>
      <c r="D15" s="56">
        <v>4702298.2594470037</v>
      </c>
      <c r="E15" s="486">
        <v>27.929229277630917</v>
      </c>
    </row>
    <row r="16" spans="1:6" s="63" customFormat="1" ht="14">
      <c r="A16" s="181" t="s">
        <v>319</v>
      </c>
      <c r="B16" s="270">
        <v>5194077.0800000122</v>
      </c>
      <c r="C16" s="270">
        <v>2389601.6699999995</v>
      </c>
      <c r="D16" s="56">
        <v>7583678.7500000112</v>
      </c>
      <c r="E16" s="486">
        <v>31.50979555931211</v>
      </c>
    </row>
    <row r="17" spans="1:5" s="11" customFormat="1" ht="14">
      <c r="A17" s="181" t="s">
        <v>311</v>
      </c>
      <c r="B17" s="270">
        <v>4534094.7889711857</v>
      </c>
      <c r="C17" s="270">
        <v>2820583.1203389824</v>
      </c>
      <c r="D17" s="56">
        <v>7354677.9093101677</v>
      </c>
      <c r="E17" s="486">
        <v>38.350872126819475</v>
      </c>
    </row>
    <row r="18" spans="1:5" s="11" customFormat="1" ht="14">
      <c r="A18" s="181" t="s">
        <v>276</v>
      </c>
      <c r="B18" s="270">
        <v>4958476.8100000005</v>
      </c>
      <c r="C18" s="270">
        <v>4262721.8100000005</v>
      </c>
      <c r="D18" s="56">
        <v>9221198.620000001</v>
      </c>
      <c r="E18" s="486">
        <v>46.227415606844396</v>
      </c>
    </row>
    <row r="19" spans="1:5" s="11" customFormat="1" ht="14">
      <c r="A19" s="181" t="s">
        <v>268</v>
      </c>
      <c r="B19" s="270">
        <v>1024893.71</v>
      </c>
      <c r="C19" s="270">
        <v>839208.70000000007</v>
      </c>
      <c r="D19" s="56">
        <v>1864102.4100000001</v>
      </c>
      <c r="E19" s="486">
        <v>45.019452552502202</v>
      </c>
    </row>
    <row r="20" spans="1:5" s="11" customFormat="1" ht="14">
      <c r="A20" s="181" t="s">
        <v>269</v>
      </c>
      <c r="B20" s="270">
        <v>3869057.7100000018</v>
      </c>
      <c r="C20" s="270">
        <v>4033615.0899999812</v>
      </c>
      <c r="D20" s="56">
        <v>7902672.799999983</v>
      </c>
      <c r="E20" s="486">
        <v>51.041150153654215</v>
      </c>
    </row>
    <row r="21" spans="1:5" s="11" customFormat="1" ht="14.5" thickBot="1">
      <c r="A21" s="239" t="s">
        <v>270</v>
      </c>
      <c r="B21" s="270">
        <v>2853707.74</v>
      </c>
      <c r="C21" s="270">
        <v>1366820.9100000001</v>
      </c>
      <c r="D21" s="56">
        <v>4220528.6500000004</v>
      </c>
      <c r="E21" s="487">
        <v>32.385064131717243</v>
      </c>
    </row>
    <row r="22" spans="1:5" s="11" customFormat="1" ht="14.5" thickBot="1">
      <c r="A22" s="399" t="s">
        <v>123</v>
      </c>
      <c r="B22" s="400">
        <v>44328832.506219208</v>
      </c>
      <c r="C22" s="400">
        <v>28966835.252537966</v>
      </c>
      <c r="D22" s="437">
        <v>73295667.758757159</v>
      </c>
      <c r="E22" s="488">
        <v>39.520528481817522</v>
      </c>
    </row>
    <row r="23" spans="1:5" s="11" customFormat="1"/>
    <row r="24" spans="1:5" s="11" customFormat="1" ht="13">
      <c r="B24" s="306"/>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H13" sqref="H13"/>
    </sheetView>
  </sheetViews>
  <sheetFormatPr defaultColWidth="9.1796875" defaultRowHeight="11.5"/>
  <cols>
    <col min="1" max="1" width="28" style="63" customWidth="1"/>
    <col min="2" max="3" width="15.453125" style="63" bestFit="1" customWidth="1"/>
    <col min="4" max="4" width="13" style="63" customWidth="1"/>
    <col min="5" max="5" width="9.54296875" style="63" customWidth="1"/>
    <col min="6" max="6" width="8.1796875" style="63" customWidth="1"/>
    <col min="7" max="16384" width="9.1796875" style="63"/>
  </cols>
  <sheetData>
    <row r="1" spans="1:45" s="60" customFormat="1" ht="14.25" customHeight="1">
      <c r="A1" s="528"/>
      <c r="B1" s="528"/>
      <c r="C1" s="528"/>
      <c r="D1" s="528"/>
      <c r="E1" s="528"/>
      <c r="F1" s="528"/>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28" t="s">
        <v>187</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5">
      <c r="A3" s="529" t="s">
        <v>188</v>
      </c>
      <c r="B3" s="529"/>
      <c r="C3" s="529"/>
      <c r="D3" s="529"/>
      <c r="E3" s="529"/>
      <c r="F3" s="529"/>
    </row>
    <row r="4" spans="1:45">
      <c r="A4" s="64"/>
      <c r="B4" s="62"/>
      <c r="C4" s="62"/>
      <c r="D4" s="62"/>
      <c r="E4" s="62"/>
      <c r="F4" s="62"/>
    </row>
    <row r="5" spans="1:45" ht="12" customHeight="1">
      <c r="A5" s="326"/>
      <c r="B5" s="314"/>
      <c r="C5" s="346"/>
      <c r="D5" s="326" t="s">
        <v>50</v>
      </c>
      <c r="E5" s="531" t="s">
        <v>12</v>
      </c>
      <c r="F5" s="532"/>
    </row>
    <row r="6" spans="1:45" ht="14.25" customHeight="1">
      <c r="A6" s="324" t="s">
        <v>274</v>
      </c>
      <c r="B6" s="541" t="s">
        <v>265</v>
      </c>
      <c r="C6" s="542"/>
      <c r="D6" s="326" t="s">
        <v>14</v>
      </c>
      <c r="E6" s="531" t="s">
        <v>14</v>
      </c>
      <c r="F6" s="532"/>
    </row>
    <row r="7" spans="1:45" ht="15" customHeight="1">
      <c r="A7" s="378" t="s">
        <v>35</v>
      </c>
      <c r="B7" s="543" t="s">
        <v>266</v>
      </c>
      <c r="C7" s="544"/>
      <c r="D7" s="317" t="s">
        <v>51</v>
      </c>
      <c r="E7" s="534" t="s">
        <v>18</v>
      </c>
      <c r="F7" s="535"/>
    </row>
    <row r="8" spans="1:45" ht="12" customHeight="1">
      <c r="A8" s="317"/>
      <c r="B8" s="314"/>
      <c r="C8" s="346"/>
      <c r="D8" s="317" t="s">
        <v>19</v>
      </c>
      <c r="E8" s="534" t="s">
        <v>19</v>
      </c>
      <c r="F8" s="535"/>
    </row>
    <row r="9" spans="1:45" ht="12" thickBot="1">
      <c r="A9" s="65" t="str">
        <f>' F4'!A10</f>
        <v>Janar - Shtator / January - September</v>
      </c>
      <c r="B9" s="66">
        <v>2018</v>
      </c>
      <c r="C9" s="225">
        <v>2019</v>
      </c>
      <c r="D9" s="66" t="s">
        <v>387</v>
      </c>
      <c r="E9" s="66">
        <v>2018</v>
      </c>
      <c r="F9" s="225">
        <v>2019</v>
      </c>
    </row>
    <row r="10" spans="1:45" ht="14.5" thickBot="1">
      <c r="A10" s="533" t="s">
        <v>339</v>
      </c>
      <c r="B10" s="533"/>
      <c r="C10" s="533"/>
      <c r="D10" s="533"/>
      <c r="E10" s="533"/>
      <c r="F10" s="533"/>
    </row>
    <row r="11" spans="1:45" ht="14">
      <c r="A11" s="180" t="s">
        <v>325</v>
      </c>
      <c r="B11" s="150">
        <v>4682330.46</v>
      </c>
      <c r="C11" s="150">
        <v>5960281.8600000003</v>
      </c>
      <c r="D11" s="151">
        <v>27.293062950537681</v>
      </c>
      <c r="E11" s="151">
        <v>10.058402317301592</v>
      </c>
      <c r="F11" s="151">
        <v>12.228894523571924</v>
      </c>
    </row>
    <row r="12" spans="1:45" ht="14">
      <c r="A12" s="181" t="s">
        <v>42</v>
      </c>
      <c r="B12" s="150">
        <v>4237726.1601694822</v>
      </c>
      <c r="C12" s="150">
        <v>4115366.62</v>
      </c>
      <c r="D12" s="151">
        <v>-2.8873866678678528</v>
      </c>
      <c r="E12" s="151">
        <v>9.1033204498638263</v>
      </c>
      <c r="F12" s="151">
        <v>8.4436248996131713</v>
      </c>
    </row>
    <row r="13" spans="1:45" ht="14">
      <c r="A13" s="181" t="s">
        <v>322</v>
      </c>
      <c r="B13" s="150">
        <v>4694145.2699999996</v>
      </c>
      <c r="C13" s="150">
        <v>5070406.83</v>
      </c>
      <c r="D13" s="151">
        <v>8.015549974660253</v>
      </c>
      <c r="E13" s="151">
        <v>10.083782438012353</v>
      </c>
      <c r="F13" s="151">
        <v>10.403110418618471</v>
      </c>
    </row>
    <row r="14" spans="1:45" ht="14">
      <c r="A14" s="181" t="s">
        <v>267</v>
      </c>
      <c r="B14" s="150">
        <v>3182581.1</v>
      </c>
      <c r="C14" s="150">
        <v>3555523.7600000002</v>
      </c>
      <c r="D14" s="151">
        <v>11.718245294676066</v>
      </c>
      <c r="E14" s="151">
        <v>6.8366983886994275</v>
      </c>
      <c r="F14" s="151">
        <v>7.2949779990931276</v>
      </c>
    </row>
    <row r="15" spans="1:45" ht="14">
      <c r="A15" s="182" t="s">
        <v>34</v>
      </c>
      <c r="B15" s="150">
        <v>3913910.45</v>
      </c>
      <c r="C15" s="150">
        <v>1347754.86</v>
      </c>
      <c r="D15" s="151">
        <v>-65.565005198317706</v>
      </c>
      <c r="E15" s="151">
        <v>8.4077119879298134</v>
      </c>
      <c r="F15" s="151">
        <v>2.7652303051606766</v>
      </c>
    </row>
    <row r="16" spans="1:45" ht="14">
      <c r="A16" s="181" t="s">
        <v>275</v>
      </c>
      <c r="B16" s="150">
        <v>3124686.1531790015</v>
      </c>
      <c r="C16" s="150">
        <v>3545078.1781700021</v>
      </c>
      <c r="D16" s="151">
        <v>13.453895987707476</v>
      </c>
      <c r="E16" s="151">
        <v>6.7123306892730215</v>
      </c>
      <c r="F16" s="151">
        <v>7.273546475981167</v>
      </c>
    </row>
    <row r="17" spans="1:6" ht="14">
      <c r="A17" s="181" t="s">
        <v>319</v>
      </c>
      <c r="B17" s="150">
        <v>4866479.600000008</v>
      </c>
      <c r="C17" s="150">
        <v>5616433.5100000119</v>
      </c>
      <c r="D17" s="151">
        <v>15.410604207608358</v>
      </c>
      <c r="E17" s="151">
        <v>10.453984421625167</v>
      </c>
      <c r="F17" s="151">
        <v>11.523410235576508</v>
      </c>
    </row>
    <row r="18" spans="1:6" ht="14">
      <c r="A18" s="181" t="s">
        <v>311</v>
      </c>
      <c r="B18" s="68">
        <v>5078323.8479830511</v>
      </c>
      <c r="C18" s="150">
        <v>5028283.6711745756</v>
      </c>
      <c r="D18" s="151">
        <v>-0.98536797389063846</v>
      </c>
      <c r="E18" s="151">
        <v>10.909060092388408</v>
      </c>
      <c r="F18" s="151">
        <v>10.316685031635886</v>
      </c>
    </row>
    <row r="19" spans="1:6" ht="14">
      <c r="A19" s="181" t="s">
        <v>276</v>
      </c>
      <c r="B19" s="150">
        <v>4918980.12</v>
      </c>
      <c r="C19" s="150">
        <v>5969423.9700000007</v>
      </c>
      <c r="D19" s="151">
        <v>21.354911472990466</v>
      </c>
      <c r="E19" s="151">
        <v>10.566764020702731</v>
      </c>
      <c r="F19" s="151">
        <v>12.247651673240162</v>
      </c>
    </row>
    <row r="20" spans="1:6" ht="14">
      <c r="A20" s="181" t="s">
        <v>268</v>
      </c>
      <c r="B20" s="150">
        <v>964806.96999999986</v>
      </c>
      <c r="C20" s="150">
        <v>1131491.02</v>
      </c>
      <c r="D20" s="151">
        <v>17.276414369187254</v>
      </c>
      <c r="E20" s="151">
        <v>2.0725612482286708</v>
      </c>
      <c r="F20" s="151">
        <v>2.321515099950124</v>
      </c>
    </row>
    <row r="21" spans="1:6" ht="14">
      <c r="A21" s="181" t="s">
        <v>269</v>
      </c>
      <c r="B21" s="150">
        <v>4014919.8000000049</v>
      </c>
      <c r="C21" s="150">
        <v>4387652.0900000017</v>
      </c>
      <c r="D21" s="151">
        <v>9.2836795893157298</v>
      </c>
      <c r="E21" s="151">
        <v>8.6246963910573911</v>
      </c>
      <c r="F21" s="151">
        <v>9.0022814147148278</v>
      </c>
    </row>
    <row r="22" spans="1:6" ht="14.5" thickBot="1">
      <c r="A22" s="239" t="s">
        <v>270</v>
      </c>
      <c r="B22" s="169">
        <v>2872543.51</v>
      </c>
      <c r="C22" s="169">
        <v>3011638.5599999996</v>
      </c>
      <c r="D22" s="240">
        <v>4.8422260451678856</v>
      </c>
      <c r="E22" s="240">
        <v>6.1706875549176097</v>
      </c>
      <c r="F22" s="240">
        <v>6.1790719228439359</v>
      </c>
    </row>
    <row r="23" spans="1:6" ht="14.5" thickBot="1">
      <c r="A23" s="361" t="s">
        <v>9</v>
      </c>
      <c r="B23" s="396">
        <v>46551433.441331543</v>
      </c>
      <c r="C23" s="396">
        <v>48739334.929344602</v>
      </c>
      <c r="D23" s="401">
        <v>4.699965879182777</v>
      </c>
      <c r="E23" s="401">
        <v>100</v>
      </c>
      <c r="F23" s="381">
        <v>99.999999999999972</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activeCell="H11" sqref="H11"/>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7" width="9.1796875" style="111"/>
    <col min="8" max="8" width="14" style="259" bestFit="1" customWidth="1"/>
    <col min="9" max="16384" width="9.1796875" style="111"/>
  </cols>
  <sheetData>
    <row r="2" spans="1:8" ht="15.75" customHeight="1">
      <c r="A2" s="528" t="s">
        <v>189</v>
      </c>
      <c r="B2" s="528"/>
      <c r="C2" s="528"/>
      <c r="D2" s="528"/>
      <c r="E2" s="528"/>
      <c r="F2" s="528"/>
    </row>
    <row r="3" spans="1:8" ht="15.5">
      <c r="A3" s="529" t="s">
        <v>190</v>
      </c>
      <c r="B3" s="529"/>
      <c r="C3" s="529"/>
      <c r="D3" s="529"/>
      <c r="E3" s="529"/>
      <c r="F3" s="529"/>
    </row>
    <row r="4" spans="1:8" ht="15.5">
      <c r="A4" s="192"/>
      <c r="B4" s="192"/>
      <c r="C4" s="192"/>
      <c r="D4" s="192"/>
      <c r="E4" s="192"/>
      <c r="F4" s="192"/>
    </row>
    <row r="5" spans="1:8">
      <c r="A5" s="326"/>
      <c r="B5" s="314"/>
      <c r="C5" s="346"/>
      <c r="D5" s="326" t="s">
        <v>50</v>
      </c>
      <c r="E5" s="531" t="s">
        <v>12</v>
      </c>
      <c r="F5" s="532"/>
    </row>
    <row r="6" spans="1:8" ht="14">
      <c r="A6" s="324" t="s">
        <v>274</v>
      </c>
      <c r="B6" s="541" t="s">
        <v>265</v>
      </c>
      <c r="C6" s="542"/>
      <c r="D6" s="326" t="s">
        <v>14</v>
      </c>
      <c r="E6" s="531" t="s">
        <v>14</v>
      </c>
      <c r="F6" s="532"/>
    </row>
    <row r="7" spans="1:8" ht="14">
      <c r="A7" s="378" t="s">
        <v>35</v>
      </c>
      <c r="B7" s="543" t="s">
        <v>266</v>
      </c>
      <c r="C7" s="544"/>
      <c r="D7" s="317" t="s">
        <v>51</v>
      </c>
      <c r="E7" s="534" t="s">
        <v>18</v>
      </c>
      <c r="F7" s="535"/>
    </row>
    <row r="8" spans="1:8">
      <c r="A8" s="317"/>
      <c r="B8" s="314"/>
      <c r="C8" s="346"/>
      <c r="D8" s="317" t="s">
        <v>19</v>
      </c>
      <c r="E8" s="534" t="s">
        <v>19</v>
      </c>
      <c r="F8" s="535"/>
    </row>
    <row r="9" spans="1:8" ht="13" thickBot="1">
      <c r="A9" s="65" t="str">
        <f>' F4'!A10</f>
        <v>Janar - Shtator / January - September</v>
      </c>
      <c r="B9" s="66">
        <v>2018</v>
      </c>
      <c r="C9" s="225">
        <v>2019</v>
      </c>
      <c r="D9" s="66" t="s">
        <v>387</v>
      </c>
      <c r="E9" s="66">
        <v>2018</v>
      </c>
      <c r="F9" s="225">
        <v>2019</v>
      </c>
    </row>
    <row r="10" spans="1:8" ht="14.5" thickBot="1">
      <c r="A10" s="533" t="s">
        <v>340</v>
      </c>
      <c r="B10" s="533"/>
      <c r="C10" s="533"/>
      <c r="D10" s="533"/>
      <c r="E10" s="533"/>
      <c r="F10" s="533"/>
    </row>
    <row r="11" spans="1:8" ht="14">
      <c r="A11" s="180" t="s">
        <v>325</v>
      </c>
      <c r="B11" s="150">
        <v>1279666.78</v>
      </c>
      <c r="C11" s="150">
        <v>1464155.49</v>
      </c>
      <c r="D11" s="151">
        <v>14.416933602042858</v>
      </c>
      <c r="E11" s="151">
        <v>5.4110737742737394</v>
      </c>
      <c r="F11" s="151">
        <v>5.7777505436806775</v>
      </c>
    </row>
    <row r="12" spans="1:8" ht="14">
      <c r="A12" s="181" t="s">
        <v>42</v>
      </c>
      <c r="B12" s="150">
        <v>1626621.52</v>
      </c>
      <c r="C12" s="150">
        <v>1960270.6300000001</v>
      </c>
      <c r="D12" s="151">
        <v>20.511785064788768</v>
      </c>
      <c r="E12" s="151">
        <v>6.8781726501810772</v>
      </c>
      <c r="F12" s="151">
        <v>7.7354862756029856</v>
      </c>
    </row>
    <row r="13" spans="1:8" ht="16.5" customHeight="1">
      <c r="A13" s="181" t="s">
        <v>322</v>
      </c>
      <c r="B13" s="150">
        <v>1985877.6199999999</v>
      </c>
      <c r="C13" s="150">
        <v>2553333.0700000003</v>
      </c>
      <c r="D13" s="151">
        <v>28.574542775702394</v>
      </c>
      <c r="E13" s="151">
        <v>8.3972878537170033</v>
      </c>
      <c r="F13" s="151">
        <v>10.075788831273893</v>
      </c>
    </row>
    <row r="14" spans="1:8" s="112" customFormat="1" ht="14">
      <c r="A14" s="181" t="s">
        <v>267</v>
      </c>
      <c r="B14" s="152">
        <v>1563141.4</v>
      </c>
      <c r="C14" s="152">
        <v>1997927.28</v>
      </c>
      <c r="D14" s="151">
        <v>27.814878423666613</v>
      </c>
      <c r="E14" s="151">
        <v>6.6097468241080186</v>
      </c>
      <c r="F14" s="151">
        <v>7.8840843797638307</v>
      </c>
      <c r="H14" s="268"/>
    </row>
    <row r="15" spans="1:8" s="112" customFormat="1" ht="14">
      <c r="A15" s="182" t="s">
        <v>34</v>
      </c>
      <c r="B15" s="152">
        <v>2203331.2899999996</v>
      </c>
      <c r="C15" s="152">
        <v>692128.59</v>
      </c>
      <c r="D15" s="151">
        <v>-68.587175558152211</v>
      </c>
      <c r="E15" s="151">
        <v>9.3167911722735539</v>
      </c>
      <c r="F15" s="151">
        <v>2.7312306407903715</v>
      </c>
      <c r="H15" s="268"/>
    </row>
    <row r="16" spans="1:8" ht="14">
      <c r="A16" s="181" t="s">
        <v>275</v>
      </c>
      <c r="B16" s="150">
        <v>1655269.41</v>
      </c>
      <c r="C16" s="150">
        <v>1776568.13</v>
      </c>
      <c r="D16" s="151">
        <v>7.3280348967483144</v>
      </c>
      <c r="E16" s="151">
        <v>6.9993103156186995</v>
      </c>
      <c r="F16" s="151">
        <v>7.0105719980555232</v>
      </c>
    </row>
    <row r="17" spans="1:8" s="63" customFormat="1" ht="14">
      <c r="A17" s="181" t="s">
        <v>319</v>
      </c>
      <c r="B17" s="150">
        <v>1146866.25</v>
      </c>
      <c r="C17" s="150">
        <v>1673858.01</v>
      </c>
      <c r="D17" s="151">
        <v>45.950585781035926</v>
      </c>
      <c r="E17" s="151">
        <v>4.8495264431062823</v>
      </c>
      <c r="F17" s="151">
        <v>6.6052643270297455</v>
      </c>
      <c r="H17" s="76"/>
    </row>
    <row r="18" spans="1:8" ht="14">
      <c r="A18" s="181" t="s">
        <v>311</v>
      </c>
      <c r="B18" s="150">
        <v>1244888</v>
      </c>
      <c r="C18" s="150">
        <v>1443037</v>
      </c>
      <c r="D18" s="151">
        <v>15.917014221359672</v>
      </c>
      <c r="E18" s="151">
        <v>5.2640116270800483</v>
      </c>
      <c r="F18" s="151">
        <v>5.694414198659552</v>
      </c>
    </row>
    <row r="19" spans="1:8" ht="14">
      <c r="A19" s="181" t="s">
        <v>276</v>
      </c>
      <c r="B19" s="150">
        <v>2466394.83</v>
      </c>
      <c r="C19" s="150">
        <v>2129677.9</v>
      </c>
      <c r="D19" s="151">
        <v>-13.652190878132853</v>
      </c>
      <c r="E19" s="151">
        <v>10.429155925746027</v>
      </c>
      <c r="F19" s="151">
        <v>8.4039896914157133</v>
      </c>
    </row>
    <row r="20" spans="1:8" ht="14">
      <c r="A20" s="181" t="s">
        <v>268</v>
      </c>
      <c r="B20" s="150">
        <v>480968.5</v>
      </c>
      <c r="C20" s="150">
        <v>467675.95</v>
      </c>
      <c r="D20" s="151">
        <v>-2.7637048995932112</v>
      </c>
      <c r="E20" s="151">
        <v>2.0337763527797281</v>
      </c>
      <c r="F20" s="151">
        <v>1.8455109398106875</v>
      </c>
    </row>
    <row r="21" spans="1:8" ht="14">
      <c r="A21" s="181" t="s">
        <v>269</v>
      </c>
      <c r="B21" s="150">
        <v>1473092.9401000002</v>
      </c>
      <c r="C21" s="150">
        <v>2093732.92</v>
      </c>
      <c r="D21" s="151">
        <v>42.131759850662775</v>
      </c>
      <c r="E21" s="151">
        <v>6.2289767147373372</v>
      </c>
      <c r="F21" s="151">
        <v>8.2621460626781751</v>
      </c>
    </row>
    <row r="22" spans="1:8" ht="14">
      <c r="A22" s="181" t="s">
        <v>270</v>
      </c>
      <c r="B22" s="150">
        <v>2185258</v>
      </c>
      <c r="C22" s="150">
        <v>1983830</v>
      </c>
      <c r="D22" s="151">
        <v>-9.2175843767646644</v>
      </c>
      <c r="E22" s="151">
        <v>9.2403682260329383</v>
      </c>
      <c r="F22" s="151">
        <v>7.8284546548195086</v>
      </c>
    </row>
    <row r="23" spans="1:8" ht="14.5" thickBot="1">
      <c r="A23" s="239" t="s">
        <v>271</v>
      </c>
      <c r="B23" s="238">
        <v>4337659.37</v>
      </c>
      <c r="C23" s="238">
        <v>5105077.1899999995</v>
      </c>
      <c r="D23" s="151">
        <v>17.691979810761381</v>
      </c>
      <c r="E23" s="151">
        <v>18.341802120345537</v>
      </c>
      <c r="F23" s="151">
        <v>20.145307456419349</v>
      </c>
    </row>
    <row r="24" spans="1:8" ht="14.5" thickBot="1">
      <c r="A24" s="361" t="s">
        <v>9</v>
      </c>
      <c r="B24" s="396">
        <v>23649035.910100002</v>
      </c>
      <c r="C24" s="396">
        <v>25341272.159999996</v>
      </c>
      <c r="D24" s="401">
        <v>7.1556246788786693</v>
      </c>
      <c r="E24" s="401">
        <v>100</v>
      </c>
      <c r="F24" s="381">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J6" sqref="J6"/>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28" t="s">
        <v>191</v>
      </c>
      <c r="B2" s="528"/>
      <c r="C2" s="528"/>
      <c r="D2" s="528"/>
      <c r="E2" s="528"/>
      <c r="F2" s="528"/>
      <c r="G2" s="528"/>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29" t="s">
        <v>192</v>
      </c>
      <c r="C3" s="529"/>
      <c r="D3" s="529"/>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17"/>
      <c r="B5" s="557" t="s">
        <v>278</v>
      </c>
      <c r="C5" s="557" t="s">
        <v>124</v>
      </c>
      <c r="D5" s="557" t="s">
        <v>124</v>
      </c>
      <c r="E5" s="557" t="s">
        <v>124</v>
      </c>
      <c r="F5" s="557"/>
      <c r="G5" s="557"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402"/>
      <c r="B6" s="558" t="s">
        <v>266</v>
      </c>
      <c r="C6" s="558"/>
      <c r="D6" s="558"/>
      <c r="E6" s="558"/>
      <c r="F6" s="558"/>
      <c r="G6" s="558"/>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18" t="s">
        <v>487</v>
      </c>
      <c r="B7" s="419" t="s">
        <v>262</v>
      </c>
      <c r="C7" s="420" t="s">
        <v>281</v>
      </c>
      <c r="D7" s="421" t="s">
        <v>168</v>
      </c>
      <c r="E7" s="421" t="s">
        <v>176</v>
      </c>
      <c r="F7" s="421" t="s">
        <v>292</v>
      </c>
      <c r="G7" s="420"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59" t="str">
        <f>' F4'!A10</f>
        <v>Janar - Shtator / January - September</v>
      </c>
      <c r="B8" s="559"/>
      <c r="C8" s="559"/>
      <c r="D8" s="559"/>
      <c r="E8" s="559"/>
      <c r="F8" s="559"/>
      <c r="G8" s="434">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33" t="s">
        <v>350</v>
      </c>
      <c r="B9" s="533"/>
      <c r="C9" s="533"/>
      <c r="D9" s="533"/>
      <c r="E9" s="533"/>
      <c r="F9" s="533"/>
      <c r="G9" s="533"/>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325</v>
      </c>
      <c r="B10" s="428">
        <v>4741059.46</v>
      </c>
      <c r="C10" s="428">
        <v>228551.77</v>
      </c>
      <c r="D10" s="428">
        <v>818868.80999999994</v>
      </c>
      <c r="E10" s="428">
        <v>171801.82</v>
      </c>
      <c r="F10" s="428">
        <v>0</v>
      </c>
      <c r="G10" s="428">
        <v>5960281.8599999994</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42</v>
      </c>
      <c r="B11" s="428">
        <v>3099654.36</v>
      </c>
      <c r="C11" s="428">
        <v>156810.20000000004</v>
      </c>
      <c r="D11" s="428">
        <v>446532.82999999996</v>
      </c>
      <c r="E11" s="428">
        <v>334148.82999999996</v>
      </c>
      <c r="F11" s="428">
        <v>78220.399999999994</v>
      </c>
      <c r="G11" s="428">
        <v>4115366.62</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322</v>
      </c>
      <c r="B12" s="428">
        <v>3922472.25</v>
      </c>
      <c r="C12" s="428">
        <v>225459.21000000002</v>
      </c>
      <c r="D12" s="428">
        <v>662014.07999999996</v>
      </c>
      <c r="E12" s="428">
        <v>258291.53999999998</v>
      </c>
      <c r="F12" s="428">
        <v>2169.75</v>
      </c>
      <c r="G12" s="428">
        <v>5070406.83</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267</v>
      </c>
      <c r="B13" s="428">
        <v>2402536.98</v>
      </c>
      <c r="C13" s="428">
        <v>144735.95000000001</v>
      </c>
      <c r="D13" s="428">
        <v>385724.91000000003</v>
      </c>
      <c r="E13" s="428">
        <v>622525.92000000004</v>
      </c>
      <c r="F13" s="428">
        <v>0</v>
      </c>
      <c r="G13" s="428">
        <v>3555523.7600000002</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34</v>
      </c>
      <c r="B14" s="428">
        <v>1077244.97</v>
      </c>
      <c r="C14" s="428">
        <v>65872.2</v>
      </c>
      <c r="D14" s="428">
        <v>128004.09000000001</v>
      </c>
      <c r="E14" s="428">
        <v>76633.600000000006</v>
      </c>
      <c r="F14" s="428">
        <v>0</v>
      </c>
      <c r="G14" s="428">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275</v>
      </c>
      <c r="B15" s="428">
        <v>2741219.4674000023</v>
      </c>
      <c r="C15" s="428">
        <v>164364.87984800004</v>
      </c>
      <c r="D15" s="428">
        <v>483398.25</v>
      </c>
      <c r="E15" s="428">
        <v>155790.400922</v>
      </c>
      <c r="F15" s="428">
        <v>305.18</v>
      </c>
      <c r="G15" s="428">
        <v>3545078.1781700025</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319</v>
      </c>
      <c r="B16" s="150">
        <v>4176463.2200000128</v>
      </c>
      <c r="C16" s="150">
        <v>249036.14999999967</v>
      </c>
      <c r="D16" s="150">
        <v>768577.71</v>
      </c>
      <c r="E16" s="150">
        <v>421934.41000000003</v>
      </c>
      <c r="F16" s="150">
        <v>422.02</v>
      </c>
      <c r="G16" s="428">
        <v>5616433.5100000119</v>
      </c>
    </row>
    <row r="17" spans="1:137" ht="14">
      <c r="A17" s="181" t="s">
        <v>311</v>
      </c>
      <c r="B17" s="150">
        <v>3621421.4410169492</v>
      </c>
      <c r="C17" s="150">
        <v>259855.87795423676</v>
      </c>
      <c r="D17" s="150">
        <v>652817.47</v>
      </c>
      <c r="E17" s="150">
        <v>494064.15220338979</v>
      </c>
      <c r="F17" s="150">
        <v>124.72999999999999</v>
      </c>
      <c r="G17" s="428">
        <v>5028283.6711745756</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276</v>
      </c>
      <c r="B18" s="428">
        <v>4025057.16</v>
      </c>
      <c r="C18" s="428">
        <v>219387.24000000002</v>
      </c>
      <c r="D18" s="428">
        <v>714032.41</v>
      </c>
      <c r="E18" s="428">
        <v>918448.61</v>
      </c>
      <c r="F18" s="428">
        <v>92498.55</v>
      </c>
      <c r="G18" s="428">
        <v>5969423.9700000007</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268</v>
      </c>
      <c r="B19" s="428">
        <v>932155.87</v>
      </c>
      <c r="C19" s="428">
        <v>51701.9</v>
      </c>
      <c r="D19" s="428">
        <v>41035.94</v>
      </c>
      <c r="E19" s="428">
        <v>106597.31000000003</v>
      </c>
      <c r="F19" s="428">
        <v>0</v>
      </c>
      <c r="G19" s="428">
        <v>1131491.02</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269</v>
      </c>
      <c r="B20" s="428">
        <v>3186912.3400000017</v>
      </c>
      <c r="C20" s="428">
        <v>147576.47000000003</v>
      </c>
      <c r="D20" s="428">
        <v>534568.9</v>
      </c>
      <c r="E20" s="428">
        <v>506428.98999999993</v>
      </c>
      <c r="F20" s="428">
        <v>12165.390000000003</v>
      </c>
      <c r="G20" s="428">
        <v>4387652.0900000017</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9" t="s">
        <v>270</v>
      </c>
      <c r="B21" s="238">
        <v>2337836.7200000002</v>
      </c>
      <c r="C21" s="238">
        <v>134204.13999999998</v>
      </c>
      <c r="D21" s="238">
        <v>381666.88000000006</v>
      </c>
      <c r="E21" s="238">
        <v>157180.81999999998</v>
      </c>
      <c r="F21" s="238">
        <v>750</v>
      </c>
      <c r="G21" s="428">
        <v>3011638.56</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61" t="s">
        <v>123</v>
      </c>
      <c r="B22" s="396">
        <v>36264034.23841697</v>
      </c>
      <c r="C22" s="396">
        <v>2047555.9878022361</v>
      </c>
      <c r="D22" s="396">
        <v>6017242.2800000003</v>
      </c>
      <c r="E22" s="396">
        <v>4223846.4031253895</v>
      </c>
      <c r="F22" s="396">
        <v>186656.02000000002</v>
      </c>
      <c r="G22" s="358">
        <v>48739334.929344602</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B11" sqref="B11:F23"/>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5" s="60" customFormat="1" ht="14.25" customHeight="1">
      <c r="A2" s="528" t="s">
        <v>193</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9" t="s">
        <v>194</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6"/>
      <c r="B5" s="314"/>
      <c r="C5" s="346"/>
      <c r="D5" s="326" t="s">
        <v>50</v>
      </c>
      <c r="E5" s="531" t="s">
        <v>12</v>
      </c>
      <c r="F5" s="532"/>
    </row>
    <row r="6" spans="1:45" ht="12" customHeight="1">
      <c r="A6" s="324" t="s">
        <v>274</v>
      </c>
      <c r="B6" s="541" t="s">
        <v>265</v>
      </c>
      <c r="C6" s="542"/>
      <c r="D6" s="326" t="s">
        <v>14</v>
      </c>
      <c r="E6" s="531" t="s">
        <v>14</v>
      </c>
      <c r="F6" s="532"/>
    </row>
    <row r="7" spans="1:45" ht="12" customHeight="1">
      <c r="A7" s="378" t="s">
        <v>35</v>
      </c>
      <c r="B7" s="543" t="s">
        <v>266</v>
      </c>
      <c r="C7" s="544"/>
      <c r="D7" s="317" t="s">
        <v>51</v>
      </c>
      <c r="E7" s="534" t="s">
        <v>18</v>
      </c>
      <c r="F7" s="535"/>
    </row>
    <row r="8" spans="1:45" ht="12" customHeight="1">
      <c r="A8" s="317"/>
      <c r="B8" s="314"/>
      <c r="C8" s="346"/>
      <c r="D8" s="317" t="s">
        <v>19</v>
      </c>
      <c r="E8" s="534" t="s">
        <v>19</v>
      </c>
      <c r="F8" s="535"/>
    </row>
    <row r="9" spans="1:45" ht="12" thickBot="1">
      <c r="A9" s="65" t="str">
        <f>' F4'!A10</f>
        <v>Janar - Shtator / January - September</v>
      </c>
      <c r="B9" s="66">
        <v>2018</v>
      </c>
      <c r="C9" s="225">
        <v>2019</v>
      </c>
      <c r="D9" s="66" t="s">
        <v>387</v>
      </c>
      <c r="E9" s="66">
        <v>2018</v>
      </c>
      <c r="F9" s="225">
        <v>2019</v>
      </c>
    </row>
    <row r="10" spans="1:45" ht="14.5" thickBot="1">
      <c r="A10" s="533" t="s">
        <v>339</v>
      </c>
      <c r="B10" s="533"/>
      <c r="C10" s="533"/>
      <c r="D10" s="533"/>
      <c r="E10" s="533"/>
      <c r="F10" s="533"/>
    </row>
    <row r="11" spans="1:45" ht="14">
      <c r="A11" s="180" t="s">
        <v>325</v>
      </c>
      <c r="B11" s="150">
        <v>3646668.1300000004</v>
      </c>
      <c r="C11" s="150">
        <v>4741059.46</v>
      </c>
      <c r="D11" s="151">
        <v>30.010719127325668</v>
      </c>
      <c r="E11" s="151">
        <v>10.411138204084375</v>
      </c>
      <c r="F11" s="151">
        <v>13.073723206938382</v>
      </c>
    </row>
    <row r="12" spans="1:45" ht="14">
      <c r="A12" s="181" t="s">
        <v>42</v>
      </c>
      <c r="B12" s="150">
        <v>3252744.0299999909</v>
      </c>
      <c r="C12" s="150">
        <v>3099654.36</v>
      </c>
      <c r="D12" s="151">
        <v>-4.7064776259074907</v>
      </c>
      <c r="E12" s="151">
        <v>9.2864956260333678</v>
      </c>
      <c r="F12" s="151">
        <v>8.547461486555525</v>
      </c>
    </row>
    <row r="13" spans="1:45" ht="14">
      <c r="A13" s="181" t="s">
        <v>322</v>
      </c>
      <c r="B13" s="152">
        <v>3626209.8699999992</v>
      </c>
      <c r="C13" s="150">
        <v>3922472.25</v>
      </c>
      <c r="D13" s="151">
        <v>8.1700285041693022</v>
      </c>
      <c r="E13" s="151">
        <v>10.352730428909314</v>
      </c>
      <c r="F13" s="151">
        <v>10.816425509119604</v>
      </c>
    </row>
    <row r="14" spans="1:45" ht="14">
      <c r="A14" s="181" t="s">
        <v>267</v>
      </c>
      <c r="B14" s="150">
        <v>2153547.12</v>
      </c>
      <c r="C14" s="150">
        <v>2402536.98</v>
      </c>
      <c r="D14" s="151">
        <v>11.5618487140416</v>
      </c>
      <c r="E14" s="151">
        <v>6.1483183816148026</v>
      </c>
      <c r="F14" s="151">
        <v>6.6251232949003462</v>
      </c>
    </row>
    <row r="15" spans="1:45" ht="14">
      <c r="A15" s="182" t="s">
        <v>34</v>
      </c>
      <c r="B15" s="150">
        <v>3034284.76</v>
      </c>
      <c r="C15" s="150">
        <v>1077244.97</v>
      </c>
      <c r="D15" s="151">
        <v>-64.497565152718224</v>
      </c>
      <c r="E15" s="151">
        <v>8.6628003593260861</v>
      </c>
      <c r="F15" s="151">
        <v>2.9705602055129345</v>
      </c>
    </row>
    <row r="16" spans="1:45" ht="14">
      <c r="A16" s="181" t="s">
        <v>275</v>
      </c>
      <c r="B16" s="150">
        <v>2416282.2022000016</v>
      </c>
      <c r="C16" s="150">
        <v>2741219.4674000023</v>
      </c>
      <c r="D16" s="151">
        <v>13.447819336009204</v>
      </c>
      <c r="E16" s="151">
        <v>6.8984198864220652</v>
      </c>
      <c r="F16" s="151">
        <v>7.5590582376409765</v>
      </c>
    </row>
    <row r="17" spans="1:6" ht="14">
      <c r="A17" s="181" t="s">
        <v>319</v>
      </c>
      <c r="B17" s="150">
        <v>3716481.9700000072</v>
      </c>
      <c r="C17" s="150">
        <v>4176463.2200000128</v>
      </c>
      <c r="D17" s="151">
        <v>12.376792184464836</v>
      </c>
      <c r="E17" s="151">
        <v>10.610454816094778</v>
      </c>
      <c r="F17" s="151">
        <v>11.516819095586447</v>
      </c>
    </row>
    <row r="18" spans="1:6" ht="14">
      <c r="A18" s="181" t="s">
        <v>311</v>
      </c>
      <c r="B18" s="150">
        <v>3858973.3295762711</v>
      </c>
      <c r="C18" s="150">
        <v>3621421.4410169492</v>
      </c>
      <c r="D18" s="151">
        <v>-6.1558313124026149</v>
      </c>
      <c r="E18" s="151">
        <v>11.017263767321268</v>
      </c>
      <c r="F18" s="151">
        <v>9.986261917821956</v>
      </c>
    </row>
    <row r="19" spans="1:6" ht="14">
      <c r="A19" s="181" t="s">
        <v>276</v>
      </c>
      <c r="B19" s="150">
        <v>3357187.5400000005</v>
      </c>
      <c r="C19" s="150">
        <v>4025057.16</v>
      </c>
      <c r="D19" s="151">
        <v>19.893723899618653</v>
      </c>
      <c r="E19" s="151">
        <v>9.584679002849116</v>
      </c>
      <c r="F19" s="151">
        <v>11.099308845610956</v>
      </c>
    </row>
    <row r="20" spans="1:6" ht="14">
      <c r="A20" s="181" t="s">
        <v>268</v>
      </c>
      <c r="B20" s="150">
        <v>728183.22</v>
      </c>
      <c r="C20" s="150">
        <v>932155.87</v>
      </c>
      <c r="D20" s="151">
        <v>28.011171419193094</v>
      </c>
      <c r="E20" s="151">
        <v>2.0789432630150464</v>
      </c>
      <c r="F20" s="151">
        <v>2.5704693081623651</v>
      </c>
    </row>
    <row r="21" spans="1:6" ht="14">
      <c r="A21" s="181" t="s">
        <v>269</v>
      </c>
      <c r="B21" s="150">
        <v>2977008.2700000056</v>
      </c>
      <c r="C21" s="150">
        <v>3186912.3400000017</v>
      </c>
      <c r="D21" s="151">
        <v>7.0508393313934548</v>
      </c>
      <c r="E21" s="151">
        <v>8.4992775401451706</v>
      </c>
      <c r="F21" s="151">
        <v>8.7880799997256993</v>
      </c>
    </row>
    <row r="22" spans="1:6" ht="14.5" thickBot="1">
      <c r="A22" s="239" t="s">
        <v>270</v>
      </c>
      <c r="B22" s="238">
        <v>2259033.36</v>
      </c>
      <c r="C22" s="238">
        <v>2337836.7200000002</v>
      </c>
      <c r="D22" s="151">
        <v>3.4883663692332645</v>
      </c>
      <c r="E22" s="240">
        <v>6.4494787241846137</v>
      </c>
      <c r="F22" s="240">
        <v>6.4467088924247973</v>
      </c>
    </row>
    <row r="23" spans="1:6" ht="14.5" thickBot="1">
      <c r="A23" s="371" t="s">
        <v>9</v>
      </c>
      <c r="B23" s="396">
        <v>35026603.801776275</v>
      </c>
      <c r="C23" s="396">
        <v>36264034.23841697</v>
      </c>
      <c r="D23" s="401">
        <v>3.5328301985644961</v>
      </c>
      <c r="E23" s="401">
        <v>100</v>
      </c>
      <c r="F23" s="381">
        <v>99.999999999999986</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topLeftCell="A7" zoomScaleNormal="100" workbookViewId="0">
      <selection activeCell="B11" sqref="B11:F23"/>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6" ht="15.75" customHeight="1">
      <c r="A2" s="528" t="s">
        <v>195</v>
      </c>
      <c r="B2" s="528"/>
      <c r="C2" s="528"/>
      <c r="D2" s="528"/>
      <c r="E2" s="528"/>
      <c r="F2" s="528"/>
    </row>
    <row r="3" spans="1:6" ht="15.5">
      <c r="A3" s="529" t="s">
        <v>196</v>
      </c>
      <c r="B3" s="529"/>
      <c r="C3" s="529"/>
      <c r="D3" s="529"/>
      <c r="E3" s="529"/>
      <c r="F3" s="529"/>
    </row>
    <row r="4" spans="1:6" ht="9" customHeight="1"/>
    <row r="5" spans="1:6" ht="18" customHeight="1">
      <c r="A5" s="326"/>
      <c r="B5" s="314"/>
      <c r="C5" s="346"/>
      <c r="D5" s="326" t="s">
        <v>50</v>
      </c>
      <c r="E5" s="531" t="s">
        <v>12</v>
      </c>
      <c r="F5" s="532"/>
    </row>
    <row r="6" spans="1:6" ht="14">
      <c r="A6" s="324" t="s">
        <v>274</v>
      </c>
      <c r="B6" s="541" t="s">
        <v>265</v>
      </c>
      <c r="C6" s="542"/>
      <c r="D6" s="326" t="s">
        <v>14</v>
      </c>
      <c r="E6" s="531" t="s">
        <v>14</v>
      </c>
      <c r="F6" s="532"/>
    </row>
    <row r="7" spans="1:6" ht="14">
      <c r="A7" s="378" t="s">
        <v>35</v>
      </c>
      <c r="B7" s="543" t="s">
        <v>266</v>
      </c>
      <c r="C7" s="544"/>
      <c r="D7" s="317" t="s">
        <v>51</v>
      </c>
      <c r="E7" s="534" t="s">
        <v>18</v>
      </c>
      <c r="F7" s="535"/>
    </row>
    <row r="8" spans="1:6">
      <c r="A8" s="317"/>
      <c r="B8" s="314"/>
      <c r="C8" s="346"/>
      <c r="D8" s="317" t="s">
        <v>19</v>
      </c>
      <c r="E8" s="534" t="s">
        <v>19</v>
      </c>
      <c r="F8" s="535"/>
    </row>
    <row r="9" spans="1:6" ht="13" thickBot="1">
      <c r="A9" s="65" t="str">
        <f>' F4'!A10</f>
        <v>Janar - Shtator / January - September</v>
      </c>
      <c r="B9" s="66">
        <v>2018</v>
      </c>
      <c r="C9" s="225">
        <v>2019</v>
      </c>
      <c r="D9" s="66" t="s">
        <v>387</v>
      </c>
      <c r="E9" s="66">
        <v>2018</v>
      </c>
      <c r="F9" s="225">
        <v>2019</v>
      </c>
    </row>
    <row r="10" spans="1:6" ht="14.5" thickBot="1">
      <c r="A10" s="533" t="s">
        <v>351</v>
      </c>
      <c r="B10" s="533"/>
      <c r="C10" s="533"/>
      <c r="D10" s="533"/>
      <c r="E10" s="533"/>
      <c r="F10" s="533"/>
    </row>
    <row r="11" spans="1:6" ht="14">
      <c r="A11" s="180" t="s">
        <v>325</v>
      </c>
      <c r="B11" s="150">
        <v>1227361.3899999999</v>
      </c>
      <c r="C11" s="150">
        <v>1416752.56</v>
      </c>
      <c r="D11" s="151">
        <v>15.430758335977979</v>
      </c>
      <c r="E11" s="151">
        <v>7.2837839755694649</v>
      </c>
      <c r="F11" s="151">
        <v>8.080819133430948</v>
      </c>
    </row>
    <row r="12" spans="1:6" ht="14">
      <c r="A12" s="181" t="s">
        <v>42</v>
      </c>
      <c r="B12" s="150">
        <v>1400166.71</v>
      </c>
      <c r="C12" s="150">
        <v>1708596.5099999998</v>
      </c>
      <c r="D12" s="151">
        <v>22.028076928068074</v>
      </c>
      <c r="E12" s="151">
        <v>8.3092982462352172</v>
      </c>
      <c r="F12" s="151">
        <v>9.7454275073421002</v>
      </c>
    </row>
    <row r="13" spans="1:6" ht="14">
      <c r="A13" s="181" t="s">
        <v>322</v>
      </c>
      <c r="B13" s="152">
        <v>1704158.48</v>
      </c>
      <c r="C13" s="152">
        <v>2263769.31</v>
      </c>
      <c r="D13" s="151">
        <v>32.837957066058785</v>
      </c>
      <c r="E13" s="151">
        <v>10.113339338835498</v>
      </c>
      <c r="F13" s="151">
        <v>12.912000917028005</v>
      </c>
    </row>
    <row r="14" spans="1:6" s="112" customFormat="1" ht="14">
      <c r="A14" s="181" t="s">
        <v>267</v>
      </c>
      <c r="B14" s="150">
        <v>1186638.5900000001</v>
      </c>
      <c r="C14" s="150">
        <v>1635523.5900000003</v>
      </c>
      <c r="D14" s="151">
        <v>37.828282661867597</v>
      </c>
      <c r="E14" s="151">
        <v>7.0421142599526823</v>
      </c>
      <c r="F14" s="151">
        <v>9.3286369775465054</v>
      </c>
    </row>
    <row r="15" spans="1:6" s="112" customFormat="1" ht="14">
      <c r="A15" s="182" t="s">
        <v>34</v>
      </c>
      <c r="B15" s="152">
        <v>2065943.1900000002</v>
      </c>
      <c r="C15" s="152">
        <v>597954.84</v>
      </c>
      <c r="D15" s="151">
        <v>-71.056569082134345</v>
      </c>
      <c r="E15" s="151">
        <v>12.260353001456943</v>
      </c>
      <c r="F15" s="151">
        <v>3.4105919752138232</v>
      </c>
    </row>
    <row r="16" spans="1:6" s="112" customFormat="1" ht="14">
      <c r="A16" s="181" t="s">
        <v>275</v>
      </c>
      <c r="B16" s="150">
        <v>1521829.19</v>
      </c>
      <c r="C16" s="150">
        <v>1607352.5</v>
      </c>
      <c r="D16" s="151">
        <v>5.6197706393054547</v>
      </c>
      <c r="E16" s="151">
        <v>9.0313050076276706</v>
      </c>
      <c r="F16" s="151">
        <v>9.1679557905073175</v>
      </c>
    </row>
    <row r="17" spans="1:6" s="63" customFormat="1" ht="14">
      <c r="A17" s="181" t="s">
        <v>319</v>
      </c>
      <c r="B17" s="150">
        <v>1024108.9299999999</v>
      </c>
      <c r="C17" s="152">
        <v>1394250.6800000002</v>
      </c>
      <c r="D17" s="151">
        <v>36.142810511377952</v>
      </c>
      <c r="E17" s="151">
        <v>6.0775809589151173</v>
      </c>
      <c r="F17" s="151">
        <v>7.9524737698325465</v>
      </c>
    </row>
    <row r="18" spans="1:6" ht="14">
      <c r="A18" s="181" t="s">
        <v>311</v>
      </c>
      <c r="B18" s="152">
        <v>1035714</v>
      </c>
      <c r="C18" s="150">
        <v>1192138</v>
      </c>
      <c r="D18" s="151">
        <v>15.103011062899597</v>
      </c>
      <c r="E18" s="151">
        <v>6.1464513206439992</v>
      </c>
      <c r="F18" s="151">
        <v>6.799671186117429</v>
      </c>
    </row>
    <row r="19" spans="1:6" ht="14">
      <c r="A19" s="181" t="s">
        <v>276</v>
      </c>
      <c r="B19" s="152">
        <v>1931546.5599999998</v>
      </c>
      <c r="C19" s="152">
        <v>1662851.64</v>
      </c>
      <c r="D19" s="151">
        <v>-13.910869433041261</v>
      </c>
      <c r="E19" s="151">
        <v>11.462775345894109</v>
      </c>
      <c r="F19" s="151">
        <v>9.4845096652368337</v>
      </c>
    </row>
    <row r="20" spans="1:6" ht="14">
      <c r="A20" s="181" t="s">
        <v>268</v>
      </c>
      <c r="B20" s="150">
        <v>426226.42</v>
      </c>
      <c r="C20" s="150">
        <v>383169.99000000005</v>
      </c>
      <c r="D20" s="151">
        <v>-10.101774075853843</v>
      </c>
      <c r="E20" s="151">
        <v>2.5294434004970134</v>
      </c>
      <c r="F20" s="151">
        <v>2.1855103523148354</v>
      </c>
    </row>
    <row r="21" spans="1:6" ht="14">
      <c r="A21" s="181" t="s">
        <v>269</v>
      </c>
      <c r="B21" s="150">
        <v>1251938.7401000001</v>
      </c>
      <c r="C21" s="150">
        <v>1805624.33</v>
      </c>
      <c r="D21" s="151">
        <v>44.226252624451391</v>
      </c>
      <c r="E21" s="151">
        <v>7.4296384160617981</v>
      </c>
      <c r="F21" s="151">
        <v>10.298851080708431</v>
      </c>
    </row>
    <row r="22" spans="1:6" ht="14.5" thickBot="1">
      <c r="A22" s="239" t="s">
        <v>270</v>
      </c>
      <c r="B22" s="238">
        <v>2074969</v>
      </c>
      <c r="C22" s="238">
        <v>1864305</v>
      </c>
      <c r="D22" s="240">
        <v>-10.152633605610495</v>
      </c>
      <c r="E22" s="240">
        <v>12.313916728310478</v>
      </c>
      <c r="F22" s="240">
        <v>10.633551644721209</v>
      </c>
    </row>
    <row r="23" spans="1:6" ht="14.5" thickBot="1">
      <c r="A23" s="371" t="s">
        <v>9</v>
      </c>
      <c r="B23" s="396">
        <v>16850601.200100001</v>
      </c>
      <c r="C23" s="396">
        <v>17532288.950000003</v>
      </c>
      <c r="D23" s="403">
        <v>4.0454802876466855</v>
      </c>
      <c r="E23" s="401">
        <v>99.999999999999986</v>
      </c>
      <c r="F23" s="381">
        <v>99.999999999999972</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62" t="s">
        <v>54</v>
      </c>
      <c r="B1" s="562"/>
      <c r="C1" s="562"/>
      <c r="D1" s="562"/>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3" t="s">
        <v>43</v>
      </c>
      <c r="B2" s="563"/>
      <c r="C2" s="563"/>
      <c r="D2" s="563"/>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1" t="s">
        <v>11</v>
      </c>
      <c r="C6" s="561"/>
      <c r="D6" s="6" t="s">
        <v>50</v>
      </c>
      <c r="E6" s="561" t="s">
        <v>12</v>
      </c>
      <c r="F6" s="561"/>
    </row>
    <row r="7" spans="1:69" ht="12" customHeight="1">
      <c r="A7" s="6" t="s">
        <v>53</v>
      </c>
      <c r="B7" s="12"/>
      <c r="C7" s="12"/>
      <c r="D7" s="6" t="s">
        <v>14</v>
      </c>
      <c r="E7" s="564" t="s">
        <v>15</v>
      </c>
      <c r="F7" s="564"/>
    </row>
    <row r="8" spans="1:69" ht="12" customHeight="1">
      <c r="A8" s="7" t="s">
        <v>35</v>
      </c>
      <c r="B8" s="560" t="s">
        <v>17</v>
      </c>
      <c r="C8" s="560"/>
      <c r="D8" s="7" t="s">
        <v>51</v>
      </c>
      <c r="E8" s="560" t="s">
        <v>18</v>
      </c>
      <c r="F8" s="560"/>
    </row>
    <row r="9" spans="1:69" ht="12" customHeight="1">
      <c r="A9" s="7"/>
      <c r="B9" s="13"/>
      <c r="C9" s="13"/>
      <c r="D9" s="7" t="s">
        <v>19</v>
      </c>
      <c r="E9" s="560" t="s">
        <v>20</v>
      </c>
      <c r="F9" s="560"/>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O43"/>
  <sheetViews>
    <sheetView zoomScale="95" zoomScaleNormal="95" workbookViewId="0">
      <selection activeCell="L17" sqref="L17"/>
    </sheetView>
  </sheetViews>
  <sheetFormatPr defaultColWidth="9.1796875" defaultRowHeight="11.5"/>
  <cols>
    <col min="1" max="1" width="26.7265625" style="286" customWidth="1"/>
    <col min="2" max="2" width="12.81640625" style="286" bestFit="1" customWidth="1"/>
    <col min="3" max="3" width="10.26953125" style="286" customWidth="1"/>
    <col min="4" max="7" width="12.81640625" style="286" bestFit="1" customWidth="1"/>
    <col min="8" max="9" width="11.1796875" style="286" bestFit="1" customWidth="1"/>
    <col min="10" max="10" width="10.54296875" style="286" bestFit="1" customWidth="1"/>
    <col min="11" max="11" width="11.1796875" style="286" customWidth="1"/>
    <col min="12" max="12" width="11.54296875" style="286" customWidth="1"/>
    <col min="13" max="13" width="14.1796875" style="286" customWidth="1"/>
    <col min="14" max="16384" width="9.1796875" style="286"/>
  </cols>
  <sheetData>
    <row r="2" spans="1:93" s="285" customFormat="1" ht="15.75" customHeight="1">
      <c r="A2" s="565" t="s">
        <v>197</v>
      </c>
      <c r="B2" s="565"/>
      <c r="C2" s="565"/>
      <c r="D2" s="565"/>
      <c r="E2" s="565"/>
      <c r="F2" s="565"/>
      <c r="G2" s="565"/>
      <c r="H2" s="565"/>
      <c r="I2" s="435"/>
    </row>
    <row r="3" spans="1:93" s="285" customFormat="1" ht="17.25" customHeight="1">
      <c r="A3" s="566" t="s">
        <v>198</v>
      </c>
      <c r="B3" s="566"/>
      <c r="C3" s="566"/>
      <c r="D3" s="566"/>
      <c r="E3" s="566"/>
      <c r="F3" s="566"/>
      <c r="G3" s="566"/>
      <c r="H3" s="566"/>
      <c r="I3" s="436"/>
    </row>
    <row r="4" spans="1:93" ht="12" customHeight="1" thickBot="1">
      <c r="A4" s="567" t="s">
        <v>282</v>
      </c>
      <c r="B4" s="567"/>
      <c r="C4" s="567"/>
      <c r="D4" s="567"/>
      <c r="E4" s="567"/>
      <c r="F4" s="568"/>
      <c r="G4" s="568"/>
      <c r="H4" s="568"/>
      <c r="I4" s="568"/>
    </row>
    <row r="5" spans="1:93" s="288" customFormat="1" ht="12.75" customHeight="1">
      <c r="A5" s="569" t="s">
        <v>382</v>
      </c>
      <c r="B5" s="571">
        <v>2018</v>
      </c>
      <c r="C5" s="572"/>
      <c r="D5" s="573"/>
      <c r="E5" s="492"/>
      <c r="F5" s="574">
        <v>2019</v>
      </c>
      <c r="G5" s="574"/>
      <c r="H5" s="574"/>
      <c r="I5" s="574"/>
      <c r="J5" s="574"/>
      <c r="K5" s="574"/>
      <c r="L5" s="574"/>
      <c r="M5" s="575"/>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row>
    <row r="6" spans="1:93" s="288" customFormat="1" ht="12" thickBot="1">
      <c r="A6" s="570"/>
      <c r="B6" s="441" t="s">
        <v>391</v>
      </c>
      <c r="C6" s="441" t="s">
        <v>392</v>
      </c>
      <c r="D6" s="446" t="s">
        <v>393</v>
      </c>
      <c r="E6" s="442" t="s">
        <v>394</v>
      </c>
      <c r="F6" s="441" t="s">
        <v>388</v>
      </c>
      <c r="G6" s="441" t="s">
        <v>389</v>
      </c>
      <c r="H6" s="441" t="s">
        <v>324</v>
      </c>
      <c r="I6" s="441" t="s">
        <v>390</v>
      </c>
      <c r="J6" s="441" t="s">
        <v>420</v>
      </c>
      <c r="K6" s="441" t="s">
        <v>422</v>
      </c>
      <c r="L6" s="442" t="s">
        <v>459</v>
      </c>
      <c r="M6" s="442" t="s">
        <v>466</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row>
    <row r="7" spans="1:93" s="288" customFormat="1">
      <c r="A7" s="289"/>
      <c r="B7" s="444"/>
      <c r="C7" s="290"/>
      <c r="D7" s="287"/>
      <c r="E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row>
    <row r="8" spans="1:93" s="292" customFormat="1" ht="23">
      <c r="A8" s="439" t="s">
        <v>328</v>
      </c>
      <c r="B8" s="445">
        <v>29892</v>
      </c>
      <c r="C8" s="440">
        <v>27641</v>
      </c>
      <c r="D8" s="440">
        <v>27686</v>
      </c>
      <c r="E8" s="440">
        <v>23710</v>
      </c>
      <c r="F8" s="440">
        <v>22562</v>
      </c>
      <c r="G8" s="440">
        <v>28474</v>
      </c>
      <c r="H8" s="440">
        <v>31283</v>
      </c>
      <c r="I8" s="440">
        <v>31955</v>
      </c>
      <c r="J8" s="440">
        <v>29315</v>
      </c>
      <c r="K8" s="440">
        <v>38399</v>
      </c>
      <c r="L8" s="440">
        <v>34004</v>
      </c>
      <c r="M8" s="509">
        <v>28501</v>
      </c>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row>
    <row r="9" spans="1:93" s="292" customFormat="1" ht="23">
      <c r="A9" s="438" t="s">
        <v>329</v>
      </c>
      <c r="B9" s="448" t="e">
        <f>(B8/#REF!-1)*100</f>
        <v>#REF!</v>
      </c>
      <c r="C9" s="448">
        <f t="shared" ref="C9:F9" si="0">(C8/B8-1)*100</f>
        <v>-7.5304429278736817</v>
      </c>
      <c r="D9" s="448">
        <f t="shared" si="0"/>
        <v>0.16280163525197455</v>
      </c>
      <c r="E9" s="448">
        <f t="shared" si="0"/>
        <v>-14.361048905584051</v>
      </c>
      <c r="F9" s="448">
        <f t="shared" si="0"/>
        <v>-4.8418388865457569</v>
      </c>
      <c r="G9" s="448">
        <f t="shared" ref="G9" si="1">(G8/F8-1)*100</f>
        <v>26.203350766776001</v>
      </c>
      <c r="H9" s="448">
        <f t="shared" ref="H9:M9" si="2">(H8/G8-1)*100</f>
        <v>9.8651401278359252</v>
      </c>
      <c r="I9" s="448">
        <f t="shared" si="2"/>
        <v>2.1481315730588424</v>
      </c>
      <c r="J9" s="448">
        <f t="shared" si="2"/>
        <v>-8.2616179001721139</v>
      </c>
      <c r="K9" s="448">
        <f t="shared" si="2"/>
        <v>30.987549036329519</v>
      </c>
      <c r="L9" s="448">
        <f t="shared" si="2"/>
        <v>-11.445610562775077</v>
      </c>
      <c r="M9" s="510">
        <f t="shared" si="2"/>
        <v>-16.183390189389478</v>
      </c>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row>
    <row r="10" spans="1:93" s="292" customFormat="1" ht="23">
      <c r="A10" s="439" t="s">
        <v>330</v>
      </c>
      <c r="B10" s="445">
        <v>3848832.01</v>
      </c>
      <c r="C10" s="440">
        <v>3526928.28</v>
      </c>
      <c r="D10" s="440">
        <v>3455845.42</v>
      </c>
      <c r="E10" s="440">
        <v>2941690.71</v>
      </c>
      <c r="F10" s="447">
        <v>3036752.35</v>
      </c>
      <c r="G10" s="447">
        <v>3918661.59</v>
      </c>
      <c r="H10" s="447">
        <v>4275991.8099999996</v>
      </c>
      <c r="I10" s="447">
        <v>4242593.1100000003</v>
      </c>
      <c r="J10" s="447">
        <v>3756694.61</v>
      </c>
      <c r="K10" s="447">
        <v>4801743.13</v>
      </c>
      <c r="L10" s="447">
        <v>4194434.28</v>
      </c>
      <c r="M10" s="511">
        <v>3656900.4569999999</v>
      </c>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row>
    <row r="11" spans="1:93" s="292" customFormat="1" ht="23">
      <c r="A11" s="438" t="s">
        <v>329</v>
      </c>
      <c r="B11" s="448" t="e">
        <f>(B10/#REF!-1)*100</f>
        <v>#REF!</v>
      </c>
      <c r="C11" s="448">
        <f t="shared" ref="C11:F11" si="3">(C10/B10-1)*100</f>
        <v>-8.3636731653559444</v>
      </c>
      <c r="D11" s="448">
        <f t="shared" si="3"/>
        <v>-2.0154325338308188</v>
      </c>
      <c r="E11" s="448">
        <f t="shared" si="3"/>
        <v>-14.877827203278093</v>
      </c>
      <c r="F11" s="448">
        <f t="shared" si="3"/>
        <v>3.2315307546387118</v>
      </c>
      <c r="G11" s="448">
        <f t="shared" ref="G11" si="4">(G10/F10-1)*100</f>
        <v>29.041197251399176</v>
      </c>
      <c r="H11" s="448">
        <f t="shared" ref="H11" si="5">(H10/G10-1)*100</f>
        <v>9.1186802379635843</v>
      </c>
      <c r="I11" s="448">
        <f>(I10/H10-1)*100</f>
        <v>-0.78107492914022414</v>
      </c>
      <c r="J11" s="448">
        <f>(J10/I10-1)*100</f>
        <v>-11.452865910113175</v>
      </c>
      <c r="K11" s="448">
        <f>(K10/J10-1)*100</f>
        <v>27.818298490864013</v>
      </c>
      <c r="L11" s="448">
        <f>(L10/K10-1)*100</f>
        <v>-12.647674678924348</v>
      </c>
      <c r="M11" s="510">
        <f>(M10/L10-1)*100</f>
        <v>-12.815406968302778</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row>
    <row r="12" spans="1:93" s="288" customFormat="1">
      <c r="A12" s="293"/>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row>
    <row r="13" spans="1:93" ht="12" customHeight="1">
      <c r="A13" s="294"/>
      <c r="B13" s="295"/>
      <c r="C13" s="295"/>
      <c r="D13" s="295"/>
      <c r="E13" s="295"/>
      <c r="F13" s="295"/>
      <c r="G13" s="295"/>
      <c r="H13" s="295"/>
      <c r="I13" s="295"/>
    </row>
    <row r="14" spans="1:93" ht="12" customHeight="1">
      <c r="A14" s="294"/>
      <c r="B14" s="295"/>
      <c r="C14" s="295"/>
      <c r="D14" s="295"/>
      <c r="E14" s="295"/>
      <c r="F14" s="295"/>
      <c r="G14" s="295"/>
      <c r="H14" s="295"/>
      <c r="I14" s="295"/>
    </row>
    <row r="15" spans="1:93" ht="12" customHeight="1">
      <c r="A15" s="296" t="s">
        <v>373</v>
      </c>
      <c r="B15" s="297"/>
      <c r="C15" s="297" t="s">
        <v>374</v>
      </c>
      <c r="D15" s="297"/>
      <c r="E15" s="297"/>
      <c r="F15" s="297"/>
      <c r="G15" s="297"/>
      <c r="H15" s="297"/>
    </row>
    <row r="16" spans="1:93" ht="12" customHeight="1">
      <c r="A16" s="294"/>
    </row>
    <row r="17" spans="1:9" ht="57" customHeight="1">
      <c r="A17" s="298"/>
    </row>
    <row r="18" spans="1:9" ht="33" customHeight="1">
      <c r="A18" s="298"/>
    </row>
    <row r="19" spans="1:9" ht="27" customHeight="1">
      <c r="A19" s="299"/>
    </row>
    <row r="20" spans="1:9" ht="27" customHeight="1">
      <c r="A20" s="299"/>
    </row>
    <row r="21" spans="1:9" ht="27" customHeight="1">
      <c r="A21" s="299"/>
      <c r="B21" s="300"/>
      <c r="C21" s="300"/>
      <c r="D21" s="300"/>
      <c r="E21" s="300"/>
      <c r="F21" s="300"/>
      <c r="G21" s="300"/>
      <c r="H21" s="300"/>
      <c r="I21" s="300"/>
    </row>
    <row r="22" spans="1:9" ht="12" hidden="1" customHeight="1">
      <c r="B22" s="300"/>
      <c r="C22" s="300"/>
      <c r="D22" s="300"/>
      <c r="E22" s="300"/>
      <c r="F22" s="300"/>
      <c r="G22" s="300"/>
      <c r="H22" s="300"/>
      <c r="I22" s="300"/>
    </row>
    <row r="23" spans="1:9" ht="12" hidden="1" customHeight="1">
      <c r="B23" s="300"/>
      <c r="C23" s="300"/>
      <c r="D23" s="300"/>
      <c r="E23" s="300"/>
      <c r="F23" s="300"/>
      <c r="G23" s="300"/>
      <c r="H23" s="300"/>
      <c r="I23" s="300"/>
    </row>
    <row r="24" spans="1:9" ht="12" hidden="1" customHeight="1">
      <c r="B24" s="300"/>
      <c r="C24" s="300"/>
      <c r="D24" s="300"/>
      <c r="E24" s="300"/>
      <c r="F24" s="300"/>
      <c r="G24" s="300"/>
      <c r="H24" s="300"/>
      <c r="I24" s="300"/>
    </row>
    <row r="25" spans="1:9" ht="12" hidden="1" customHeight="1">
      <c r="B25" s="300"/>
      <c r="C25" s="300"/>
      <c r="D25" s="300"/>
      <c r="E25" s="300"/>
      <c r="F25" s="300"/>
      <c r="G25" s="300"/>
      <c r="H25" s="300"/>
      <c r="I25" s="300"/>
    </row>
    <row r="26" spans="1:9" ht="12" hidden="1" customHeight="1">
      <c r="B26" s="300"/>
      <c r="C26" s="300"/>
      <c r="D26" s="300"/>
      <c r="E26" s="300"/>
      <c r="F26" s="300"/>
      <c r="G26" s="300"/>
      <c r="H26" s="300"/>
      <c r="I26" s="300"/>
    </row>
    <row r="27" spans="1:9" ht="12" hidden="1" customHeight="1">
      <c r="B27" s="300"/>
      <c r="C27" s="300"/>
      <c r="D27" s="300"/>
      <c r="E27" s="300"/>
      <c r="F27" s="300"/>
      <c r="G27" s="300"/>
      <c r="H27" s="300"/>
      <c r="I27" s="300"/>
    </row>
    <row r="28" spans="1:9" ht="12" hidden="1" customHeight="1">
      <c r="B28" s="300"/>
      <c r="C28" s="300"/>
      <c r="D28" s="300"/>
      <c r="E28" s="300"/>
      <c r="F28" s="300"/>
      <c r="G28" s="300"/>
      <c r="H28" s="300"/>
      <c r="I28" s="300"/>
    </row>
    <row r="29" spans="1:9" ht="12" hidden="1" customHeight="1">
      <c r="B29" s="300"/>
      <c r="C29" s="300"/>
      <c r="D29" s="300"/>
      <c r="E29" s="300"/>
      <c r="F29" s="300"/>
      <c r="G29" s="300"/>
      <c r="H29" s="300"/>
      <c r="I29" s="300"/>
    </row>
    <row r="30" spans="1:9" ht="12" hidden="1" customHeight="1">
      <c r="B30" s="300"/>
      <c r="C30" s="300"/>
      <c r="D30" s="300"/>
      <c r="E30" s="300"/>
      <c r="F30" s="300"/>
      <c r="G30" s="300"/>
      <c r="H30" s="300"/>
      <c r="I30" s="300"/>
    </row>
    <row r="31" spans="1:9" ht="12" hidden="1" customHeight="1">
      <c r="A31" s="301"/>
      <c r="B31" s="300"/>
      <c r="C31" s="300"/>
      <c r="D31" s="300"/>
      <c r="E31" s="300"/>
      <c r="F31" s="300"/>
      <c r="G31" s="300"/>
      <c r="H31" s="300"/>
      <c r="I31" s="300"/>
    </row>
    <row r="32" spans="1:9" ht="12" hidden="1" customHeight="1">
      <c r="B32" s="300"/>
      <c r="C32" s="300"/>
      <c r="D32" s="300"/>
      <c r="E32" s="300"/>
      <c r="F32" s="300"/>
      <c r="G32" s="300"/>
      <c r="H32" s="300"/>
      <c r="I32" s="300"/>
    </row>
    <row r="33" spans="1:9" ht="12" hidden="1" customHeight="1">
      <c r="B33" s="300"/>
      <c r="C33" s="300"/>
      <c r="D33" s="300"/>
      <c r="E33" s="300"/>
      <c r="F33" s="300"/>
      <c r="G33" s="300"/>
      <c r="H33" s="300"/>
      <c r="I33" s="300"/>
    </row>
    <row r="34" spans="1:9">
      <c r="B34" s="300"/>
      <c r="C34" s="300"/>
      <c r="D34" s="300"/>
      <c r="E34" s="300"/>
      <c r="F34" s="300"/>
      <c r="G34" s="300"/>
      <c r="H34" s="300"/>
      <c r="I34" s="300"/>
    </row>
    <row r="35" spans="1:9">
      <c r="B35" s="300"/>
      <c r="C35" s="300"/>
      <c r="D35" s="300"/>
      <c r="E35" s="300"/>
      <c r="F35" s="300"/>
      <c r="G35" s="300"/>
      <c r="H35" s="300"/>
      <c r="I35" s="300"/>
    </row>
    <row r="36" spans="1:9" ht="12.75" customHeight="1">
      <c r="B36" s="300"/>
      <c r="C36" s="300"/>
      <c r="D36" s="300"/>
      <c r="E36" s="300"/>
      <c r="F36" s="300"/>
      <c r="G36" s="300"/>
      <c r="H36" s="300"/>
      <c r="I36" s="300"/>
    </row>
    <row r="37" spans="1:9">
      <c r="B37" s="300"/>
      <c r="C37" s="300"/>
      <c r="D37" s="300"/>
      <c r="E37" s="300"/>
      <c r="F37" s="300"/>
      <c r="G37" s="300"/>
      <c r="H37" s="300"/>
      <c r="I37" s="300"/>
    </row>
    <row r="38" spans="1:9">
      <c r="B38" s="300"/>
      <c r="C38" s="300"/>
      <c r="D38" s="300"/>
      <c r="E38" s="300"/>
      <c r="F38" s="300"/>
      <c r="G38" s="300"/>
      <c r="H38" s="300"/>
      <c r="I38" s="300"/>
    </row>
    <row r="42" spans="1:9" ht="12" customHeight="1">
      <c r="A42" s="294"/>
    </row>
    <row r="43" spans="1:9" ht="12" customHeight="1">
      <c r="A43" s="294"/>
    </row>
  </sheetData>
  <mergeCells count="6">
    <mergeCell ref="A2:H2"/>
    <mergeCell ref="A3:H3"/>
    <mergeCell ref="A4:I4"/>
    <mergeCell ref="A5:A6"/>
    <mergeCell ref="B5:D5"/>
    <mergeCell ref="F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G16" sqref="G16"/>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28" t="s">
        <v>283</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9" t="s">
        <v>284</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6"/>
      <c r="B5" s="314"/>
      <c r="C5" s="346"/>
      <c r="D5" s="326" t="s">
        <v>50</v>
      </c>
      <c r="E5" s="531" t="s">
        <v>12</v>
      </c>
      <c r="F5" s="532"/>
    </row>
    <row r="6" spans="1:45" ht="12" customHeight="1">
      <c r="A6" s="324" t="s">
        <v>274</v>
      </c>
      <c r="B6" s="541" t="s">
        <v>265</v>
      </c>
      <c r="C6" s="542"/>
      <c r="D6" s="326" t="s">
        <v>14</v>
      </c>
      <c r="E6" s="531" t="s">
        <v>14</v>
      </c>
      <c r="F6" s="532"/>
    </row>
    <row r="7" spans="1:45" ht="12" customHeight="1">
      <c r="A7" s="378" t="s">
        <v>35</v>
      </c>
      <c r="B7" s="543" t="s">
        <v>266</v>
      </c>
      <c r="C7" s="544"/>
      <c r="D7" s="317" t="s">
        <v>51</v>
      </c>
      <c r="E7" s="534" t="s">
        <v>18</v>
      </c>
      <c r="F7" s="535"/>
    </row>
    <row r="8" spans="1:45" ht="12" customHeight="1">
      <c r="A8" s="317"/>
      <c r="B8" s="314"/>
      <c r="C8" s="346"/>
      <c r="D8" s="317" t="s">
        <v>19</v>
      </c>
      <c r="E8" s="534" t="s">
        <v>19</v>
      </c>
      <c r="F8" s="535"/>
    </row>
    <row r="9" spans="1:45" ht="12" thickBot="1">
      <c r="A9" s="65" t="str">
        <f>' F4'!A10</f>
        <v>Janar - Shtator / January - September</v>
      </c>
      <c r="B9" s="66">
        <v>2018</v>
      </c>
      <c r="C9" s="225">
        <v>2019</v>
      </c>
      <c r="D9" s="66" t="s">
        <v>387</v>
      </c>
      <c r="E9" s="66">
        <v>2018</v>
      </c>
      <c r="F9" s="225">
        <v>2019</v>
      </c>
    </row>
    <row r="10" spans="1:45" ht="14.5" thickBot="1">
      <c r="A10" s="533" t="s">
        <v>339</v>
      </c>
      <c r="B10" s="533"/>
      <c r="C10" s="533"/>
      <c r="D10" s="533"/>
      <c r="E10" s="533"/>
      <c r="F10" s="533"/>
    </row>
    <row r="11" spans="1:45" ht="14">
      <c r="A11" s="180" t="s">
        <v>325</v>
      </c>
      <c r="B11" s="150">
        <v>161960.62</v>
      </c>
      <c r="C11" s="150">
        <v>228551.77</v>
      </c>
      <c r="D11" s="151">
        <v>41.115642802552863</v>
      </c>
      <c r="E11" s="151">
        <v>8.6383574762026463</v>
      </c>
      <c r="F11" s="151">
        <v>11.162174385537474</v>
      </c>
    </row>
    <row r="12" spans="1:45" ht="14">
      <c r="A12" s="181" t="s">
        <v>42</v>
      </c>
      <c r="B12" s="150">
        <v>159905.72000000009</v>
      </c>
      <c r="C12" s="150">
        <v>156810.20000000004</v>
      </c>
      <c r="D12" s="151">
        <v>-1.9358406941290429</v>
      </c>
      <c r="E12" s="151">
        <v>8.5287570018537089</v>
      </c>
      <c r="F12" s="151">
        <v>7.6584084114991056</v>
      </c>
    </row>
    <row r="13" spans="1:45" ht="14">
      <c r="A13" s="181" t="s">
        <v>323</v>
      </c>
      <c r="B13" s="152">
        <v>185669.46999999997</v>
      </c>
      <c r="C13" s="152">
        <v>225459.21000000002</v>
      </c>
      <c r="D13" s="151">
        <v>21.430416104489368</v>
      </c>
      <c r="E13" s="151">
        <v>9.902896483583989</v>
      </c>
      <c r="F13" s="151">
        <v>11.011137734113872</v>
      </c>
    </row>
    <row r="14" spans="1:45" ht="14">
      <c r="A14" s="181" t="s">
        <v>267</v>
      </c>
      <c r="B14" s="150">
        <v>135454.39000000001</v>
      </c>
      <c r="C14" s="150">
        <v>144735.95000000001</v>
      </c>
      <c r="D14" s="151">
        <v>6.8521662531572325</v>
      </c>
      <c r="E14" s="151">
        <v>7.2246169626972847</v>
      </c>
      <c r="F14" s="151">
        <v>7.0687175765754633</v>
      </c>
    </row>
    <row r="15" spans="1:45" ht="14">
      <c r="A15" s="182" t="s">
        <v>34</v>
      </c>
      <c r="B15" s="150">
        <v>179814.95</v>
      </c>
      <c r="C15" s="150">
        <v>65872.2</v>
      </c>
      <c r="D15" s="151">
        <v>-63.366672237208313</v>
      </c>
      <c r="E15" s="151">
        <v>9.5906388705199141</v>
      </c>
      <c r="F15" s="151">
        <v>3.2171134949381557</v>
      </c>
    </row>
    <row r="16" spans="1:45" ht="14">
      <c r="A16" s="181" t="s">
        <v>275</v>
      </c>
      <c r="B16" s="150">
        <v>136376.77377200004</v>
      </c>
      <c r="C16" s="150">
        <v>164364.87984800004</v>
      </c>
      <c r="D16" s="151">
        <v>20.522633951431924</v>
      </c>
      <c r="E16" s="151">
        <v>7.2738133707672485</v>
      </c>
      <c r="F16" s="151">
        <v>8.0273692552076525</v>
      </c>
    </row>
    <row r="17" spans="1:6" ht="14">
      <c r="A17" s="181" t="s">
        <v>319</v>
      </c>
      <c r="B17" s="150">
        <v>199131.25999999975</v>
      </c>
      <c r="C17" s="150">
        <v>249036.14999999967</v>
      </c>
      <c r="D17" s="151">
        <v>25.061303785251997</v>
      </c>
      <c r="E17" s="151">
        <v>10.620896663439858</v>
      </c>
      <c r="F17" s="151">
        <v>12.162605148946625</v>
      </c>
    </row>
    <row r="18" spans="1:6" ht="14">
      <c r="A18" s="181" t="s">
        <v>311</v>
      </c>
      <c r="B18" s="150">
        <v>239827.51077966086</v>
      </c>
      <c r="C18" s="150">
        <v>259855.87795423676</v>
      </c>
      <c r="D18" s="151">
        <v>8.3511550069736309</v>
      </c>
      <c r="E18" s="151">
        <v>12.791478389886098</v>
      </c>
      <c r="F18" s="151">
        <v>12.691026741259249</v>
      </c>
    </row>
    <row r="19" spans="1:6" ht="14">
      <c r="A19" s="181" t="s">
        <v>276</v>
      </c>
      <c r="B19" s="150">
        <v>178383.75</v>
      </c>
      <c r="C19" s="150">
        <v>219387.24000000002</v>
      </c>
      <c r="D19" s="151">
        <v>22.9861128045576</v>
      </c>
      <c r="E19" s="151">
        <v>9.5143041589095159</v>
      </c>
      <c r="F19" s="151">
        <v>10.714590531684626</v>
      </c>
    </row>
    <row r="20" spans="1:6" ht="14">
      <c r="A20" s="181" t="s">
        <v>268</v>
      </c>
      <c r="B20" s="150">
        <v>45134.67</v>
      </c>
      <c r="C20" s="150">
        <v>51701.9</v>
      </c>
      <c r="D20" s="151">
        <v>14.550300245908531</v>
      </c>
      <c r="E20" s="151">
        <v>2.4073099623256522</v>
      </c>
      <c r="F20" s="151">
        <v>2.5250542748525637</v>
      </c>
    </row>
    <row r="21" spans="1:6" ht="14">
      <c r="A21" s="181" t="s">
        <v>269</v>
      </c>
      <c r="B21" s="150">
        <v>121183.11000000009</v>
      </c>
      <c r="C21" s="150">
        <v>147576.47000000003</v>
      </c>
      <c r="D21" s="151">
        <v>21.779734816180184</v>
      </c>
      <c r="E21" s="151">
        <v>6.463441695011964</v>
      </c>
      <c r="F21" s="151">
        <v>7.2074449186809613</v>
      </c>
    </row>
    <row r="22" spans="1:6" ht="14.5" thickBot="1">
      <c r="A22" s="239" t="s">
        <v>270</v>
      </c>
      <c r="B22" s="238">
        <v>132058.41999999998</v>
      </c>
      <c r="C22" s="238">
        <v>134204.13999999998</v>
      </c>
      <c r="D22" s="240">
        <v>1.6248263457945278</v>
      </c>
      <c r="E22" s="240">
        <v>7.0434889648021164</v>
      </c>
      <c r="F22" s="240">
        <v>6.554357526704278</v>
      </c>
    </row>
    <row r="23" spans="1:6" ht="14.5" thickBot="1">
      <c r="A23" s="371" t="s">
        <v>9</v>
      </c>
      <c r="B23" s="396">
        <v>1874900.6445516609</v>
      </c>
      <c r="C23" s="396">
        <v>2047555.9878022361</v>
      </c>
      <c r="D23" s="401">
        <v>9.208772942305</v>
      </c>
      <c r="E23" s="401">
        <v>100</v>
      </c>
      <c r="F23" s="381">
        <v>100.00000000000003</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topLeftCell="A7" zoomScale="84" zoomScaleNormal="84" workbookViewId="0">
      <selection activeCell="B11" sqref="B11:F23"/>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6" ht="15.75" customHeight="1">
      <c r="A2" s="528" t="s">
        <v>285</v>
      </c>
      <c r="B2" s="528"/>
      <c r="C2" s="528"/>
      <c r="D2" s="528"/>
      <c r="E2" s="528"/>
      <c r="F2" s="528"/>
    </row>
    <row r="3" spans="1:6" ht="15.5">
      <c r="A3" s="529" t="s">
        <v>286</v>
      </c>
      <c r="B3" s="529"/>
      <c r="C3" s="529"/>
      <c r="D3" s="529"/>
      <c r="E3" s="529"/>
      <c r="F3" s="529"/>
    </row>
    <row r="5" spans="1:6">
      <c r="A5" s="326"/>
      <c r="B5" s="314"/>
      <c r="C5" s="346"/>
      <c r="D5" s="326" t="s">
        <v>50</v>
      </c>
      <c r="E5" s="531" t="s">
        <v>12</v>
      </c>
      <c r="F5" s="532"/>
    </row>
    <row r="6" spans="1:6" ht="14">
      <c r="A6" s="324" t="s">
        <v>274</v>
      </c>
      <c r="B6" s="541" t="s">
        <v>265</v>
      </c>
      <c r="C6" s="542"/>
      <c r="D6" s="326" t="s">
        <v>14</v>
      </c>
      <c r="E6" s="531" t="s">
        <v>14</v>
      </c>
      <c r="F6" s="532"/>
    </row>
    <row r="7" spans="1:6" ht="14">
      <c r="A7" s="378" t="s">
        <v>35</v>
      </c>
      <c r="B7" s="543" t="s">
        <v>266</v>
      </c>
      <c r="C7" s="544"/>
      <c r="D7" s="317" t="s">
        <v>51</v>
      </c>
      <c r="E7" s="534" t="s">
        <v>18</v>
      </c>
      <c r="F7" s="535"/>
    </row>
    <row r="8" spans="1:6">
      <c r="A8" s="317"/>
      <c r="B8" s="314"/>
      <c r="C8" s="346"/>
      <c r="D8" s="317" t="s">
        <v>19</v>
      </c>
      <c r="E8" s="534" t="s">
        <v>19</v>
      </c>
      <c r="F8" s="535"/>
    </row>
    <row r="9" spans="1:6" ht="13" thickBot="1">
      <c r="A9" s="65" t="str">
        <f>' F4'!A10</f>
        <v>Janar - Shtator / January - September</v>
      </c>
      <c r="B9" s="66">
        <v>2018</v>
      </c>
      <c r="C9" s="225">
        <v>2019</v>
      </c>
      <c r="D9" s="66" t="s">
        <v>387</v>
      </c>
      <c r="E9" s="66">
        <v>2018</v>
      </c>
      <c r="F9" s="225">
        <v>2019</v>
      </c>
    </row>
    <row r="10" spans="1:6" ht="14.5" thickBot="1">
      <c r="A10" s="533" t="s">
        <v>351</v>
      </c>
      <c r="B10" s="533"/>
      <c r="C10" s="533"/>
      <c r="D10" s="533"/>
      <c r="E10" s="533"/>
      <c r="F10" s="533"/>
    </row>
    <row r="11" spans="1:6" ht="14">
      <c r="A11" s="180" t="s">
        <v>325</v>
      </c>
      <c r="B11" s="150">
        <v>592.94000000000005</v>
      </c>
      <c r="C11" s="150">
        <v>7516.01</v>
      </c>
      <c r="D11" s="151">
        <v>1167.5835666340606</v>
      </c>
      <c r="E11" s="151">
        <v>0.21127330165219615</v>
      </c>
      <c r="F11" s="151">
        <v>3.094361345006257</v>
      </c>
    </row>
    <row r="12" spans="1:6" ht="14">
      <c r="A12" s="181" t="s">
        <v>42</v>
      </c>
      <c r="B12" s="150">
        <v>26860.23</v>
      </c>
      <c r="C12" s="150">
        <v>4812.74</v>
      </c>
      <c r="D12" s="151">
        <v>-82.08228298864158</v>
      </c>
      <c r="E12" s="151">
        <v>9.5706976679552209</v>
      </c>
      <c r="F12" s="151">
        <v>1.9814178825687316</v>
      </c>
    </row>
    <row r="13" spans="1:6" ht="14">
      <c r="A13" s="181" t="s">
        <v>323</v>
      </c>
      <c r="B13" s="150">
        <v>15102.3</v>
      </c>
      <c r="C13" s="150">
        <v>17928.71</v>
      </c>
      <c r="D13" s="151">
        <v>18.715096376048692</v>
      </c>
      <c r="E13" s="151">
        <v>5.3811731094916215</v>
      </c>
      <c r="F13" s="151">
        <v>7.3812976818587419</v>
      </c>
    </row>
    <row r="14" spans="1:6" ht="14">
      <c r="A14" s="181" t="s">
        <v>267</v>
      </c>
      <c r="B14" s="150">
        <v>0</v>
      </c>
      <c r="C14" s="150">
        <v>0</v>
      </c>
      <c r="D14" s="151"/>
      <c r="E14" s="151">
        <v>0</v>
      </c>
      <c r="F14" s="151">
        <v>0</v>
      </c>
    </row>
    <row r="15" spans="1:6" ht="14">
      <c r="A15" s="182" t="s">
        <v>34</v>
      </c>
      <c r="B15" s="150">
        <v>3717.2200000000003</v>
      </c>
      <c r="C15" s="152">
        <v>24858.46</v>
      </c>
      <c r="D15" s="151">
        <v>568.73792780626377</v>
      </c>
      <c r="E15" s="151">
        <v>1.3245005268114425</v>
      </c>
      <c r="F15" s="151">
        <v>10.234294222650613</v>
      </c>
    </row>
    <row r="16" spans="1:6" ht="14">
      <c r="A16" s="181" t="s">
        <v>275</v>
      </c>
      <c r="B16" s="150">
        <v>3537.38</v>
      </c>
      <c r="C16" s="152">
        <v>22317.84</v>
      </c>
      <c r="D16" s="151">
        <v>530.91440557700901</v>
      </c>
      <c r="E16" s="151">
        <v>1.2604208719237118</v>
      </c>
      <c r="F16" s="151">
        <v>9.1883141986285857</v>
      </c>
    </row>
    <row r="17" spans="1:6" s="63" customFormat="1" ht="14">
      <c r="A17" s="181" t="s">
        <v>319</v>
      </c>
      <c r="B17" s="150">
        <v>9831.880000000001</v>
      </c>
      <c r="C17" s="150">
        <v>20163.150000000001</v>
      </c>
      <c r="D17" s="151">
        <v>105.07929307517992</v>
      </c>
      <c r="E17" s="151">
        <v>3.5032444244749801</v>
      </c>
      <c r="F17" s="151">
        <v>8.3012225839990776</v>
      </c>
    </row>
    <row r="18" spans="1:6" ht="14">
      <c r="A18" s="181" t="s">
        <v>311</v>
      </c>
      <c r="B18" s="150">
        <v>17758</v>
      </c>
      <c r="C18" s="152">
        <v>80317</v>
      </c>
      <c r="D18" s="151">
        <v>352.2862935015205</v>
      </c>
      <c r="E18" s="151">
        <v>6.3274383423950145</v>
      </c>
      <c r="F18" s="151">
        <v>33.066722921718771</v>
      </c>
    </row>
    <row r="19" spans="1:6" ht="14">
      <c r="A19" s="181" t="s">
        <v>276</v>
      </c>
      <c r="B19" s="150">
        <v>135710.34</v>
      </c>
      <c r="C19" s="152">
        <v>18871.43</v>
      </c>
      <c r="D19" s="151">
        <v>-86.094331500458992</v>
      </c>
      <c r="E19" s="151">
        <v>48.355603602627752</v>
      </c>
      <c r="F19" s="151">
        <v>7.7694180179365677</v>
      </c>
    </row>
    <row r="20" spans="1:6" ht="14">
      <c r="A20" s="181" t="s">
        <v>268</v>
      </c>
      <c r="B20" s="150">
        <v>5935.33</v>
      </c>
      <c r="C20" s="152">
        <v>2917.9</v>
      </c>
      <c r="D20" s="151">
        <v>-50.83845380122083</v>
      </c>
      <c r="E20" s="151">
        <v>2.114845963327368</v>
      </c>
      <c r="F20" s="151">
        <v>1.2013072053647822</v>
      </c>
    </row>
    <row r="21" spans="1:6" ht="17.25" customHeight="1">
      <c r="A21" s="181" t="s">
        <v>269</v>
      </c>
      <c r="B21" s="150">
        <v>33701.08</v>
      </c>
      <c r="C21" s="150">
        <v>7761.5</v>
      </c>
      <c r="D21" s="151">
        <v>-76.969580796817198</v>
      </c>
      <c r="E21" s="151">
        <v>12.008193815301373</v>
      </c>
      <c r="F21" s="151">
        <v>3.1954302321665433</v>
      </c>
    </row>
    <row r="22" spans="1:6" ht="17.25" customHeight="1" thickBot="1">
      <c r="A22" s="239" t="s">
        <v>270</v>
      </c>
      <c r="B22" s="169">
        <v>27904</v>
      </c>
      <c r="C22" s="169">
        <v>35429</v>
      </c>
      <c r="D22" s="240">
        <v>26.967459862385311</v>
      </c>
      <c r="E22" s="240">
        <v>9.9426083740393327</v>
      </c>
      <c r="F22" s="240">
        <v>14.586213708101328</v>
      </c>
    </row>
    <row r="23" spans="1:6" ht="14.5" thickBot="1">
      <c r="A23" s="371" t="s">
        <v>9</v>
      </c>
      <c r="B23" s="396">
        <v>280650.69999999995</v>
      </c>
      <c r="C23" s="396">
        <v>242893.74</v>
      </c>
      <c r="D23" s="401">
        <v>-13.45336391464549</v>
      </c>
      <c r="E23" s="401">
        <v>100.00000000000001</v>
      </c>
      <c r="F23" s="381">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topLeftCell="A7" zoomScaleNormal="100" workbookViewId="0">
      <selection activeCell="B11" sqref="B11:F23"/>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28" t="s">
        <v>246</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9" t="s">
        <v>247</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6"/>
      <c r="B5" s="314"/>
      <c r="C5" s="346"/>
      <c r="D5" s="326" t="s">
        <v>50</v>
      </c>
      <c r="E5" s="531" t="s">
        <v>12</v>
      </c>
      <c r="F5" s="532"/>
    </row>
    <row r="6" spans="1:45" ht="12" customHeight="1">
      <c r="A6" s="324" t="s">
        <v>274</v>
      </c>
      <c r="B6" s="541" t="s">
        <v>265</v>
      </c>
      <c r="C6" s="542"/>
      <c r="D6" s="326" t="s">
        <v>14</v>
      </c>
      <c r="E6" s="531" t="s">
        <v>14</v>
      </c>
      <c r="F6" s="532"/>
    </row>
    <row r="7" spans="1:45" ht="12" customHeight="1">
      <c r="A7" s="378" t="s">
        <v>35</v>
      </c>
      <c r="B7" s="543" t="s">
        <v>266</v>
      </c>
      <c r="C7" s="544"/>
      <c r="D7" s="317" t="s">
        <v>51</v>
      </c>
      <c r="E7" s="534" t="s">
        <v>18</v>
      </c>
      <c r="F7" s="535"/>
    </row>
    <row r="8" spans="1:45" ht="12" customHeight="1">
      <c r="A8" s="317"/>
      <c r="B8" s="314"/>
      <c r="C8" s="346"/>
      <c r="D8" s="317" t="s">
        <v>19</v>
      </c>
      <c r="E8" s="534" t="s">
        <v>19</v>
      </c>
      <c r="F8" s="535"/>
    </row>
    <row r="9" spans="1:45" ht="12" thickBot="1">
      <c r="A9" s="65" t="str">
        <f>' F4'!A10</f>
        <v>Janar - Shtator / January - September</v>
      </c>
      <c r="B9" s="66">
        <v>2018</v>
      </c>
      <c r="C9" s="225">
        <v>2019</v>
      </c>
      <c r="D9" s="66" t="s">
        <v>387</v>
      </c>
      <c r="E9" s="66">
        <v>2018</v>
      </c>
      <c r="F9" s="225">
        <v>2019</v>
      </c>
    </row>
    <row r="10" spans="1:45" ht="14.5" thickBot="1">
      <c r="A10" s="533" t="s">
        <v>352</v>
      </c>
      <c r="B10" s="533"/>
      <c r="C10" s="533"/>
      <c r="D10" s="533"/>
      <c r="E10" s="533"/>
      <c r="F10" s="533"/>
    </row>
    <row r="11" spans="1:45" ht="14">
      <c r="A11" s="180" t="s">
        <v>325</v>
      </c>
      <c r="B11" s="152">
        <v>53680.229999999996</v>
      </c>
      <c r="C11" s="152">
        <v>79334.509999999995</v>
      </c>
      <c r="D11" s="151">
        <v>47.790927870465524</v>
      </c>
      <c r="E11" s="151">
        <v>1.5171947716455478</v>
      </c>
      <c r="F11" s="151">
        <v>2.0945471736970562</v>
      </c>
    </row>
    <row r="12" spans="1:45" ht="14">
      <c r="A12" s="181" t="s">
        <v>42</v>
      </c>
      <c r="B12" s="150">
        <v>153232.91999999998</v>
      </c>
      <c r="C12" s="150">
        <v>423136.53</v>
      </c>
      <c r="D12" s="151">
        <v>176.13944183795499</v>
      </c>
      <c r="E12" s="151">
        <v>4.3309088852260968</v>
      </c>
      <c r="F12" s="151">
        <v>11.171423671734782</v>
      </c>
    </row>
    <row r="13" spans="1:45" ht="14">
      <c r="A13" s="181" t="s">
        <v>322</v>
      </c>
      <c r="B13" s="150">
        <v>54712.55</v>
      </c>
      <c r="C13" s="150">
        <v>68131.7</v>
      </c>
      <c r="D13" s="151">
        <v>24.526639683217088</v>
      </c>
      <c r="E13" s="151">
        <v>1.5463718170245475</v>
      </c>
      <c r="F13" s="151">
        <v>1.7987765938703815</v>
      </c>
    </row>
    <row r="14" spans="1:45" ht="14">
      <c r="A14" s="181" t="s">
        <v>267</v>
      </c>
      <c r="B14" s="150">
        <v>490859.10000000003</v>
      </c>
      <c r="C14" s="150">
        <v>520759.03</v>
      </c>
      <c r="D14" s="151">
        <v>6.0913467836289481</v>
      </c>
      <c r="E14" s="151">
        <v>13.87342900979819</v>
      </c>
      <c r="F14" s="151">
        <v>13.748800546744672</v>
      </c>
    </row>
    <row r="15" spans="1:45" ht="14">
      <c r="A15" s="182" t="s">
        <v>34</v>
      </c>
      <c r="B15" s="150">
        <v>104478.40000000001</v>
      </c>
      <c r="C15" s="150">
        <v>12687.9</v>
      </c>
      <c r="D15" s="151">
        <v>-87.855958743625479</v>
      </c>
      <c r="E15" s="151">
        <v>2.9529322476802395</v>
      </c>
      <c r="F15" s="151">
        <v>0.33497912932405938</v>
      </c>
    </row>
    <row r="16" spans="1:45" ht="14">
      <c r="A16" s="181" t="s">
        <v>275</v>
      </c>
      <c r="B16" s="150">
        <v>51450.895613999994</v>
      </c>
      <c r="C16" s="150">
        <v>37780.799576999991</v>
      </c>
      <c r="D16" s="151">
        <v>-26.569209095128588</v>
      </c>
      <c r="E16" s="151">
        <v>1.4541858300912951</v>
      </c>
      <c r="F16" s="151">
        <v>0.99746840276722282</v>
      </c>
    </row>
    <row r="17" spans="1:6" ht="14">
      <c r="A17" s="181" t="s">
        <v>319</v>
      </c>
      <c r="B17" s="150">
        <v>164349.65</v>
      </c>
      <c r="C17" s="150">
        <v>148619.68</v>
      </c>
      <c r="D17" s="151">
        <v>-9.5710395489129407</v>
      </c>
      <c r="E17" s="151">
        <v>4.6451073272557837</v>
      </c>
      <c r="F17" s="151">
        <v>3.9237770637237301</v>
      </c>
    </row>
    <row r="18" spans="1:6" ht="14">
      <c r="A18" s="181" t="s">
        <v>311</v>
      </c>
      <c r="B18" s="150">
        <v>156955.51</v>
      </c>
      <c r="C18" s="150">
        <v>211042.78</v>
      </c>
      <c r="D18" s="151">
        <v>34.46025564824069</v>
      </c>
      <c r="E18" s="151">
        <v>4.4361225567207985</v>
      </c>
      <c r="F18" s="151">
        <v>5.5718382627959713</v>
      </c>
    </row>
    <row r="19" spans="1:6" ht="14">
      <c r="A19" s="181" t="s">
        <v>276</v>
      </c>
      <c r="B19" s="150">
        <v>456612.85</v>
      </c>
      <c r="C19" s="150">
        <v>591965.03000000014</v>
      </c>
      <c r="D19" s="151">
        <v>29.642656793386379</v>
      </c>
      <c r="E19" s="151">
        <v>12.905507831955504</v>
      </c>
      <c r="F19" s="151">
        <v>15.628743159994226</v>
      </c>
    </row>
    <row r="20" spans="1:6" ht="14">
      <c r="A20" s="181" t="s">
        <v>268</v>
      </c>
      <c r="B20" s="150">
        <v>71085.48</v>
      </c>
      <c r="C20" s="150">
        <v>88250.139999999985</v>
      </c>
      <c r="D20" s="151">
        <v>24.146506431411851</v>
      </c>
      <c r="E20" s="151">
        <v>2.0091292193776771</v>
      </c>
      <c r="F20" s="151">
        <v>2.3299328541308126</v>
      </c>
    </row>
    <row r="21" spans="1:6" ht="14">
      <c r="A21" s="181" t="s">
        <v>269</v>
      </c>
      <c r="B21" s="150">
        <v>1571864.28</v>
      </c>
      <c r="C21" s="150">
        <v>1479536.73</v>
      </c>
      <c r="D21" s="151">
        <v>-5.8737609331004137</v>
      </c>
      <c r="E21" s="151">
        <v>44.42649123061495</v>
      </c>
      <c r="F21" s="151">
        <v>39.061935041919142</v>
      </c>
    </row>
    <row r="22" spans="1:6" ht="14.5" thickBot="1">
      <c r="A22" s="239" t="s">
        <v>270</v>
      </c>
      <c r="B22" s="238">
        <v>208841.98</v>
      </c>
      <c r="C22" s="238">
        <v>126423.98</v>
      </c>
      <c r="D22" s="240">
        <v>-39.464287783519389</v>
      </c>
      <c r="E22" s="240">
        <v>5.9026192726093774</v>
      </c>
      <c r="F22" s="240">
        <v>3.3377780992979367</v>
      </c>
    </row>
    <row r="23" spans="1:6" ht="14.5" thickBot="1">
      <c r="A23" s="371" t="s">
        <v>9</v>
      </c>
      <c r="B23" s="396">
        <v>3538123.8456139998</v>
      </c>
      <c r="C23" s="396">
        <v>3787668.8095770003</v>
      </c>
      <c r="D23" s="401">
        <v>7.0530307827507688</v>
      </c>
      <c r="E23" s="401">
        <v>100</v>
      </c>
      <c r="F23" s="381">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topLeftCell="A7" zoomScaleNormal="100" workbookViewId="0">
      <selection activeCell="B11" sqref="B11:F23"/>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6" ht="15.75" customHeight="1">
      <c r="A2" s="528" t="s">
        <v>251</v>
      </c>
      <c r="B2" s="528"/>
      <c r="C2" s="528"/>
      <c r="D2" s="528"/>
      <c r="E2" s="528"/>
      <c r="F2" s="528"/>
    </row>
    <row r="3" spans="1:6" ht="15.5">
      <c r="A3" s="529" t="s">
        <v>252</v>
      </c>
      <c r="B3" s="529"/>
      <c r="C3" s="529"/>
      <c r="D3" s="529"/>
      <c r="E3" s="529"/>
      <c r="F3" s="529"/>
    </row>
    <row r="5" spans="1:6">
      <c r="A5" s="326"/>
      <c r="B5" s="314"/>
      <c r="C5" s="346"/>
      <c r="D5" s="326" t="s">
        <v>50</v>
      </c>
      <c r="E5" s="531" t="s">
        <v>12</v>
      </c>
      <c r="F5" s="532"/>
    </row>
    <row r="6" spans="1:6" ht="14">
      <c r="A6" s="324" t="s">
        <v>274</v>
      </c>
      <c r="B6" s="541" t="s">
        <v>265</v>
      </c>
      <c r="C6" s="542"/>
      <c r="D6" s="326" t="s">
        <v>14</v>
      </c>
      <c r="E6" s="531" t="s">
        <v>14</v>
      </c>
      <c r="F6" s="532"/>
    </row>
    <row r="7" spans="1:6" ht="14">
      <c r="A7" s="378" t="s">
        <v>35</v>
      </c>
      <c r="B7" s="543" t="s">
        <v>266</v>
      </c>
      <c r="C7" s="544"/>
      <c r="D7" s="317" t="s">
        <v>51</v>
      </c>
      <c r="E7" s="534" t="s">
        <v>18</v>
      </c>
      <c r="F7" s="535"/>
    </row>
    <row r="8" spans="1:6">
      <c r="A8" s="317"/>
      <c r="B8" s="314"/>
      <c r="C8" s="346"/>
      <c r="D8" s="317" t="s">
        <v>19</v>
      </c>
      <c r="E8" s="534" t="s">
        <v>19</v>
      </c>
      <c r="F8" s="535"/>
    </row>
    <row r="9" spans="1:6" ht="13" thickBot="1">
      <c r="A9" s="65" t="str">
        <f>' F4'!A10</f>
        <v>Janar - Shtator / January - September</v>
      </c>
      <c r="B9" s="66">
        <v>2018</v>
      </c>
      <c r="C9" s="225">
        <v>2019</v>
      </c>
      <c r="D9" s="66" t="s">
        <v>387</v>
      </c>
      <c r="E9" s="66">
        <v>2018</v>
      </c>
      <c r="F9" s="225">
        <v>2019</v>
      </c>
    </row>
    <row r="10" spans="1:6" ht="14.5" thickBot="1">
      <c r="A10" s="533" t="s">
        <v>335</v>
      </c>
      <c r="B10" s="533"/>
      <c r="C10" s="533"/>
      <c r="D10" s="533"/>
      <c r="E10" s="533"/>
      <c r="F10" s="533"/>
    </row>
    <row r="11" spans="1:6" ht="14">
      <c r="A11" s="180" t="s">
        <v>325</v>
      </c>
      <c r="B11" s="152">
        <v>1140.7</v>
      </c>
      <c r="C11" s="150">
        <v>538.82000000000005</v>
      </c>
      <c r="D11" s="151">
        <v>-52.764092224072932</v>
      </c>
      <c r="E11" s="151">
        <v>0.33027619625592392</v>
      </c>
      <c r="F11" s="151">
        <v>5.0912053985788228E-2</v>
      </c>
    </row>
    <row r="12" spans="1:6" ht="14">
      <c r="A12" s="181" t="s">
        <v>42</v>
      </c>
      <c r="B12" s="152">
        <v>21238.959999999999</v>
      </c>
      <c r="C12" s="152">
        <v>9000</v>
      </c>
      <c r="D12" s="151">
        <v>-57.625043787454743</v>
      </c>
      <c r="E12" s="151">
        <v>6.1494897179203276</v>
      </c>
      <c r="F12" s="151">
        <v>0.85039249818509721</v>
      </c>
    </row>
    <row r="13" spans="1:6" ht="14">
      <c r="A13" s="181" t="s">
        <v>322</v>
      </c>
      <c r="B13" s="150">
        <v>4713</v>
      </c>
      <c r="C13" s="150">
        <v>3983</v>
      </c>
      <c r="D13" s="151">
        <v>-15.489072777424152</v>
      </c>
      <c r="E13" s="151">
        <v>1.3645934189130968</v>
      </c>
      <c r="F13" s="151">
        <v>0.37634592447458248</v>
      </c>
    </row>
    <row r="14" spans="1:6" ht="14">
      <c r="A14" s="181" t="s">
        <v>267</v>
      </c>
      <c r="B14" s="150">
        <v>62090.86</v>
      </c>
      <c r="C14" s="150">
        <v>814355.36</v>
      </c>
      <c r="D14" s="151">
        <v>1211.5543253870214</v>
      </c>
      <c r="E14" s="151">
        <v>17.97767429039984</v>
      </c>
      <c r="F14" s="151">
        <v>76.946854333424909</v>
      </c>
    </row>
    <row r="15" spans="1:6" ht="14">
      <c r="A15" s="182" t="s">
        <v>34</v>
      </c>
      <c r="B15" s="150">
        <v>6731.2900000000009</v>
      </c>
      <c r="C15" s="150">
        <v>15519.28</v>
      </c>
      <c r="D15" s="151">
        <v>130.55432168276809</v>
      </c>
      <c r="E15" s="151">
        <v>1.9489654221929855</v>
      </c>
      <c r="F15" s="151">
        <v>1.4663865876926685</v>
      </c>
    </row>
    <row r="16" spans="1:6" ht="14">
      <c r="A16" s="181" t="s">
        <v>275</v>
      </c>
      <c r="B16" s="150">
        <v>2158.71</v>
      </c>
      <c r="C16" s="150">
        <v>3713.5</v>
      </c>
      <c r="D16" s="151">
        <v>72.024032871483428</v>
      </c>
      <c r="E16" s="151">
        <v>0.6250289538175029</v>
      </c>
      <c r="F16" s="151">
        <v>0.3508813935567065</v>
      </c>
    </row>
    <row r="17" spans="1:6" s="63" customFormat="1" ht="14">
      <c r="A17" s="181" t="s">
        <v>319</v>
      </c>
      <c r="B17" s="150">
        <v>2006.0100000000002</v>
      </c>
      <c r="C17" s="150">
        <v>1710</v>
      </c>
      <c r="D17" s="151">
        <v>-14.756157745973365</v>
      </c>
      <c r="E17" s="151">
        <v>0.58081647449052864</v>
      </c>
      <c r="F17" s="151">
        <v>0.16157457465516847</v>
      </c>
    </row>
    <row r="18" spans="1:6" ht="14">
      <c r="A18" s="181" t="s">
        <v>311</v>
      </c>
      <c r="B18" s="150">
        <v>5393</v>
      </c>
      <c r="C18" s="150">
        <v>7835</v>
      </c>
      <c r="D18" s="151">
        <v>45.280919710736136</v>
      </c>
      <c r="E18" s="151">
        <v>1.5614793779330216</v>
      </c>
      <c r="F18" s="151">
        <v>0.74031391369780408</v>
      </c>
    </row>
    <row r="19" spans="1:6" ht="14">
      <c r="A19" s="181" t="s">
        <v>276</v>
      </c>
      <c r="B19" s="150">
        <v>20733.099999999999</v>
      </c>
      <c r="C19" s="150">
        <v>75052.33</v>
      </c>
      <c r="D19" s="151">
        <v>261.9928037775345</v>
      </c>
      <c r="E19" s="151">
        <v>6.0030239367000044</v>
      </c>
      <c r="F19" s="151">
        <v>7.0915487114791471</v>
      </c>
    </row>
    <row r="20" spans="1:6" ht="14">
      <c r="A20" s="181" t="s">
        <v>268</v>
      </c>
      <c r="B20" s="150">
        <v>565.54</v>
      </c>
      <c r="C20" s="150">
        <v>7137.71</v>
      </c>
      <c r="D20" s="151">
        <v>1162.1052445450366</v>
      </c>
      <c r="E20" s="151">
        <v>0.16374541950607102</v>
      </c>
      <c r="F20" s="151">
        <v>0.67442833758008336</v>
      </c>
    </row>
    <row r="21" spans="1:6" ht="14">
      <c r="A21" s="181" t="s">
        <v>269</v>
      </c>
      <c r="B21" s="150">
        <v>212214.43000000002</v>
      </c>
      <c r="C21" s="150">
        <v>112312.83</v>
      </c>
      <c r="D21" s="151">
        <v>-47.075780850529348</v>
      </c>
      <c r="E21" s="151">
        <v>61.444178777083401</v>
      </c>
      <c r="F21" s="151">
        <v>10.612220897993126</v>
      </c>
    </row>
    <row r="22" spans="1:6" ht="15" customHeight="1" thickBot="1">
      <c r="A22" s="239" t="s">
        <v>270</v>
      </c>
      <c r="B22" s="169">
        <v>6392</v>
      </c>
      <c r="C22" s="169">
        <v>7177</v>
      </c>
      <c r="D22" s="151">
        <v>12.280976220275353</v>
      </c>
      <c r="E22" s="240">
        <v>1.8507280147872933</v>
      </c>
      <c r="F22" s="240">
        <v>0.67814077327493805</v>
      </c>
    </row>
    <row r="23" spans="1:6" ht="14.5" thickBot="1">
      <c r="A23" s="371" t="s">
        <v>9</v>
      </c>
      <c r="B23" s="396">
        <v>345377.60000000003</v>
      </c>
      <c r="C23" s="396">
        <v>1058334.8299999998</v>
      </c>
      <c r="D23" s="401">
        <v>206.42833524814569</v>
      </c>
      <c r="E23" s="401">
        <v>100</v>
      </c>
      <c r="F23" s="381">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7" zoomScaleNormal="100" workbookViewId="0">
      <selection activeCell="B11" sqref="B11:F23"/>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28" t="s">
        <v>199</v>
      </c>
      <c r="B2" s="528"/>
      <c r="C2" s="528"/>
      <c r="D2" s="528"/>
      <c r="E2" s="528"/>
      <c r="F2" s="52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29" t="s">
        <v>200</v>
      </c>
      <c r="B3" s="529"/>
      <c r="C3" s="529"/>
      <c r="D3" s="529"/>
      <c r="E3" s="529"/>
      <c r="F3" s="52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6"/>
      <c r="B5" s="314"/>
      <c r="C5" s="346"/>
      <c r="D5" s="326" t="s">
        <v>50</v>
      </c>
      <c r="E5" s="531" t="s">
        <v>12</v>
      </c>
      <c r="F5" s="532"/>
    </row>
    <row r="6" spans="1:47" ht="12" customHeight="1">
      <c r="A6" s="324" t="s">
        <v>274</v>
      </c>
      <c r="B6" s="541" t="s">
        <v>265</v>
      </c>
      <c r="C6" s="542"/>
      <c r="D6" s="326" t="s">
        <v>14</v>
      </c>
      <c r="E6" s="531" t="s">
        <v>14</v>
      </c>
      <c r="F6" s="532"/>
    </row>
    <row r="7" spans="1:47" ht="12" customHeight="1">
      <c r="A7" s="378" t="s">
        <v>35</v>
      </c>
      <c r="B7" s="543" t="s">
        <v>266</v>
      </c>
      <c r="C7" s="544"/>
      <c r="D7" s="317" t="s">
        <v>51</v>
      </c>
      <c r="E7" s="534" t="s">
        <v>18</v>
      </c>
      <c r="F7" s="535"/>
    </row>
    <row r="8" spans="1:47" ht="12" customHeight="1">
      <c r="A8" s="317"/>
      <c r="B8" s="314"/>
      <c r="C8" s="346"/>
      <c r="D8" s="317" t="s">
        <v>19</v>
      </c>
      <c r="E8" s="534" t="s">
        <v>19</v>
      </c>
      <c r="F8" s="535"/>
    </row>
    <row r="9" spans="1:47" ht="12" thickBot="1">
      <c r="A9" s="65" t="str">
        <f>' F4'!A10</f>
        <v>Janar - Shtator / January - September</v>
      </c>
      <c r="B9" s="66">
        <v>2018</v>
      </c>
      <c r="C9" s="225">
        <v>2019</v>
      </c>
      <c r="D9" s="66" t="s">
        <v>387</v>
      </c>
      <c r="E9" s="66">
        <v>2018</v>
      </c>
      <c r="F9" s="225">
        <v>2019</v>
      </c>
    </row>
    <row r="10" spans="1:47" ht="14.5" thickBot="1">
      <c r="A10" s="533" t="s">
        <v>339</v>
      </c>
      <c r="B10" s="533"/>
      <c r="C10" s="533"/>
      <c r="D10" s="533"/>
      <c r="E10" s="533"/>
      <c r="F10" s="533"/>
    </row>
    <row r="11" spans="1:47" ht="15" customHeight="1">
      <c r="A11" s="180" t="s">
        <v>325</v>
      </c>
      <c r="B11" s="150">
        <v>21413.839999999997</v>
      </c>
      <c r="C11" s="150">
        <v>290348.28999999998</v>
      </c>
      <c r="D11" s="151">
        <v>1255.8908164065858</v>
      </c>
      <c r="E11" s="151">
        <v>0.14905231291400034</v>
      </c>
      <c r="F11" s="151">
        <v>1.8143219924196885</v>
      </c>
    </row>
    <row r="12" spans="1:47" ht="14">
      <c r="A12" s="181" t="s">
        <v>42</v>
      </c>
      <c r="B12" s="150">
        <v>3728668.25</v>
      </c>
      <c r="C12" s="150">
        <v>2827683.14</v>
      </c>
      <c r="D12" s="151">
        <v>-24.163724139308982</v>
      </c>
      <c r="E12" s="151">
        <v>25.953618162435987</v>
      </c>
      <c r="F12" s="151">
        <v>17.669564055281199</v>
      </c>
    </row>
    <row r="13" spans="1:47" ht="14">
      <c r="A13" s="181" t="s">
        <v>322</v>
      </c>
      <c r="B13" s="150">
        <v>754603.80999999994</v>
      </c>
      <c r="C13" s="150">
        <v>1160455.75</v>
      </c>
      <c r="D13" s="151">
        <v>53.783446971994486</v>
      </c>
      <c r="E13" s="151">
        <v>5.2524649112077455</v>
      </c>
      <c r="F13" s="151">
        <v>7.2514303027404914</v>
      </c>
    </row>
    <row r="14" spans="1:47" ht="14">
      <c r="A14" s="181" t="s">
        <v>267</v>
      </c>
      <c r="B14" s="150">
        <v>3353753.21</v>
      </c>
      <c r="C14" s="150">
        <v>3347406.63</v>
      </c>
      <c r="D14" s="151">
        <v>-0.18923813419174929</v>
      </c>
      <c r="E14" s="151">
        <v>23.343999623292845</v>
      </c>
      <c r="F14" s="151">
        <v>20.91720073977524</v>
      </c>
    </row>
    <row r="15" spans="1:47" ht="14">
      <c r="A15" s="182" t="s">
        <v>34</v>
      </c>
      <c r="B15" s="150">
        <v>496167.9200000001</v>
      </c>
      <c r="C15" s="150">
        <v>311634.61</v>
      </c>
      <c r="D15" s="151">
        <v>-37.191705179165965</v>
      </c>
      <c r="E15" s="151">
        <v>3.4536064559055597</v>
      </c>
      <c r="F15" s="151">
        <v>1.9473354794758135</v>
      </c>
    </row>
    <row r="16" spans="1:47" ht="14">
      <c r="A16" s="181" t="s">
        <v>275</v>
      </c>
      <c r="B16" s="150">
        <v>726713.59849999985</v>
      </c>
      <c r="C16" s="150">
        <v>657212.12940000196</v>
      </c>
      <c r="D16" s="151">
        <v>-9.5638046740084359</v>
      </c>
      <c r="E16" s="151">
        <v>5.0583334274693943</v>
      </c>
      <c r="F16" s="151">
        <v>4.1067726627747581</v>
      </c>
    </row>
    <row r="17" spans="1:6" ht="14">
      <c r="A17" s="181" t="s">
        <v>319</v>
      </c>
      <c r="B17" s="150">
        <v>248975.24</v>
      </c>
      <c r="C17" s="150">
        <v>946511.37000000011</v>
      </c>
      <c r="D17" s="151">
        <v>280.16285073166318</v>
      </c>
      <c r="E17" s="151">
        <v>1.7330070356516321</v>
      </c>
      <c r="F17" s="151">
        <v>5.9145393784350828</v>
      </c>
    </row>
    <row r="18" spans="1:6" ht="14">
      <c r="A18" s="181" t="s">
        <v>311</v>
      </c>
      <c r="B18" s="150">
        <v>1048492.9</v>
      </c>
      <c r="C18" s="150">
        <v>1832853.96</v>
      </c>
      <c r="D18" s="151">
        <v>74.80842836417871</v>
      </c>
      <c r="E18" s="151">
        <v>7.2980974836324402</v>
      </c>
      <c r="F18" s="151">
        <v>11.453097411117923</v>
      </c>
    </row>
    <row r="19" spans="1:6" ht="14">
      <c r="A19" s="181" t="s">
        <v>276</v>
      </c>
      <c r="B19" s="150">
        <v>1911700.2200000002</v>
      </c>
      <c r="C19" s="150">
        <v>2299799.4700000002</v>
      </c>
      <c r="D19" s="151">
        <v>20.30126093724045</v>
      </c>
      <c r="E19" s="151">
        <v>13.3065036158486</v>
      </c>
      <c r="F19" s="151">
        <v>14.370936217933794</v>
      </c>
    </row>
    <row r="20" spans="1:6" ht="14">
      <c r="A20" s="181" t="s">
        <v>268</v>
      </c>
      <c r="B20" s="150">
        <v>54910.259999999995</v>
      </c>
      <c r="C20" s="150">
        <v>65640.650000000009</v>
      </c>
      <c r="D20" s="151">
        <v>19.541684923728297</v>
      </c>
      <c r="E20" s="151">
        <v>0.38220614591820606</v>
      </c>
      <c r="F20" s="151">
        <v>0.41017384635440235</v>
      </c>
    </row>
    <row r="21" spans="1:6" ht="14">
      <c r="A21" s="181" t="s">
        <v>269</v>
      </c>
      <c r="B21" s="150">
        <v>1526152.7199999953</v>
      </c>
      <c r="C21" s="150">
        <v>1626845.9999999807</v>
      </c>
      <c r="D21" s="151">
        <v>6.5978508363164101</v>
      </c>
      <c r="E21" s="151">
        <v>10.622877203527818</v>
      </c>
      <c r="F21" s="151">
        <v>10.165799413111632</v>
      </c>
    </row>
    <row r="22" spans="1:6" ht="14.5" thickBot="1">
      <c r="A22" s="239" t="s">
        <v>270</v>
      </c>
      <c r="B22" s="238">
        <v>495108.69000000006</v>
      </c>
      <c r="C22" s="238">
        <v>636737.06000000006</v>
      </c>
      <c r="D22" s="240">
        <v>28.605510842477845</v>
      </c>
      <c r="E22" s="240">
        <v>3.446233622195777</v>
      </c>
      <c r="F22" s="240">
        <v>3.9788285005799584</v>
      </c>
    </row>
    <row r="23" spans="1:6" ht="14.25" customHeight="1" thickBot="1">
      <c r="A23" s="371" t="s">
        <v>9</v>
      </c>
      <c r="B23" s="396">
        <v>14366660.658499995</v>
      </c>
      <c r="C23" s="396">
        <v>16003129.059399987</v>
      </c>
      <c r="D23" s="401">
        <v>11.390736092397225</v>
      </c>
      <c r="E23" s="401">
        <v>100.00000000000001</v>
      </c>
      <c r="F23" s="381">
        <v>99.999999999999972</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topLeftCell="A7" zoomScaleNormal="100" workbookViewId="0">
      <selection activeCell="I18" sqref="I18"/>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6" ht="15.75" customHeight="1">
      <c r="A2" s="528" t="s">
        <v>201</v>
      </c>
      <c r="B2" s="528"/>
      <c r="C2" s="528"/>
      <c r="D2" s="528"/>
      <c r="E2" s="528"/>
      <c r="F2" s="528"/>
    </row>
    <row r="3" spans="1:6" ht="15.5">
      <c r="A3" s="529" t="s">
        <v>151</v>
      </c>
      <c r="B3" s="529"/>
      <c r="C3" s="529"/>
      <c r="D3" s="529"/>
      <c r="E3" s="529"/>
      <c r="F3" s="529"/>
    </row>
    <row r="5" spans="1:6">
      <c r="A5" s="326"/>
      <c r="B5" s="314"/>
      <c r="C5" s="346"/>
      <c r="D5" s="326" t="s">
        <v>50</v>
      </c>
      <c r="E5" s="531" t="s">
        <v>12</v>
      </c>
      <c r="F5" s="532"/>
    </row>
    <row r="6" spans="1:6" ht="14">
      <c r="A6" s="324" t="s">
        <v>274</v>
      </c>
      <c r="B6" s="541" t="s">
        <v>265</v>
      </c>
      <c r="C6" s="542"/>
      <c r="D6" s="326" t="s">
        <v>14</v>
      </c>
      <c r="E6" s="531" t="s">
        <v>14</v>
      </c>
      <c r="F6" s="532"/>
    </row>
    <row r="7" spans="1:6" ht="14">
      <c r="A7" s="378" t="s">
        <v>35</v>
      </c>
      <c r="B7" s="543" t="s">
        <v>266</v>
      </c>
      <c r="C7" s="544"/>
      <c r="D7" s="317" t="s">
        <v>51</v>
      </c>
      <c r="E7" s="534" t="s">
        <v>18</v>
      </c>
      <c r="F7" s="535"/>
    </row>
    <row r="8" spans="1:6">
      <c r="A8" s="317"/>
      <c r="B8" s="314"/>
      <c r="C8" s="346"/>
      <c r="D8" s="317" t="s">
        <v>19</v>
      </c>
      <c r="E8" s="534" t="s">
        <v>19</v>
      </c>
      <c r="F8" s="535"/>
    </row>
    <row r="9" spans="1:6" ht="13" thickBot="1">
      <c r="A9" s="65" t="str">
        <f>' F4'!A10</f>
        <v>Janar - Shtator / January - September</v>
      </c>
      <c r="B9" s="66">
        <v>2018</v>
      </c>
      <c r="C9" s="225">
        <v>2019</v>
      </c>
      <c r="D9" s="66" t="s">
        <v>387</v>
      </c>
      <c r="E9" s="66">
        <v>2018</v>
      </c>
      <c r="F9" s="225">
        <v>2019</v>
      </c>
    </row>
    <row r="10" spans="1:6" ht="14.5" thickBot="1">
      <c r="A10" s="533" t="s">
        <v>351</v>
      </c>
      <c r="B10" s="533"/>
      <c r="C10" s="533"/>
      <c r="D10" s="533"/>
      <c r="E10" s="533"/>
      <c r="F10" s="533"/>
    </row>
    <row r="11" spans="1:6" ht="14">
      <c r="A11" s="180" t="s">
        <v>325</v>
      </c>
      <c r="B11" s="150">
        <v>830.5</v>
      </c>
      <c r="C11" s="150">
        <v>4822.5</v>
      </c>
      <c r="D11" s="151">
        <v>480.67429259482236</v>
      </c>
      <c r="E11" s="151">
        <v>1.0736963063093982E-2</v>
      </c>
      <c r="F11" s="461">
        <v>6.4260843725889694E-2</v>
      </c>
    </row>
    <row r="12" spans="1:6" ht="14">
      <c r="A12" s="181" t="s">
        <v>42</v>
      </c>
      <c r="B12" s="150">
        <v>2427545.66</v>
      </c>
      <c r="C12" s="159">
        <v>1585810.1899999997</v>
      </c>
      <c r="D12" s="151">
        <v>-34.674341408680256</v>
      </c>
      <c r="E12" s="151">
        <v>31.384067532082007</v>
      </c>
      <c r="F12" s="151">
        <v>21.131259885643015</v>
      </c>
    </row>
    <row r="13" spans="1:6" ht="14">
      <c r="A13" s="181" t="s">
        <v>322</v>
      </c>
      <c r="B13" s="150">
        <v>36406</v>
      </c>
      <c r="C13" s="150">
        <v>2868.52</v>
      </c>
      <c r="D13" s="151">
        <v>-92.120749327034005</v>
      </c>
      <c r="E13" s="151">
        <v>0.47066812435279892</v>
      </c>
      <c r="F13" s="151">
        <v>3.8223642393901323E-2</v>
      </c>
    </row>
    <row r="14" spans="1:6" ht="14">
      <c r="A14" s="181" t="s">
        <v>267</v>
      </c>
      <c r="B14" s="150">
        <v>2186489.29</v>
      </c>
      <c r="C14" s="150">
        <v>2005928.02</v>
      </c>
      <c r="D14" s="151">
        <v>-8.2580450233991307</v>
      </c>
      <c r="E14" s="151">
        <v>28.267615586490773</v>
      </c>
      <c r="F14" s="151">
        <v>26.729419806864353</v>
      </c>
    </row>
    <row r="15" spans="1:6" ht="14">
      <c r="A15" s="182" t="s">
        <v>34</v>
      </c>
      <c r="B15" s="150">
        <v>260890.8</v>
      </c>
      <c r="C15" s="150">
        <v>115053.67</v>
      </c>
      <c r="D15" s="151">
        <v>-55.899682932475955</v>
      </c>
      <c r="E15" s="151">
        <v>3.3728776437098609</v>
      </c>
      <c r="F15" s="151">
        <v>1.5331147554090376</v>
      </c>
    </row>
    <row r="16" spans="1:6" ht="14">
      <c r="A16" s="181" t="s">
        <v>275</v>
      </c>
      <c r="B16" s="150">
        <v>589840.84999999986</v>
      </c>
      <c r="C16" s="150">
        <v>441236.11</v>
      </c>
      <c r="D16" s="151">
        <v>-25.194040053346576</v>
      </c>
      <c r="E16" s="151">
        <v>7.6256465015700865</v>
      </c>
      <c r="F16" s="151">
        <v>5.8795655180776523</v>
      </c>
    </row>
    <row r="17" spans="1:6" s="63" customFormat="1" ht="14">
      <c r="A17" s="181" t="s">
        <v>319</v>
      </c>
      <c r="B17" s="150">
        <v>39363.51</v>
      </c>
      <c r="C17" s="150">
        <v>294982.31999999995</v>
      </c>
      <c r="D17" s="151">
        <v>649.38012387614799</v>
      </c>
      <c r="E17" s="151">
        <v>0.50890373618751428</v>
      </c>
      <c r="F17" s="151">
        <v>3.9307024919482396</v>
      </c>
    </row>
    <row r="18" spans="1:6" ht="14">
      <c r="A18" s="181" t="s">
        <v>311</v>
      </c>
      <c r="B18" s="150">
        <v>418285</v>
      </c>
      <c r="C18" s="150">
        <v>738620</v>
      </c>
      <c r="D18" s="151">
        <v>76.582951815149954</v>
      </c>
      <c r="E18" s="151">
        <v>5.4077189582736507</v>
      </c>
      <c r="F18" s="151">
        <v>9.8422694438188998</v>
      </c>
    </row>
    <row r="19" spans="1:6" ht="14">
      <c r="A19" s="181" t="s">
        <v>276</v>
      </c>
      <c r="B19" s="150">
        <v>809682.37</v>
      </c>
      <c r="C19" s="150">
        <v>1190283.3299999998</v>
      </c>
      <c r="D19" s="151">
        <v>47.006205655681967</v>
      </c>
      <c r="E19" s="151">
        <v>10.467826248679584</v>
      </c>
      <c r="F19" s="151">
        <v>15.860779898115416</v>
      </c>
    </row>
    <row r="20" spans="1:6" ht="14">
      <c r="A20" s="181" t="s">
        <v>268</v>
      </c>
      <c r="B20" s="150">
        <v>21099.38</v>
      </c>
      <c r="C20" s="150">
        <v>21703.46</v>
      </c>
      <c r="D20" s="151">
        <v>2.8630225153535305</v>
      </c>
      <c r="E20" s="151">
        <v>0.27277936630244903</v>
      </c>
      <c r="F20" s="151">
        <v>0.28920324548908199</v>
      </c>
    </row>
    <row r="21" spans="1:6" ht="14">
      <c r="A21" s="181" t="s">
        <v>269</v>
      </c>
      <c r="B21" s="150">
        <v>710229.52000000107</v>
      </c>
      <c r="C21" s="150">
        <v>796110.88000000024</v>
      </c>
      <c r="D21" s="151">
        <v>12.092057226796072</v>
      </c>
      <c r="E21" s="151">
        <v>9.182068780925924</v>
      </c>
      <c r="F21" s="151">
        <v>10.608347713459937</v>
      </c>
    </row>
    <row r="22" spans="1:6" ht="14.5" thickBot="1">
      <c r="A22" s="239" t="s">
        <v>270</v>
      </c>
      <c r="B22" s="238">
        <v>234299</v>
      </c>
      <c r="C22" s="238">
        <v>307151</v>
      </c>
      <c r="D22" s="240">
        <v>31.093602618875881</v>
      </c>
      <c r="E22" s="240">
        <v>3.02909055836226</v>
      </c>
      <c r="F22" s="240">
        <v>4.0928527550545875</v>
      </c>
    </row>
    <row r="23" spans="1:6" ht="14.5" thickBot="1">
      <c r="A23" s="371" t="s">
        <v>9</v>
      </c>
      <c r="B23" s="396">
        <v>7734961.8800000008</v>
      </c>
      <c r="C23" s="396">
        <v>7504569.9999999991</v>
      </c>
      <c r="D23" s="401">
        <v>-2.9785780922297445</v>
      </c>
      <c r="E23" s="401">
        <v>99.999999999999986</v>
      </c>
      <c r="F23" s="381">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4" zoomScaleNormal="100" workbookViewId="0">
      <selection activeCell="A8" sqref="A8:D8"/>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110</v>
      </c>
      <c r="B2" s="53"/>
      <c r="C2" s="54"/>
      <c r="D2" s="53"/>
      <c r="E2" s="51"/>
    </row>
    <row r="3" spans="1:5" ht="14.25" customHeight="1">
      <c r="A3" s="53"/>
      <c r="B3" s="522"/>
      <c r="C3" s="522"/>
      <c r="D3" s="53"/>
      <c r="E3" s="53"/>
    </row>
    <row r="4" spans="1:5" ht="18.75" customHeight="1">
      <c r="A4" s="578" t="s">
        <v>141</v>
      </c>
      <c r="B4" s="578"/>
      <c r="C4" s="578"/>
      <c r="D4" s="48"/>
      <c r="E4" s="174"/>
    </row>
    <row r="5" spans="1:5" ht="78.75" customHeight="1">
      <c r="A5" s="516" t="s">
        <v>327</v>
      </c>
      <c r="B5" s="516"/>
      <c r="C5" s="516"/>
      <c r="D5" s="516"/>
      <c r="E5" s="516"/>
    </row>
    <row r="6" spans="1:5" s="57" customFormat="1" ht="45.75" customHeight="1">
      <c r="A6" s="516" t="s">
        <v>457</v>
      </c>
      <c r="B6" s="516"/>
      <c r="C6" s="516"/>
      <c r="D6" s="516"/>
      <c r="E6" s="272"/>
    </row>
    <row r="7" spans="1:5" s="57" customFormat="1" ht="45.75" customHeight="1">
      <c r="A7" s="576" t="s">
        <v>454</v>
      </c>
      <c r="B7" s="576"/>
      <c r="C7" s="576"/>
      <c r="D7" s="576"/>
      <c r="E7" s="429"/>
    </row>
    <row r="8" spans="1:5" s="57" customFormat="1" ht="72.75" customHeight="1">
      <c r="A8" s="576" t="s">
        <v>485</v>
      </c>
      <c r="B8" s="576"/>
      <c r="C8" s="576"/>
      <c r="D8" s="576"/>
      <c r="E8" s="489"/>
    </row>
    <row r="9" spans="1:5" s="57" customFormat="1" ht="31.5" customHeight="1">
      <c r="A9" s="177" t="s">
        <v>5</v>
      </c>
      <c r="B9" s="178"/>
      <c r="C9" s="178"/>
      <c r="D9" s="178"/>
      <c r="E9" s="178"/>
    </row>
    <row r="10" spans="1:5" s="57" customFormat="1" ht="13.5" customHeight="1">
      <c r="A10" s="579" t="s">
        <v>112</v>
      </c>
      <c r="B10" s="579"/>
      <c r="C10" s="579"/>
      <c r="D10" s="579"/>
      <c r="E10" s="579"/>
    </row>
    <row r="11" spans="1:5" s="57" customFormat="1" ht="66" customHeight="1">
      <c r="A11" s="516" t="s">
        <v>456</v>
      </c>
      <c r="B11" s="516"/>
      <c r="C11" s="516"/>
      <c r="D11" s="516"/>
      <c r="E11" s="516"/>
    </row>
    <row r="12" spans="1:5" ht="50.25" customHeight="1">
      <c r="A12" s="577" t="s">
        <v>458</v>
      </c>
      <c r="B12" s="577"/>
      <c r="C12" s="577"/>
      <c r="D12" s="577"/>
      <c r="E12" s="57"/>
    </row>
    <row r="13" spans="1:5" ht="33.75" customHeight="1">
      <c r="A13" s="576" t="s">
        <v>455</v>
      </c>
      <c r="B13" s="576"/>
      <c r="C13" s="576"/>
      <c r="D13" s="576"/>
      <c r="E13" s="57"/>
    </row>
    <row r="14" spans="1:5" ht="48" customHeight="1">
      <c r="A14" s="576" t="s">
        <v>486</v>
      </c>
      <c r="B14" s="576"/>
      <c r="C14" s="576"/>
      <c r="D14" s="576"/>
    </row>
    <row r="18" spans="2:2">
      <c r="B18" s="55"/>
    </row>
    <row r="19" spans="2:2" ht="14.25" customHeight="1"/>
    <row r="20" spans="2:2" ht="31.5" customHeight="1"/>
  </sheetData>
  <mergeCells count="12">
    <mergeCell ref="A13:D13"/>
    <mergeCell ref="A14:D14"/>
    <mergeCell ref="A11:E11"/>
    <mergeCell ref="A12:D12"/>
    <mergeCell ref="B3:C3"/>
    <mergeCell ref="A4:C4"/>
    <mergeCell ref="A5:E5"/>
    <mergeCell ref="A6:D6"/>
    <mergeCell ref="A10:C10"/>
    <mergeCell ref="A7:D7"/>
    <mergeCell ref="D10:E10"/>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10"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28" t="s">
        <v>211</v>
      </c>
      <c r="B2" s="528"/>
      <c r="C2" s="528"/>
      <c r="D2" s="528"/>
    </row>
    <row r="3" spans="1:8" ht="15.5">
      <c r="A3" s="584" t="s">
        <v>212</v>
      </c>
      <c r="B3" s="584"/>
      <c r="C3" s="584"/>
      <c r="D3" s="584"/>
    </row>
    <row r="5" spans="1:8">
      <c r="A5" s="307"/>
      <c r="B5" s="580"/>
      <c r="C5" s="581"/>
      <c r="D5" s="307" t="s">
        <v>50</v>
      </c>
    </row>
    <row r="6" spans="1:8" ht="14">
      <c r="A6" s="310" t="s">
        <v>13</v>
      </c>
      <c r="B6" s="580" t="s">
        <v>265</v>
      </c>
      <c r="C6" s="581"/>
      <c r="D6" s="307" t="s">
        <v>14</v>
      </c>
    </row>
    <row r="7" spans="1:8" ht="14">
      <c r="A7" s="311" t="s">
        <v>16</v>
      </c>
      <c r="B7" s="582" t="s">
        <v>266</v>
      </c>
      <c r="C7" s="583"/>
      <c r="D7" s="312" t="s">
        <v>51</v>
      </c>
    </row>
    <row r="8" spans="1:8">
      <c r="A8" s="312"/>
      <c r="B8" s="404"/>
      <c r="C8" s="405"/>
      <c r="D8" s="312" t="s">
        <v>19</v>
      </c>
    </row>
    <row r="9" spans="1:8" ht="13" thickBot="1">
      <c r="A9" s="65" t="str">
        <f>' F4'!A10</f>
        <v>Janar - Shtator / January - September</v>
      </c>
      <c r="B9" s="66">
        <v>2018</v>
      </c>
      <c r="C9" s="66">
        <v>2019</v>
      </c>
      <c r="D9" s="66" t="s">
        <v>387</v>
      </c>
    </row>
    <row r="10" spans="1:8" ht="14.5" thickBot="1">
      <c r="A10" s="533" t="s">
        <v>353</v>
      </c>
      <c r="B10" s="533"/>
      <c r="C10" s="533"/>
      <c r="D10" s="533"/>
    </row>
    <row r="11" spans="1:8" ht="14">
      <c r="A11" s="69" t="s">
        <v>240</v>
      </c>
      <c r="B11" s="162">
        <f>' F4'!B18/' F4'!B38</f>
        <v>1826.6275217391303</v>
      </c>
      <c r="C11" s="162">
        <f>' F4'!C18/' F4'!C38</f>
        <v>2307.313100436681</v>
      </c>
      <c r="D11" s="163">
        <f>(C11/B11-1)*100</f>
        <v>26.315467876006295</v>
      </c>
      <c r="G11" s="260"/>
      <c r="H11" s="260"/>
    </row>
    <row r="12" spans="1:8" ht="14">
      <c r="A12" s="160" t="s">
        <v>213</v>
      </c>
      <c r="B12" s="91">
        <f>' F4'!B19/' F4'!B39</f>
        <v>311.83897440008604</v>
      </c>
      <c r="C12" s="91">
        <f>' F4'!C19/' F4'!C39</f>
        <v>350.37412427243953</v>
      </c>
      <c r="D12" s="164">
        <f>(C12/B12-1)*100</f>
        <v>12.357387317120061</v>
      </c>
      <c r="G12" s="260"/>
      <c r="H12" s="260"/>
    </row>
    <row r="13" spans="1:8" ht="14">
      <c r="A13" s="318" t="s">
        <v>9</v>
      </c>
      <c r="B13" s="406">
        <f>' F4'!B21/' F4'!B41</f>
        <v>315.23957141420942</v>
      </c>
      <c r="C13" s="406">
        <f>' F4'!C21/' F4'!C41</f>
        <v>354.93956427836474</v>
      </c>
      <c r="D13" s="407">
        <f>(C13/B13-1)*100</f>
        <v>12.593594353036174</v>
      </c>
    </row>
    <row r="17" spans="1:7" ht="15">
      <c r="A17" s="528" t="s">
        <v>214</v>
      </c>
      <c r="B17" s="528"/>
      <c r="C17" s="528"/>
      <c r="D17" s="528"/>
    </row>
    <row r="18" spans="1:7" ht="15.5">
      <c r="A18" s="584" t="s">
        <v>215</v>
      </c>
      <c r="B18" s="584"/>
      <c r="C18" s="584"/>
      <c r="D18" s="584"/>
    </row>
    <row r="20" spans="1:7">
      <c r="A20" s="326"/>
      <c r="B20" s="541"/>
      <c r="C20" s="542"/>
      <c r="D20" s="326" t="s">
        <v>50</v>
      </c>
    </row>
    <row r="21" spans="1:7" ht="14">
      <c r="A21" s="324" t="s">
        <v>10</v>
      </c>
      <c r="B21" s="541" t="s">
        <v>265</v>
      </c>
      <c r="C21" s="542"/>
      <c r="D21" s="326" t="s">
        <v>14</v>
      </c>
    </row>
    <row r="22" spans="1:7" ht="14">
      <c r="A22" s="378" t="s">
        <v>180</v>
      </c>
      <c r="B22" s="543" t="s">
        <v>266</v>
      </c>
      <c r="C22" s="544"/>
      <c r="D22" s="317" t="s">
        <v>51</v>
      </c>
    </row>
    <row r="23" spans="1:7">
      <c r="A23" s="317"/>
      <c r="B23" s="314"/>
      <c r="C23" s="346"/>
      <c r="D23" s="317" t="s">
        <v>19</v>
      </c>
    </row>
    <row r="24" spans="1:7" ht="18.75" customHeight="1" thickBot="1">
      <c r="A24" s="65" t="str">
        <f>' F4'!A10</f>
        <v>Janar - Shtator / January - September</v>
      </c>
      <c r="B24" s="66">
        <v>2018</v>
      </c>
      <c r="C24" s="66">
        <v>2019</v>
      </c>
      <c r="D24" s="66" t="s">
        <v>387</v>
      </c>
    </row>
    <row r="25" spans="1:7" ht="14.5" thickBot="1">
      <c r="A25" s="533" t="s">
        <v>353</v>
      </c>
      <c r="B25" s="533"/>
      <c r="C25" s="533"/>
      <c r="D25" s="533"/>
    </row>
    <row r="26" spans="1:7" ht="14">
      <c r="A26" s="161" t="s">
        <v>326</v>
      </c>
      <c r="B26" s="150">
        <f>' F30'!B23/'F14'!B28</f>
        <v>93.878871748813623</v>
      </c>
      <c r="C26" s="150">
        <f>' F30'!C23/'F14'!C28</f>
        <v>94.311692555170154</v>
      </c>
      <c r="D26" s="163">
        <f t="shared" ref="D26:D31" si="0">(C26/B26-1)*100</f>
        <v>0.46104176402397279</v>
      </c>
    </row>
    <row r="27" spans="1:7" ht="14">
      <c r="A27" s="161" t="s">
        <v>206</v>
      </c>
      <c r="B27" s="150">
        <f>'F20'!B24/'F11'!C13+'F11'!C17+'F11'!C20</f>
        <v>23653.21741710688</v>
      </c>
      <c r="C27" s="150">
        <f>'F20'!C24/'F11'!D13+'F11'!D17+'F11'!D20</f>
        <v>21894.295389888604</v>
      </c>
      <c r="D27" s="278">
        <f t="shared" si="0"/>
        <v>-7.4362907853126048</v>
      </c>
      <c r="F27" s="259"/>
      <c r="G27" s="259"/>
    </row>
    <row r="28" spans="1:7" ht="26.5">
      <c r="A28" s="261" t="s">
        <v>216</v>
      </c>
      <c r="B28" s="150" t="e">
        <f>'F13'!B21/'F11'!C26</f>
        <v>#DIV/0!</v>
      </c>
      <c r="C28" s="150">
        <f>'F13'!C21/'F11'!D26</f>
        <v>486.33333333333331</v>
      </c>
      <c r="D28" s="278" t="e">
        <f t="shared" si="0"/>
        <v>#DIV/0!</v>
      </c>
    </row>
    <row r="29" spans="1:7" ht="14">
      <c r="A29" s="161" t="s">
        <v>207</v>
      </c>
      <c r="B29" s="150">
        <f>'F13'!B23/'F11'!C28</f>
        <v>5909.6035999999995</v>
      </c>
      <c r="C29" s="150">
        <f>'F13'!C23/'F11'!D28</f>
        <v>10162.549999999999</v>
      </c>
      <c r="D29" s="262">
        <f t="shared" si="0"/>
        <v>71.966695025026723</v>
      </c>
    </row>
    <row r="30" spans="1:7" ht="14">
      <c r="A30" s="161" t="s">
        <v>241</v>
      </c>
      <c r="B30" s="150">
        <f>'F13'!B19/'F11'!C19+'F11'!C18</f>
        <v>9716.8222222222212</v>
      </c>
      <c r="C30" s="150">
        <f>'F13'!C19/'F11'!D19+'F11'!D18</f>
        <v>25930.044634146343</v>
      </c>
      <c r="D30" s="164">
        <f t="shared" si="0"/>
        <v>166.85725066415986</v>
      </c>
    </row>
    <row r="31" spans="1:7" ht="14">
      <c r="A31" s="318" t="s">
        <v>9</v>
      </c>
      <c r="B31" s="406">
        <f>'F13'!B25/'F11'!C29</f>
        <v>311.83897440008604</v>
      </c>
      <c r="C31" s="406">
        <f>'F13'!C25/'F11'!D29</f>
        <v>350.37412427243953</v>
      </c>
      <c r="D31" s="407">
        <f t="shared" si="0"/>
        <v>12.357387317120061</v>
      </c>
    </row>
    <row r="33" spans="1:4" ht="15">
      <c r="A33" s="528" t="s">
        <v>217</v>
      </c>
      <c r="B33" s="528"/>
      <c r="C33" s="528"/>
      <c r="D33" s="528"/>
    </row>
    <row r="34" spans="1:4" ht="15.5">
      <c r="A34" s="584" t="s">
        <v>218</v>
      </c>
      <c r="B34" s="584"/>
      <c r="C34" s="584"/>
      <c r="D34" s="584"/>
    </row>
    <row r="35" spans="1:4" ht="15">
      <c r="A35" s="58"/>
      <c r="B35" s="58"/>
      <c r="C35" s="58"/>
      <c r="D35" s="58"/>
    </row>
    <row r="36" spans="1:4">
      <c r="A36" s="326"/>
      <c r="B36" s="541"/>
      <c r="C36" s="542"/>
      <c r="D36" s="326" t="s">
        <v>50</v>
      </c>
    </row>
    <row r="37" spans="1:4" ht="14">
      <c r="A37" s="324"/>
      <c r="B37" s="541" t="s">
        <v>265</v>
      </c>
      <c r="C37" s="542"/>
      <c r="D37" s="326" t="s">
        <v>14</v>
      </c>
    </row>
    <row r="38" spans="1:4" ht="14">
      <c r="A38" s="378" t="s">
        <v>180</v>
      </c>
      <c r="B38" s="543" t="s">
        <v>266</v>
      </c>
      <c r="C38" s="544"/>
      <c r="D38" s="317" t="s">
        <v>51</v>
      </c>
    </row>
    <row r="39" spans="1:4">
      <c r="A39" s="317"/>
      <c r="B39" s="314"/>
      <c r="C39" s="346"/>
      <c r="D39" s="317" t="s">
        <v>19</v>
      </c>
    </row>
    <row r="40" spans="1:4" ht="13" thickBot="1">
      <c r="A40" s="65" t="str">
        <f>' F4'!A10</f>
        <v>Janar - Shtator / January - September</v>
      </c>
      <c r="B40" s="66">
        <v>2018</v>
      </c>
      <c r="C40" s="66">
        <v>2019</v>
      </c>
      <c r="D40" s="66" t="s">
        <v>387</v>
      </c>
    </row>
    <row r="41" spans="1:4" ht="14.5" thickBot="1">
      <c r="A41" s="533" t="s">
        <v>354</v>
      </c>
      <c r="B41" s="533"/>
      <c r="C41" s="533"/>
      <c r="D41" s="533"/>
    </row>
    <row r="42" spans="1:4" ht="14">
      <c r="A42" s="121" t="s">
        <v>242</v>
      </c>
      <c r="B42" s="150">
        <f>'F13'!B15/'F11'!C13</f>
        <v>669.39719287469268</v>
      </c>
      <c r="C42" s="150">
        <f>'F13'!C15/'F11'!D13</f>
        <v>700.3530077120821</v>
      </c>
      <c r="D42" s="262">
        <f>(C42/B42-1)*100</f>
        <v>4.6244315283802129</v>
      </c>
    </row>
    <row r="43" spans="1:4" ht="14.5">
      <c r="A43" s="121" t="s">
        <v>208</v>
      </c>
      <c r="B43" s="150">
        <f>'F23'!B23/'F11'!C21</f>
        <v>1224.6966494730723</v>
      </c>
      <c r="C43" s="150">
        <f>'F23'!C23/'F11'!D21</f>
        <v>1412.7549516518939</v>
      </c>
      <c r="D43" s="262">
        <f>(C43/B43-1)*100</f>
        <v>15.355500667021005</v>
      </c>
    </row>
    <row r="44" spans="1:4" ht="14">
      <c r="A44" s="121" t="s">
        <v>287</v>
      </c>
      <c r="B44" s="150">
        <f>' F26'!B23/'F11'!C22</f>
        <v>4317.703076923076</v>
      </c>
      <c r="C44" s="150">
        <f>' F26'!C23/'F11'!D22</f>
        <v>3373.5241666666666</v>
      </c>
      <c r="D44" s="262">
        <f>(C44/B44-1)*100</f>
        <v>-21.867620200721618</v>
      </c>
    </row>
    <row r="45" spans="1:4" ht="14">
      <c r="A45" s="121" t="s">
        <v>209</v>
      </c>
      <c r="B45" s="150"/>
      <c r="C45" s="150"/>
      <c r="D45" s="151"/>
    </row>
    <row r="46" spans="1:4" ht="14">
      <c r="A46" s="318" t="s">
        <v>9</v>
      </c>
      <c r="B46" s="406"/>
      <c r="C46" s="406"/>
      <c r="D46" s="408"/>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K29" sqref="K29"/>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 min="13" max="13" width="7" bestFit="1" customWidth="1"/>
    <col min="14" max="14" width="11.453125" bestFit="1" customWidth="1"/>
  </cols>
  <sheetData>
    <row r="2" spans="1:14" ht="13">
      <c r="A2" t="s">
        <v>395</v>
      </c>
      <c r="B2" t="s">
        <v>396</v>
      </c>
      <c r="C2" t="s">
        <v>397</v>
      </c>
      <c r="D2" t="s">
        <v>398</v>
      </c>
      <c r="E2" t="s">
        <v>399</v>
      </c>
      <c r="F2" t="s">
        <v>400</v>
      </c>
      <c r="G2" t="s">
        <v>401</v>
      </c>
      <c r="H2" t="s">
        <v>402</v>
      </c>
      <c r="I2" t="s">
        <v>403</v>
      </c>
      <c r="J2" s="465" t="s">
        <v>419</v>
      </c>
      <c r="K2" s="466" t="s">
        <v>404</v>
      </c>
      <c r="L2" t="s">
        <v>405</v>
      </c>
      <c r="M2" t="s">
        <v>406</v>
      </c>
      <c r="N2" t="s">
        <v>407</v>
      </c>
    </row>
    <row r="3" spans="1:14">
      <c r="B3" t="s">
        <v>408</v>
      </c>
      <c r="C3" t="s">
        <v>409</v>
      </c>
      <c r="D3" t="s">
        <v>410</v>
      </c>
      <c r="E3" t="s">
        <v>411</v>
      </c>
      <c r="H3" t="s">
        <v>412</v>
      </c>
      <c r="N3" t="s">
        <v>413</v>
      </c>
    </row>
    <row r="4" spans="1:14">
      <c r="A4" t="s">
        <v>325</v>
      </c>
      <c r="B4">
        <v>3681</v>
      </c>
      <c r="C4">
        <v>1</v>
      </c>
      <c r="D4">
        <v>0</v>
      </c>
      <c r="E4">
        <v>3682</v>
      </c>
      <c r="F4" s="462">
        <v>94886.13</v>
      </c>
      <c r="G4" s="462">
        <v>622022.92000000004</v>
      </c>
      <c r="H4">
        <v>106</v>
      </c>
      <c r="I4" s="462">
        <v>10889.47</v>
      </c>
      <c r="J4" s="467">
        <f>E4-H4</f>
        <v>3576</v>
      </c>
      <c r="K4" s="462">
        <v>609173.35</v>
      </c>
      <c r="L4" s="462">
        <v>516247.32</v>
      </c>
      <c r="M4">
        <v>323</v>
      </c>
      <c r="N4">
        <v>24</v>
      </c>
    </row>
    <row r="5" spans="1:14">
      <c r="B5" s="462">
        <v>527044.07999999996</v>
      </c>
      <c r="C5" s="462">
        <v>92.71</v>
      </c>
      <c r="D5" s="463">
        <v>0</v>
      </c>
      <c r="E5" s="462">
        <v>527136.79</v>
      </c>
      <c r="H5" s="462">
        <v>12849.57</v>
      </c>
      <c r="N5" s="463">
        <v>0</v>
      </c>
    </row>
    <row r="6" spans="1:14">
      <c r="A6" t="s">
        <v>323</v>
      </c>
      <c r="B6">
        <v>3986</v>
      </c>
      <c r="C6">
        <v>1</v>
      </c>
      <c r="D6">
        <v>1</v>
      </c>
      <c r="E6">
        <v>3988</v>
      </c>
      <c r="F6" s="462">
        <v>97760.75</v>
      </c>
      <c r="G6" s="462">
        <v>640968.95999999996</v>
      </c>
      <c r="H6">
        <v>126</v>
      </c>
      <c r="I6" s="462">
        <v>12588.19</v>
      </c>
      <c r="J6" s="467">
        <f>E6-H6</f>
        <v>3862</v>
      </c>
      <c r="K6" s="462">
        <v>626114.9</v>
      </c>
      <c r="L6" s="462">
        <v>530620.02</v>
      </c>
      <c r="M6">
        <v>338</v>
      </c>
      <c r="N6">
        <v>59</v>
      </c>
    </row>
    <row r="7" spans="1:14">
      <c r="B7" s="462">
        <v>543032.26</v>
      </c>
      <c r="C7" s="462">
        <v>70.95</v>
      </c>
      <c r="D7" s="463">
        <v>105</v>
      </c>
      <c r="E7" s="462">
        <v>543208.21</v>
      </c>
      <c r="H7" s="462">
        <v>14854.06</v>
      </c>
      <c r="N7" s="463">
        <v>0</v>
      </c>
    </row>
    <row r="8" spans="1:14">
      <c r="A8" t="s">
        <v>42</v>
      </c>
      <c r="B8">
        <v>2432</v>
      </c>
      <c r="C8">
        <v>0</v>
      </c>
      <c r="D8">
        <v>13</v>
      </c>
      <c r="E8">
        <v>2445</v>
      </c>
      <c r="F8" s="462">
        <v>58062.46</v>
      </c>
      <c r="G8" s="462">
        <v>382444.18</v>
      </c>
      <c r="H8">
        <v>92</v>
      </c>
      <c r="I8" s="462">
        <v>7486.94</v>
      </c>
      <c r="J8" s="467">
        <f t="shared" ref="J8" si="0">E8-H8</f>
        <v>2353</v>
      </c>
      <c r="K8" s="462">
        <v>373609.59</v>
      </c>
      <c r="L8" s="462">
        <v>316894.78000000003</v>
      </c>
      <c r="M8">
        <v>183</v>
      </c>
      <c r="N8">
        <v>40</v>
      </c>
    </row>
    <row r="9" spans="1:14">
      <c r="B9" s="462">
        <v>322562.27</v>
      </c>
      <c r="C9" s="463">
        <v>0</v>
      </c>
      <c r="D9" s="462">
        <v>1819.45</v>
      </c>
      <c r="E9" s="462">
        <v>324381.71999999997</v>
      </c>
      <c r="H9" s="462">
        <v>8834.59</v>
      </c>
      <c r="N9" s="463">
        <v>0</v>
      </c>
    </row>
    <row r="10" spans="1:14">
      <c r="A10" t="s">
        <v>267</v>
      </c>
      <c r="B10">
        <v>2103</v>
      </c>
      <c r="C10">
        <v>97</v>
      </c>
      <c r="D10">
        <v>4</v>
      </c>
      <c r="E10">
        <v>2204</v>
      </c>
      <c r="F10" s="462">
        <v>51374.86</v>
      </c>
      <c r="G10" s="462">
        <v>337337.52</v>
      </c>
      <c r="H10">
        <v>87</v>
      </c>
      <c r="I10" s="462">
        <v>6729.03</v>
      </c>
      <c r="J10" s="467">
        <f t="shared" ref="J10" si="1">E10-H10</f>
        <v>2117</v>
      </c>
      <c r="K10" s="462">
        <v>329397.37</v>
      </c>
      <c r="L10" s="462">
        <v>279233.63</v>
      </c>
      <c r="M10">
        <v>264</v>
      </c>
      <c r="N10">
        <v>46</v>
      </c>
    </row>
    <row r="11" spans="1:14">
      <c r="B11" s="462">
        <v>276235.46000000002</v>
      </c>
      <c r="C11" s="462">
        <v>9174.2000000000007</v>
      </c>
      <c r="D11" s="463">
        <v>553</v>
      </c>
      <c r="E11" s="462">
        <v>285962.65999999997</v>
      </c>
      <c r="H11" s="462">
        <v>7940.15</v>
      </c>
      <c r="N11" s="463">
        <v>0</v>
      </c>
    </row>
    <row r="12" spans="1:14">
      <c r="A12" t="s">
        <v>418</v>
      </c>
      <c r="B12">
        <v>0</v>
      </c>
      <c r="C12">
        <v>0</v>
      </c>
      <c r="D12">
        <v>0</v>
      </c>
      <c r="E12">
        <v>0</v>
      </c>
      <c r="F12" s="463">
        <v>0</v>
      </c>
      <c r="G12" s="463">
        <v>0</v>
      </c>
      <c r="H12">
        <v>2</v>
      </c>
      <c r="I12" s="462">
        <v>252.18</v>
      </c>
      <c r="J12" s="467">
        <f t="shared" ref="J12" si="2">E12-H12</f>
        <v>-2</v>
      </c>
      <c r="K12" s="462">
        <v>-297.57</v>
      </c>
      <c r="L12" s="462">
        <v>-252.18</v>
      </c>
      <c r="M12">
        <v>0</v>
      </c>
      <c r="N12">
        <v>0</v>
      </c>
    </row>
    <row r="13" spans="1:14">
      <c r="B13" s="463">
        <v>0</v>
      </c>
      <c r="C13" s="463">
        <v>0</v>
      </c>
      <c r="D13" s="463">
        <v>0</v>
      </c>
      <c r="E13" s="463">
        <v>0</v>
      </c>
      <c r="H13" s="462">
        <v>297.57</v>
      </c>
      <c r="N13" s="463">
        <v>0</v>
      </c>
    </row>
    <row r="14" spans="1:14">
      <c r="A14" t="s">
        <v>417</v>
      </c>
      <c r="B14">
        <v>2480</v>
      </c>
      <c r="C14">
        <v>1</v>
      </c>
      <c r="D14">
        <v>14</v>
      </c>
      <c r="E14">
        <v>2495</v>
      </c>
      <c r="F14" s="462">
        <v>60932.1</v>
      </c>
      <c r="G14" s="462">
        <v>401470.9</v>
      </c>
      <c r="H14">
        <v>96</v>
      </c>
      <c r="I14" s="462">
        <v>8927.56</v>
      </c>
      <c r="J14" s="467">
        <f t="shared" ref="J14" si="3">E14-H14</f>
        <v>2399</v>
      </c>
      <c r="K14" s="462">
        <v>390936.38</v>
      </c>
      <c r="L14" s="462">
        <v>331611.24</v>
      </c>
      <c r="M14">
        <v>181</v>
      </c>
      <c r="N14">
        <v>56</v>
      </c>
    </row>
    <row r="15" spans="1:14">
      <c r="B15" s="462">
        <v>338358.61</v>
      </c>
      <c r="C15" s="462">
        <v>147.99</v>
      </c>
      <c r="D15" s="462">
        <v>2032.2</v>
      </c>
      <c r="E15" s="462">
        <v>340538.8</v>
      </c>
      <c r="H15" s="462">
        <v>10534.52</v>
      </c>
      <c r="N15" s="463">
        <v>0</v>
      </c>
    </row>
    <row r="16" spans="1:14">
      <c r="A16" t="s">
        <v>319</v>
      </c>
      <c r="B16">
        <v>4503</v>
      </c>
      <c r="C16">
        <v>1</v>
      </c>
      <c r="D16">
        <v>5</v>
      </c>
      <c r="E16">
        <v>4509</v>
      </c>
      <c r="F16" s="462">
        <v>105774.68</v>
      </c>
      <c r="G16" s="462">
        <v>694031.43</v>
      </c>
      <c r="H16">
        <v>215</v>
      </c>
      <c r="I16" s="462">
        <v>19853.71</v>
      </c>
      <c r="J16" s="467">
        <f t="shared" ref="J16" si="4">E16-H16</f>
        <v>4294</v>
      </c>
      <c r="K16" s="462">
        <v>670604.05000000005</v>
      </c>
      <c r="L16" s="462">
        <v>568403.04</v>
      </c>
      <c r="M16">
        <v>432</v>
      </c>
      <c r="N16">
        <v>106</v>
      </c>
    </row>
    <row r="17" spans="1:14">
      <c r="B17" s="462">
        <v>587626.12</v>
      </c>
      <c r="C17" s="462">
        <v>1.33</v>
      </c>
      <c r="D17" s="462">
        <v>629.29999999999995</v>
      </c>
      <c r="E17" s="462">
        <v>588256.75</v>
      </c>
      <c r="H17" s="462">
        <v>23427.38</v>
      </c>
      <c r="N17" s="463">
        <v>0</v>
      </c>
    </row>
    <row r="18" spans="1:14">
      <c r="A18" t="s">
        <v>311</v>
      </c>
      <c r="B18">
        <v>3606</v>
      </c>
      <c r="C18">
        <v>0</v>
      </c>
      <c r="D18">
        <v>12</v>
      </c>
      <c r="E18">
        <v>3618</v>
      </c>
      <c r="F18" s="462">
        <v>83128.240000000005</v>
      </c>
      <c r="G18" s="462">
        <v>547135.53</v>
      </c>
      <c r="H18">
        <v>151</v>
      </c>
      <c r="I18" s="462">
        <v>16168.59</v>
      </c>
      <c r="J18" s="467">
        <f t="shared" ref="J18" si="5">E18-H18</f>
        <v>3467</v>
      </c>
      <c r="K18" s="462">
        <v>528056.59</v>
      </c>
      <c r="L18" s="462">
        <v>447838.7</v>
      </c>
      <c r="M18">
        <v>285</v>
      </c>
      <c r="N18">
        <v>68</v>
      </c>
    </row>
    <row r="19" spans="1:14">
      <c r="B19" s="462">
        <v>461815.44</v>
      </c>
      <c r="C19" s="463">
        <v>0</v>
      </c>
      <c r="D19" s="462">
        <v>2191.85</v>
      </c>
      <c r="E19" s="462">
        <v>464007.29</v>
      </c>
      <c r="H19" s="462">
        <v>19078.939999999999</v>
      </c>
      <c r="N19" s="463">
        <v>0</v>
      </c>
    </row>
    <row r="20" spans="1:14">
      <c r="A20" t="s">
        <v>416</v>
      </c>
      <c r="B20">
        <v>4184</v>
      </c>
      <c r="C20">
        <v>3</v>
      </c>
      <c r="D20">
        <v>10</v>
      </c>
      <c r="E20">
        <v>4197</v>
      </c>
      <c r="F20" s="462">
        <v>96791.22</v>
      </c>
      <c r="G20" s="462">
        <v>637211.98</v>
      </c>
      <c r="H20">
        <v>148</v>
      </c>
      <c r="I20" s="462">
        <v>15577.85</v>
      </c>
      <c r="J20" s="467">
        <f t="shared" ref="J20" si="6">E20-H20</f>
        <v>4049</v>
      </c>
      <c r="K20" s="462">
        <v>618833.84</v>
      </c>
      <c r="L20" s="462">
        <v>524842.91</v>
      </c>
      <c r="M20">
        <v>318</v>
      </c>
      <c r="N20">
        <v>101</v>
      </c>
    </row>
    <row r="21" spans="1:14">
      <c r="B21" s="462">
        <v>537338.57999999996</v>
      </c>
      <c r="C21" s="462">
        <v>379.18</v>
      </c>
      <c r="D21" s="463">
        <v>2703</v>
      </c>
      <c r="E21" s="462">
        <v>540420.76</v>
      </c>
      <c r="H21" s="462">
        <v>18378.14</v>
      </c>
      <c r="N21" s="463">
        <v>0</v>
      </c>
    </row>
    <row r="22" spans="1:14">
      <c r="A22" t="s">
        <v>268</v>
      </c>
      <c r="B22">
        <v>680</v>
      </c>
      <c r="C22">
        <v>1</v>
      </c>
      <c r="D22">
        <v>0</v>
      </c>
      <c r="E22">
        <v>681</v>
      </c>
      <c r="F22" s="462">
        <v>14882.1</v>
      </c>
      <c r="G22" s="462">
        <v>97558.54</v>
      </c>
      <c r="H22">
        <v>24</v>
      </c>
      <c r="I22" s="462">
        <v>2200.2600000000002</v>
      </c>
      <c r="J22" s="467">
        <f t="shared" ref="J22" si="7">E22-H22</f>
        <v>657</v>
      </c>
      <c r="K22" s="462">
        <v>94962.23</v>
      </c>
      <c r="L22" s="462">
        <v>80476.179999999993</v>
      </c>
      <c r="M22">
        <v>42</v>
      </c>
      <c r="N22">
        <v>16</v>
      </c>
    </row>
    <row r="23" spans="1:14">
      <c r="B23" s="462">
        <v>82676.03</v>
      </c>
      <c r="C23" s="462">
        <v>0.41</v>
      </c>
      <c r="D23" s="463">
        <v>0</v>
      </c>
      <c r="E23" s="462">
        <v>82676.44</v>
      </c>
      <c r="H23" s="462">
        <v>2596.31</v>
      </c>
      <c r="N23" s="463">
        <v>0</v>
      </c>
    </row>
    <row r="24" spans="1:14">
      <c r="A24" t="s">
        <v>415</v>
      </c>
      <c r="B24">
        <v>3162</v>
      </c>
      <c r="C24">
        <v>1</v>
      </c>
      <c r="D24">
        <v>6</v>
      </c>
      <c r="E24">
        <v>3169</v>
      </c>
      <c r="F24" s="462">
        <v>71930.11</v>
      </c>
      <c r="G24" s="462">
        <v>472156.94</v>
      </c>
      <c r="H24">
        <v>110</v>
      </c>
      <c r="I24" s="462">
        <v>9304.25</v>
      </c>
      <c r="J24" s="467">
        <f t="shared" ref="J24" si="8">E24-H24</f>
        <v>3059</v>
      </c>
      <c r="K24" s="462">
        <v>461178.23</v>
      </c>
      <c r="L24" s="462">
        <v>390922.58</v>
      </c>
      <c r="M24">
        <v>176</v>
      </c>
      <c r="N24">
        <v>43</v>
      </c>
    </row>
    <row r="25" spans="1:14">
      <c r="B25" s="462">
        <v>399487.97</v>
      </c>
      <c r="C25" s="462">
        <v>116.36</v>
      </c>
      <c r="D25" s="462">
        <v>622.5</v>
      </c>
      <c r="E25" s="462">
        <v>400226.83</v>
      </c>
      <c r="H25" s="462">
        <v>10978.71</v>
      </c>
      <c r="N25" s="463">
        <v>0</v>
      </c>
    </row>
    <row r="26" spans="1:14">
      <c r="A26" t="s">
        <v>414</v>
      </c>
      <c r="B26">
        <v>2203</v>
      </c>
      <c r="C26">
        <v>2</v>
      </c>
      <c r="D26">
        <v>2</v>
      </c>
      <c r="E26">
        <v>2207</v>
      </c>
      <c r="F26" s="462">
        <v>47553.19</v>
      </c>
      <c r="G26" s="462">
        <v>311896.71999999997</v>
      </c>
      <c r="H26">
        <v>83</v>
      </c>
      <c r="I26" s="462">
        <v>8588.6299999999992</v>
      </c>
      <c r="J26" s="467">
        <f>E26-H26</f>
        <v>2124</v>
      </c>
      <c r="K26" s="462">
        <v>301799.32</v>
      </c>
      <c r="L26" s="462">
        <v>255754.9</v>
      </c>
      <c r="M26">
        <v>119</v>
      </c>
      <c r="N26">
        <v>22</v>
      </c>
    </row>
    <row r="27" spans="1:14">
      <c r="B27" s="462">
        <v>264073.55</v>
      </c>
      <c r="C27" s="462">
        <v>104.58</v>
      </c>
      <c r="D27" s="462">
        <v>165.4</v>
      </c>
      <c r="E27" s="462">
        <v>264343.53000000003</v>
      </c>
      <c r="H27" s="462">
        <v>10097.4</v>
      </c>
      <c r="N27" s="463">
        <v>0</v>
      </c>
    </row>
    <row r="28" spans="1:14" ht="13">
      <c r="B28">
        <v>33020</v>
      </c>
      <c r="C28">
        <v>108</v>
      </c>
      <c r="D28">
        <v>67</v>
      </c>
      <c r="E28">
        <v>33195</v>
      </c>
      <c r="F28" s="462">
        <v>783075.83999999997</v>
      </c>
      <c r="G28" s="462">
        <v>5144235.62</v>
      </c>
      <c r="H28">
        <v>1240</v>
      </c>
      <c r="I28" s="462">
        <v>118566.67</v>
      </c>
      <c r="J28" s="468">
        <f>E28-H28</f>
        <v>31955</v>
      </c>
      <c r="K28" s="464">
        <v>5004368.3</v>
      </c>
      <c r="L28" s="462">
        <v>4242593.1100000003</v>
      </c>
      <c r="M28">
        <v>2661</v>
      </c>
      <c r="N28">
        <v>581</v>
      </c>
    </row>
    <row r="29" spans="1:14">
      <c r="B29" s="462">
        <v>4340250.37</v>
      </c>
      <c r="C29" s="462">
        <v>10087.709999999999</v>
      </c>
      <c r="D29" s="462">
        <v>10821.7</v>
      </c>
      <c r="E29" s="462">
        <v>4361159.78</v>
      </c>
      <c r="H29" s="462">
        <v>139867.32999999999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K62" sqref="K62"/>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82" customWidth="1"/>
    <col min="11" max="11" width="15.6328125" customWidth="1"/>
    <col min="12" max="12" width="20.54296875" style="478" bestFit="1" customWidth="1"/>
  </cols>
  <sheetData>
    <row r="1" spans="1:14" ht="13">
      <c r="A1" t="s">
        <v>395</v>
      </c>
      <c r="B1" t="s">
        <v>396</v>
      </c>
      <c r="C1" t="s">
        <v>397</v>
      </c>
      <c r="D1" t="s">
        <v>398</v>
      </c>
      <c r="E1" t="s">
        <v>399</v>
      </c>
      <c r="F1" t="s">
        <v>400</v>
      </c>
      <c r="G1" t="s">
        <v>401</v>
      </c>
      <c r="H1" t="s">
        <v>402</v>
      </c>
      <c r="I1" t="s">
        <v>403</v>
      </c>
      <c r="J1" s="481" t="s">
        <v>419</v>
      </c>
      <c r="K1" s="466" t="s">
        <v>404</v>
      </c>
      <c r="L1" t="s">
        <v>405</v>
      </c>
      <c r="M1" t="s">
        <v>406</v>
      </c>
      <c r="N1" t="s">
        <v>407</v>
      </c>
    </row>
    <row r="3" spans="1:14">
      <c r="A3" t="s">
        <v>395</v>
      </c>
      <c r="B3" t="s">
        <v>396</v>
      </c>
      <c r="C3" t="s">
        <v>397</v>
      </c>
      <c r="D3" t="s">
        <v>398</v>
      </c>
      <c r="E3" t="s">
        <v>399</v>
      </c>
      <c r="F3" t="s">
        <v>400</v>
      </c>
      <c r="G3" t="s">
        <v>401</v>
      </c>
      <c r="H3" t="s">
        <v>402</v>
      </c>
      <c r="I3" t="s">
        <v>403</v>
      </c>
      <c r="K3" t="s">
        <v>404</v>
      </c>
      <c r="L3" s="478" t="s">
        <v>405</v>
      </c>
      <c r="M3" t="s">
        <v>406</v>
      </c>
      <c r="N3" t="s">
        <v>407</v>
      </c>
    </row>
    <row r="4" spans="1:14">
      <c r="B4" t="s">
        <v>408</v>
      </c>
      <c r="C4" t="s">
        <v>409</v>
      </c>
      <c r="D4" t="s">
        <v>410</v>
      </c>
      <c r="E4" t="s">
        <v>411</v>
      </c>
      <c r="H4" t="s">
        <v>412</v>
      </c>
      <c r="N4" t="s">
        <v>413</v>
      </c>
    </row>
    <row r="5" spans="1:14">
      <c r="A5" t="s">
        <v>42</v>
      </c>
      <c r="B5">
        <v>2038</v>
      </c>
      <c r="C5">
        <v>0</v>
      </c>
      <c r="D5">
        <v>15</v>
      </c>
      <c r="E5">
        <v>2053</v>
      </c>
      <c r="F5" s="462">
        <v>46905.120000000003</v>
      </c>
      <c r="G5" s="462">
        <v>309303.45</v>
      </c>
      <c r="H5">
        <v>69</v>
      </c>
      <c r="I5" s="462">
        <v>5480.38</v>
      </c>
      <c r="J5" s="482">
        <f>E5-H5</f>
        <v>1984</v>
      </c>
      <c r="K5" s="462">
        <v>302860.06</v>
      </c>
      <c r="L5" s="479">
        <v>256917.95</v>
      </c>
      <c r="M5">
        <v>177</v>
      </c>
      <c r="N5">
        <v>29</v>
      </c>
    </row>
    <row r="6" spans="1:14">
      <c r="B6" s="462">
        <v>260578.71</v>
      </c>
      <c r="C6" s="463">
        <v>0</v>
      </c>
      <c r="D6" s="462">
        <v>1819.62</v>
      </c>
      <c r="E6" s="462">
        <v>262398.33</v>
      </c>
      <c r="H6" s="462">
        <v>6443.39</v>
      </c>
      <c r="N6" s="463">
        <v>0</v>
      </c>
    </row>
    <row r="7" spans="1:14">
      <c r="A7" t="s">
        <v>416</v>
      </c>
      <c r="B7">
        <v>3915</v>
      </c>
      <c r="C7">
        <v>2</v>
      </c>
      <c r="D7">
        <v>4</v>
      </c>
      <c r="E7">
        <v>3921</v>
      </c>
      <c r="F7" s="462">
        <v>87603.81</v>
      </c>
      <c r="G7" s="462">
        <v>574837.68999999994</v>
      </c>
      <c r="H7">
        <v>129</v>
      </c>
      <c r="I7" s="462">
        <v>13783.92</v>
      </c>
      <c r="J7" s="482">
        <f>E7-H7</f>
        <v>3792</v>
      </c>
      <c r="K7" s="462">
        <v>558572.71</v>
      </c>
      <c r="L7" s="479">
        <v>473449.96</v>
      </c>
      <c r="M7">
        <v>276</v>
      </c>
      <c r="N7">
        <v>69</v>
      </c>
    </row>
    <row r="8" spans="1:14">
      <c r="B8" s="462">
        <v>486599.78</v>
      </c>
      <c r="C8" s="462">
        <v>78.099999999999994</v>
      </c>
      <c r="D8" s="463">
        <v>556</v>
      </c>
      <c r="E8" s="462">
        <v>487233.88</v>
      </c>
      <c r="H8" s="462">
        <v>16264.98</v>
      </c>
      <c r="N8" s="463">
        <v>0</v>
      </c>
    </row>
    <row r="9" spans="1:14">
      <c r="A9" t="s">
        <v>267</v>
      </c>
      <c r="B9">
        <v>1968</v>
      </c>
      <c r="C9">
        <v>12</v>
      </c>
      <c r="D9">
        <v>12</v>
      </c>
      <c r="E9">
        <v>1992</v>
      </c>
      <c r="F9" s="462">
        <v>45674.06</v>
      </c>
      <c r="G9" s="462">
        <v>301019.27</v>
      </c>
      <c r="H9">
        <v>58</v>
      </c>
      <c r="I9" s="462">
        <v>4569.12</v>
      </c>
      <c r="J9" s="482">
        <f>E9-H9</f>
        <v>1934</v>
      </c>
      <c r="K9" s="462">
        <v>295627.78999999998</v>
      </c>
      <c r="L9" s="479">
        <v>250776.09</v>
      </c>
      <c r="M9">
        <v>220</v>
      </c>
      <c r="N9">
        <v>49</v>
      </c>
    </row>
    <row r="10" spans="1:14">
      <c r="B10" s="462">
        <v>253195.21</v>
      </c>
      <c r="C10" s="462">
        <v>544.25</v>
      </c>
      <c r="D10" s="462">
        <v>1605.75</v>
      </c>
      <c r="E10" s="462">
        <v>255345.21</v>
      </c>
      <c r="H10" s="462">
        <v>5391.48</v>
      </c>
      <c r="N10" s="463">
        <v>0</v>
      </c>
    </row>
    <row r="11" spans="1:14">
      <c r="A11" t="s">
        <v>418</v>
      </c>
      <c r="B11">
        <v>0</v>
      </c>
      <c r="C11">
        <v>0</v>
      </c>
      <c r="D11">
        <v>0</v>
      </c>
      <c r="E11">
        <v>0</v>
      </c>
      <c r="F11" s="463">
        <v>0</v>
      </c>
      <c r="G11" s="463">
        <v>0</v>
      </c>
      <c r="H11">
        <v>0</v>
      </c>
      <c r="I11" s="463">
        <v>0</v>
      </c>
      <c r="J11" s="482">
        <f>E11-H11</f>
        <v>0</v>
      </c>
      <c r="K11" s="463">
        <v>0</v>
      </c>
      <c r="L11" s="480">
        <v>0</v>
      </c>
      <c r="M11">
        <v>0</v>
      </c>
      <c r="N11">
        <v>0</v>
      </c>
    </row>
    <row r="12" spans="1:14">
      <c r="B12" s="463">
        <v>0</v>
      </c>
      <c r="C12" s="463">
        <v>0</v>
      </c>
      <c r="D12" s="463">
        <v>0</v>
      </c>
      <c r="E12" s="463">
        <v>0</v>
      </c>
      <c r="H12" s="463">
        <v>0</v>
      </c>
      <c r="N12" s="463">
        <v>0</v>
      </c>
    </row>
    <row r="13" spans="1:14">
      <c r="A13" t="s">
        <v>417</v>
      </c>
      <c r="B13">
        <v>2425</v>
      </c>
      <c r="C13">
        <v>13</v>
      </c>
      <c r="D13">
        <v>0</v>
      </c>
      <c r="E13">
        <v>2438</v>
      </c>
      <c r="F13" s="462">
        <v>58322.52</v>
      </c>
      <c r="G13" s="462">
        <v>382331.39</v>
      </c>
      <c r="H13">
        <v>82</v>
      </c>
      <c r="I13" s="462">
        <v>7502.55</v>
      </c>
      <c r="J13" s="482">
        <f>E13-H13</f>
        <v>2356</v>
      </c>
      <c r="K13" s="462">
        <v>373478.38</v>
      </c>
      <c r="L13" s="479">
        <v>316506.32</v>
      </c>
      <c r="M13">
        <v>176</v>
      </c>
      <c r="N13">
        <v>43</v>
      </c>
    </row>
    <row r="14" spans="1:14">
      <c r="B14" s="463">
        <v>323574</v>
      </c>
      <c r="C14" s="462">
        <v>434.87</v>
      </c>
      <c r="D14" s="463">
        <v>0</v>
      </c>
      <c r="E14" s="462">
        <v>324008.87</v>
      </c>
      <c r="H14" s="462">
        <v>8853.01</v>
      </c>
      <c r="N14" s="463">
        <v>0</v>
      </c>
    </row>
    <row r="15" spans="1:14">
      <c r="A15" t="s">
        <v>414</v>
      </c>
      <c r="B15">
        <v>2011</v>
      </c>
      <c r="C15">
        <v>1</v>
      </c>
      <c r="D15">
        <v>0</v>
      </c>
      <c r="E15">
        <v>2012</v>
      </c>
      <c r="F15" s="462">
        <v>41978.21</v>
      </c>
      <c r="G15" s="462">
        <v>275184.84000000003</v>
      </c>
      <c r="H15">
        <v>68</v>
      </c>
      <c r="I15" s="462">
        <v>5433.27</v>
      </c>
      <c r="J15" s="482">
        <f>E15-H15</f>
        <v>1944</v>
      </c>
      <c r="K15" s="462">
        <v>268773.62</v>
      </c>
      <c r="L15" s="479">
        <v>227773.36</v>
      </c>
      <c r="M15">
        <v>128</v>
      </c>
      <c r="N15">
        <v>16</v>
      </c>
    </row>
    <row r="16" spans="1:14">
      <c r="B16" s="462">
        <v>233152.93</v>
      </c>
      <c r="C16" s="462">
        <v>53.7</v>
      </c>
      <c r="D16" s="463">
        <v>0</v>
      </c>
      <c r="E16" s="462">
        <v>233206.63</v>
      </c>
      <c r="H16" s="462">
        <v>6411.22</v>
      </c>
      <c r="N16" s="463">
        <v>0</v>
      </c>
    </row>
    <row r="17" spans="1:14">
      <c r="A17" t="s">
        <v>415</v>
      </c>
      <c r="B17">
        <v>2736</v>
      </c>
      <c r="C17">
        <v>2</v>
      </c>
      <c r="D17">
        <v>3</v>
      </c>
      <c r="E17">
        <v>2741</v>
      </c>
      <c r="F17" s="462">
        <v>59374.71</v>
      </c>
      <c r="G17" s="462">
        <v>389501.81</v>
      </c>
      <c r="H17">
        <v>89</v>
      </c>
      <c r="I17" s="462">
        <v>8045.33</v>
      </c>
      <c r="J17" s="482">
        <f>E17-H17</f>
        <v>2652</v>
      </c>
      <c r="K17" s="462">
        <v>380008.51</v>
      </c>
      <c r="L17" s="479">
        <v>322081.77</v>
      </c>
      <c r="M17">
        <v>147</v>
      </c>
      <c r="N17">
        <v>37</v>
      </c>
    </row>
    <row r="18" spans="1:14">
      <c r="B18" s="462">
        <v>329813.58</v>
      </c>
      <c r="C18" s="462">
        <v>40.270000000000003</v>
      </c>
      <c r="D18" s="462">
        <v>273.25</v>
      </c>
      <c r="E18" s="462">
        <v>330127.09999999998</v>
      </c>
      <c r="H18" s="462">
        <v>9493.2999999999993</v>
      </c>
      <c r="N18" s="463">
        <v>0</v>
      </c>
    </row>
    <row r="19" spans="1:14">
      <c r="A19" t="s">
        <v>325</v>
      </c>
      <c r="B19">
        <v>3341</v>
      </c>
      <c r="C19">
        <v>10</v>
      </c>
      <c r="D19">
        <v>0</v>
      </c>
      <c r="E19">
        <v>3351</v>
      </c>
      <c r="F19" s="462">
        <v>83190.2</v>
      </c>
      <c r="G19" s="462">
        <v>545348.01</v>
      </c>
      <c r="H19">
        <v>89</v>
      </c>
      <c r="I19" s="462">
        <v>7711.44</v>
      </c>
      <c r="J19" s="482">
        <f>E19-H19</f>
        <v>3262</v>
      </c>
      <c r="K19" s="462">
        <v>536248.52</v>
      </c>
      <c r="L19" s="479">
        <v>454446.37</v>
      </c>
      <c r="M19">
        <v>288</v>
      </c>
      <c r="N19">
        <v>23</v>
      </c>
    </row>
    <row r="20" spans="1:14">
      <c r="B20" s="462">
        <v>461288.16</v>
      </c>
      <c r="C20" s="462">
        <v>869.65</v>
      </c>
      <c r="D20" s="463">
        <v>0</v>
      </c>
      <c r="E20" s="462">
        <v>462157.81</v>
      </c>
      <c r="H20" s="462">
        <v>9099.49</v>
      </c>
      <c r="N20" s="463">
        <v>0</v>
      </c>
    </row>
    <row r="21" spans="1:14">
      <c r="A21" t="s">
        <v>268</v>
      </c>
      <c r="B21">
        <v>587</v>
      </c>
      <c r="C21">
        <v>1</v>
      </c>
      <c r="D21">
        <v>1</v>
      </c>
      <c r="E21">
        <v>589</v>
      </c>
      <c r="F21" s="462">
        <v>12169.58</v>
      </c>
      <c r="G21" s="462">
        <v>79893.460000000006</v>
      </c>
      <c r="H21">
        <v>11</v>
      </c>
      <c r="I21" s="462">
        <v>1004.26</v>
      </c>
      <c r="J21" s="482">
        <f>E21-H21</f>
        <v>578</v>
      </c>
      <c r="K21" s="462">
        <v>78708.429999999993</v>
      </c>
      <c r="L21" s="479">
        <v>66719.62</v>
      </c>
      <c r="M21">
        <v>33</v>
      </c>
      <c r="N21">
        <v>8</v>
      </c>
    </row>
    <row r="22" spans="1:14">
      <c r="B22" s="462">
        <v>67420.89</v>
      </c>
      <c r="C22" s="462">
        <v>185.99</v>
      </c>
      <c r="D22" s="463">
        <v>117</v>
      </c>
      <c r="E22" s="462">
        <v>67723.88</v>
      </c>
      <c r="H22" s="462">
        <v>1185.03</v>
      </c>
      <c r="N22" s="463">
        <v>0</v>
      </c>
    </row>
    <row r="23" spans="1:14">
      <c r="A23" t="s">
        <v>323</v>
      </c>
      <c r="B23">
        <v>3807</v>
      </c>
      <c r="C23">
        <v>29</v>
      </c>
      <c r="D23">
        <v>2</v>
      </c>
      <c r="E23">
        <v>3838</v>
      </c>
      <c r="F23" s="462">
        <v>93128.45</v>
      </c>
      <c r="G23" s="462">
        <v>610810.30000000005</v>
      </c>
      <c r="H23">
        <v>120</v>
      </c>
      <c r="I23" s="462">
        <v>13211.61</v>
      </c>
      <c r="J23" s="482">
        <f>E23-H23</f>
        <v>3718</v>
      </c>
      <c r="K23" s="462">
        <v>595251.06999999995</v>
      </c>
      <c r="L23" s="479">
        <v>504470.24</v>
      </c>
      <c r="M23">
        <v>379</v>
      </c>
      <c r="N23">
        <v>56</v>
      </c>
    </row>
    <row r="24" spans="1:14">
      <c r="B24" s="462">
        <v>516232.08</v>
      </c>
      <c r="C24" s="462">
        <v>1137.77</v>
      </c>
      <c r="D24" s="463">
        <v>312</v>
      </c>
      <c r="E24" s="462">
        <v>517681.85</v>
      </c>
      <c r="H24" s="462">
        <v>15559.23</v>
      </c>
      <c r="N24" s="463">
        <v>0</v>
      </c>
    </row>
    <row r="25" spans="1:14">
      <c r="A25" t="s">
        <v>311</v>
      </c>
      <c r="B25">
        <v>3439</v>
      </c>
      <c r="C25">
        <v>0</v>
      </c>
      <c r="D25">
        <v>4</v>
      </c>
      <c r="E25">
        <v>3443</v>
      </c>
      <c r="F25" s="462">
        <v>77154.98</v>
      </c>
      <c r="G25" s="462">
        <v>506202.26</v>
      </c>
      <c r="H25">
        <v>146</v>
      </c>
      <c r="I25" s="462">
        <v>13964.28</v>
      </c>
      <c r="J25" s="482">
        <f>E25-H25</f>
        <v>3297</v>
      </c>
      <c r="K25" s="462">
        <v>489724.41</v>
      </c>
      <c r="L25" s="480">
        <v>415083</v>
      </c>
      <c r="M25">
        <v>248</v>
      </c>
      <c r="N25">
        <v>68</v>
      </c>
    </row>
    <row r="26" spans="1:14">
      <c r="B26" s="462">
        <v>428628.18</v>
      </c>
      <c r="C26" s="463">
        <v>0</v>
      </c>
      <c r="D26" s="462">
        <v>419.1</v>
      </c>
      <c r="E26" s="462">
        <v>429047.28</v>
      </c>
      <c r="H26" s="462">
        <v>16477.849999999999</v>
      </c>
      <c r="N26" s="463">
        <v>0</v>
      </c>
    </row>
    <row r="27" spans="1:14">
      <c r="A27" t="s">
        <v>319</v>
      </c>
      <c r="B27">
        <v>3919</v>
      </c>
      <c r="C27">
        <v>35</v>
      </c>
      <c r="D27">
        <v>3</v>
      </c>
      <c r="E27">
        <v>3957</v>
      </c>
      <c r="F27" s="462">
        <v>86922.67</v>
      </c>
      <c r="G27" s="462">
        <v>570199.9</v>
      </c>
      <c r="H27">
        <v>159</v>
      </c>
      <c r="I27" s="462">
        <v>14716.29</v>
      </c>
      <c r="J27" s="482">
        <f>E27-H27</f>
        <v>3798</v>
      </c>
      <c r="K27" s="462">
        <v>552834.68000000005</v>
      </c>
      <c r="L27" s="479">
        <v>468560.94</v>
      </c>
      <c r="M27">
        <v>311</v>
      </c>
      <c r="N27">
        <v>85</v>
      </c>
    </row>
    <row r="28" spans="1:14">
      <c r="B28" s="462">
        <v>481429.66</v>
      </c>
      <c r="C28" s="462">
        <v>1464.67</v>
      </c>
      <c r="D28" s="462">
        <v>382.9</v>
      </c>
      <c r="E28" s="462">
        <v>483277.23</v>
      </c>
      <c r="H28" s="462">
        <v>17365.22</v>
      </c>
      <c r="N28" s="463">
        <v>0</v>
      </c>
    </row>
    <row r="29" spans="1:14" ht="13">
      <c r="B29">
        <v>30186</v>
      </c>
      <c r="C29">
        <v>105</v>
      </c>
      <c r="D29">
        <v>44</v>
      </c>
      <c r="E29">
        <v>30335</v>
      </c>
      <c r="F29" s="462">
        <v>692424.31</v>
      </c>
      <c r="G29" s="462">
        <v>4544632.38</v>
      </c>
      <c r="H29">
        <v>1020</v>
      </c>
      <c r="I29" s="462">
        <v>95422.46</v>
      </c>
      <c r="J29" s="483">
        <f>E29-H29</f>
        <v>29315</v>
      </c>
      <c r="K29" s="464">
        <v>4432088.18</v>
      </c>
      <c r="L29" s="479">
        <v>3756785.61</v>
      </c>
      <c r="M29">
        <v>2383</v>
      </c>
      <c r="N29">
        <v>483</v>
      </c>
    </row>
    <row r="30" spans="1:14">
      <c r="B30" s="462">
        <v>3841913.18</v>
      </c>
      <c r="C30" s="462">
        <v>4809.2700000000004</v>
      </c>
      <c r="D30" s="462">
        <v>5485.62</v>
      </c>
      <c r="E30" s="462">
        <v>3852208.07</v>
      </c>
      <c r="H30" s="462">
        <v>112544.2</v>
      </c>
    </row>
    <row r="35" spans="1:13">
      <c r="A35" t="s">
        <v>395</v>
      </c>
      <c r="B35" t="s">
        <v>396</v>
      </c>
      <c r="C35" t="s">
        <v>397</v>
      </c>
      <c r="D35" t="s">
        <v>398</v>
      </c>
      <c r="E35" t="s">
        <v>399</v>
      </c>
      <c r="F35" t="s">
        <v>400</v>
      </c>
      <c r="G35" t="s">
        <v>401</v>
      </c>
      <c r="H35" t="s">
        <v>402</v>
      </c>
      <c r="I35" t="s">
        <v>403</v>
      </c>
      <c r="J35" s="482" t="s">
        <v>404</v>
      </c>
      <c r="K35" t="s">
        <v>405</v>
      </c>
      <c r="L35" s="478" t="s">
        <v>406</v>
      </c>
      <c r="M35" t="s">
        <v>407</v>
      </c>
    </row>
    <row r="36" spans="1:13">
      <c r="B36" t="s">
        <v>408</v>
      </c>
      <c r="C36" t="s">
        <v>409</v>
      </c>
      <c r="D36" t="s">
        <v>410</v>
      </c>
      <c r="E36" t="s">
        <v>411</v>
      </c>
      <c r="H36" t="s">
        <v>412</v>
      </c>
      <c r="M36" t="s">
        <v>413</v>
      </c>
    </row>
    <row r="37" spans="1:13">
      <c r="B37">
        <v>32467</v>
      </c>
      <c r="C37">
        <v>17</v>
      </c>
      <c r="D37">
        <v>55</v>
      </c>
      <c r="E37">
        <v>32539</v>
      </c>
      <c r="F37" s="462">
        <v>788744.3</v>
      </c>
      <c r="G37" s="462">
        <v>5181331.3</v>
      </c>
      <c r="H37">
        <v>1259</v>
      </c>
      <c r="I37" s="462">
        <v>117152.59</v>
      </c>
      <c r="J37" s="482">
        <v>5043138.1900000004</v>
      </c>
      <c r="K37" s="462">
        <v>4275434.41</v>
      </c>
      <c r="L37" s="478">
        <v>2458</v>
      </c>
      <c r="M37">
        <v>558</v>
      </c>
    </row>
    <row r="38" spans="1:13">
      <c r="B38" s="462">
        <v>4379567.8</v>
      </c>
      <c r="C38" s="462">
        <v>2274.3000000000002</v>
      </c>
      <c r="D38" s="462">
        <v>10744.9</v>
      </c>
      <c r="E38" s="463">
        <v>4392587</v>
      </c>
      <c r="H38" s="462">
        <v>138193.10999999999</v>
      </c>
    </row>
    <row r="40" spans="1:13">
      <c r="A40" s="465" t="s">
        <v>460</v>
      </c>
    </row>
    <row r="41" spans="1:13">
      <c r="A41" t="s">
        <v>395</v>
      </c>
      <c r="B41" t="s">
        <v>396</v>
      </c>
      <c r="C41" t="s">
        <v>397</v>
      </c>
      <c r="D41" t="s">
        <v>398</v>
      </c>
      <c r="E41" t="s">
        <v>399</v>
      </c>
      <c r="F41" t="s">
        <v>400</v>
      </c>
      <c r="G41" t="s">
        <v>401</v>
      </c>
      <c r="H41" t="s">
        <v>402</v>
      </c>
      <c r="I41" t="s">
        <v>403</v>
      </c>
      <c r="J41" s="482" t="s">
        <v>404</v>
      </c>
      <c r="K41" t="s">
        <v>405</v>
      </c>
      <c r="L41" s="478" t="s">
        <v>406</v>
      </c>
      <c r="M41" t="s">
        <v>407</v>
      </c>
    </row>
    <row r="42" spans="1:13">
      <c r="B42" t="s">
        <v>408</v>
      </c>
      <c r="C42" t="s">
        <v>409</v>
      </c>
      <c r="D42" t="s">
        <v>410</v>
      </c>
      <c r="E42" t="s">
        <v>411</v>
      </c>
      <c r="H42" t="s">
        <v>412</v>
      </c>
      <c r="M42" t="s">
        <v>413</v>
      </c>
    </row>
    <row r="43" spans="1:13">
      <c r="B43">
        <v>33020</v>
      </c>
      <c r="C43">
        <v>108</v>
      </c>
      <c r="D43">
        <v>67</v>
      </c>
      <c r="E43">
        <v>33195</v>
      </c>
      <c r="F43" s="462">
        <v>783075.83999999997</v>
      </c>
      <c r="G43" s="462">
        <v>5144235.62</v>
      </c>
      <c r="H43">
        <v>1240</v>
      </c>
      <c r="I43" s="462">
        <v>118566.67</v>
      </c>
      <c r="J43" s="482">
        <v>5004368.3</v>
      </c>
      <c r="K43" s="462">
        <v>4242593.1100000003</v>
      </c>
      <c r="L43" s="478">
        <v>2661</v>
      </c>
      <c r="M43">
        <v>581</v>
      </c>
    </row>
    <row r="44" spans="1:13">
      <c r="B44" s="462">
        <v>4340250.37</v>
      </c>
      <c r="C44" s="462">
        <v>10087.709999999999</v>
      </c>
      <c r="D44" s="462">
        <v>10821.7</v>
      </c>
      <c r="E44" s="462">
        <v>4361159.78</v>
      </c>
      <c r="H44" s="462">
        <v>139867.32999999999</v>
      </c>
    </row>
    <row r="46" spans="1:13">
      <c r="A46" s="465" t="s">
        <v>461</v>
      </c>
    </row>
    <row r="47" spans="1:13">
      <c r="A47" t="s">
        <v>395</v>
      </c>
      <c r="B47" t="s">
        <v>396</v>
      </c>
      <c r="C47" t="s">
        <v>397</v>
      </c>
      <c r="D47" t="s">
        <v>398</v>
      </c>
      <c r="E47" t="s">
        <v>399</v>
      </c>
      <c r="F47" t="s">
        <v>400</v>
      </c>
      <c r="G47" t="s">
        <v>401</v>
      </c>
      <c r="H47" t="s">
        <v>402</v>
      </c>
      <c r="I47" t="s">
        <v>403</v>
      </c>
      <c r="J47" s="482" t="s">
        <v>404</v>
      </c>
      <c r="K47" t="s">
        <v>405</v>
      </c>
      <c r="L47" s="478" t="s">
        <v>406</v>
      </c>
      <c r="M47" t="s">
        <v>407</v>
      </c>
    </row>
    <row r="48" spans="1:13">
      <c r="B48" t="s">
        <v>408</v>
      </c>
      <c r="C48" t="s">
        <v>409</v>
      </c>
      <c r="D48" t="s">
        <v>410</v>
      </c>
      <c r="E48" t="s">
        <v>411</v>
      </c>
      <c r="H48" t="s">
        <v>412</v>
      </c>
      <c r="M48" t="s">
        <v>413</v>
      </c>
    </row>
    <row r="49" spans="1:13">
      <c r="B49">
        <v>30185</v>
      </c>
      <c r="C49">
        <v>105</v>
      </c>
      <c r="D49">
        <v>44</v>
      </c>
      <c r="E49">
        <v>30334</v>
      </c>
      <c r="F49" s="462">
        <v>692407.93</v>
      </c>
      <c r="G49" s="463">
        <v>4544525</v>
      </c>
      <c r="H49">
        <v>1020</v>
      </c>
      <c r="I49" s="462">
        <v>95422.46</v>
      </c>
      <c r="J49" s="482">
        <v>4431980.8</v>
      </c>
      <c r="K49" s="462">
        <v>3756694.61</v>
      </c>
      <c r="L49" s="478">
        <v>2383</v>
      </c>
      <c r="M49">
        <v>483</v>
      </c>
    </row>
    <row r="50" spans="1:13">
      <c r="B50" s="462">
        <v>3841822.18</v>
      </c>
      <c r="C50" s="462">
        <v>4809.2700000000004</v>
      </c>
      <c r="D50" s="462">
        <v>5485.62</v>
      </c>
      <c r="E50" s="462">
        <v>3852117.07</v>
      </c>
      <c r="H50" s="462">
        <v>112544.2</v>
      </c>
    </row>
    <row r="52" spans="1:13">
      <c r="A52" s="465" t="s">
        <v>462</v>
      </c>
    </row>
    <row r="53" spans="1:13">
      <c r="A53" t="s">
        <v>395</v>
      </c>
      <c r="B53" t="s">
        <v>396</v>
      </c>
      <c r="C53" t="s">
        <v>397</v>
      </c>
      <c r="D53" t="s">
        <v>398</v>
      </c>
      <c r="E53" t="s">
        <v>399</v>
      </c>
      <c r="F53" t="s">
        <v>400</v>
      </c>
      <c r="G53" t="s">
        <v>401</v>
      </c>
      <c r="H53" t="s">
        <v>402</v>
      </c>
      <c r="I53" t="s">
        <v>403</v>
      </c>
      <c r="J53" s="482" t="s">
        <v>404</v>
      </c>
      <c r="K53" t="s">
        <v>405</v>
      </c>
      <c r="L53" s="478" t="s">
        <v>406</v>
      </c>
      <c r="M53" t="s">
        <v>407</v>
      </c>
    </row>
    <row r="54" spans="1:13">
      <c r="B54" t="s">
        <v>408</v>
      </c>
      <c r="C54" t="s">
        <v>409</v>
      </c>
      <c r="D54" t="s">
        <v>410</v>
      </c>
      <c r="E54" t="s">
        <v>411</v>
      </c>
      <c r="H54" t="s">
        <v>412</v>
      </c>
      <c r="M54" t="s">
        <v>413</v>
      </c>
    </row>
    <row r="55" spans="1:13">
      <c r="B55">
        <v>39695</v>
      </c>
      <c r="C55">
        <v>19</v>
      </c>
      <c r="D55">
        <v>95</v>
      </c>
      <c r="E55">
        <v>39809</v>
      </c>
      <c r="F55" s="462">
        <v>887852.17</v>
      </c>
      <c r="G55" s="462">
        <v>5836775.0899999999</v>
      </c>
      <c r="H55">
        <v>1419</v>
      </c>
      <c r="I55" s="462">
        <v>147179.79</v>
      </c>
      <c r="J55" s="482">
        <v>5663103.6299999999</v>
      </c>
      <c r="K55" s="462">
        <v>4801743.13</v>
      </c>
      <c r="L55" s="478">
        <v>2896</v>
      </c>
      <c r="M55">
        <v>625</v>
      </c>
    </row>
    <row r="56" spans="1:13">
      <c r="B56" s="462">
        <v>4930915.9800000004</v>
      </c>
      <c r="C56" s="462">
        <v>1501.14</v>
      </c>
      <c r="D56" s="462">
        <v>16505.8</v>
      </c>
      <c r="E56" s="462">
        <v>4948922.92</v>
      </c>
      <c r="H56" s="462">
        <v>173671.46</v>
      </c>
    </row>
    <row r="59" spans="1:13">
      <c r="A59" t="s">
        <v>395</v>
      </c>
      <c r="B59" t="s">
        <v>396</v>
      </c>
      <c r="C59" t="s">
        <v>397</v>
      </c>
      <c r="D59" t="s">
        <v>398</v>
      </c>
      <c r="E59" t="s">
        <v>399</v>
      </c>
      <c r="F59" t="s">
        <v>400</v>
      </c>
      <c r="G59" t="s">
        <v>401</v>
      </c>
      <c r="H59" t="s">
        <v>402</v>
      </c>
      <c r="I59" t="s">
        <v>403</v>
      </c>
      <c r="J59" s="482" t="s">
        <v>404</v>
      </c>
      <c r="K59" t="s">
        <v>405</v>
      </c>
      <c r="L59" s="478" t="s">
        <v>406</v>
      </c>
      <c r="M59" t="s">
        <v>407</v>
      </c>
    </row>
    <row r="60" spans="1:13">
      <c r="B60" t="s">
        <v>408</v>
      </c>
      <c r="C60" t="s">
        <v>409</v>
      </c>
      <c r="D60" t="s">
        <v>410</v>
      </c>
      <c r="E60" t="s">
        <v>411</v>
      </c>
      <c r="H60" t="s">
        <v>412</v>
      </c>
      <c r="M60" t="s">
        <v>413</v>
      </c>
    </row>
    <row r="61" spans="1:13">
      <c r="B61">
        <v>35514</v>
      </c>
      <c r="C61">
        <v>12</v>
      </c>
      <c r="D61">
        <v>150</v>
      </c>
      <c r="E61">
        <v>35676</v>
      </c>
      <c r="F61" s="462">
        <v>779371.06</v>
      </c>
      <c r="G61" s="462">
        <v>5140831.87</v>
      </c>
      <c r="H61">
        <v>1672</v>
      </c>
      <c r="I61" s="462">
        <v>167026.53</v>
      </c>
      <c r="J61" s="482">
        <v>4943818.34</v>
      </c>
      <c r="K61" s="462">
        <v>4194434.28</v>
      </c>
      <c r="L61" s="478">
        <v>2539</v>
      </c>
      <c r="M61">
        <v>488</v>
      </c>
    </row>
    <row r="62" spans="1:13">
      <c r="B62" s="462">
        <v>4328939.47</v>
      </c>
      <c r="C62" s="462">
        <v>859.79</v>
      </c>
      <c r="D62" s="462">
        <v>31661.55</v>
      </c>
      <c r="E62" s="462">
        <v>4361460.8099999996</v>
      </c>
      <c r="H62" s="46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K1" sqref="K1:K1048576"/>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395</v>
      </c>
      <c r="B2" t="s">
        <v>396</v>
      </c>
      <c r="C2" t="s">
        <v>397</v>
      </c>
      <c r="D2" t="s">
        <v>398</v>
      </c>
      <c r="E2" t="s">
        <v>399</v>
      </c>
      <c r="F2" t="s">
        <v>400</v>
      </c>
      <c r="G2" t="s">
        <v>401</v>
      </c>
      <c r="H2" t="s">
        <v>402</v>
      </c>
      <c r="I2" t="s">
        <v>403</v>
      </c>
      <c r="J2" t="s">
        <v>423</v>
      </c>
      <c r="K2" t="s">
        <v>404</v>
      </c>
      <c r="L2" t="s">
        <v>405</v>
      </c>
      <c r="M2" t="s">
        <v>406</v>
      </c>
      <c r="N2" t="s">
        <v>407</v>
      </c>
    </row>
    <row r="3" spans="1:14">
      <c r="B3" t="s">
        <v>408</v>
      </c>
      <c r="C3" t="s">
        <v>409</v>
      </c>
      <c r="D3" t="s">
        <v>410</v>
      </c>
      <c r="E3" t="s">
        <v>411</v>
      </c>
      <c r="H3" t="s">
        <v>412</v>
      </c>
      <c r="N3" t="s">
        <v>413</v>
      </c>
    </row>
    <row r="4" spans="1:14">
      <c r="A4" t="s">
        <v>42</v>
      </c>
      <c r="B4">
        <v>2930</v>
      </c>
      <c r="C4">
        <v>0</v>
      </c>
      <c r="D4">
        <v>18</v>
      </c>
      <c r="E4">
        <v>2948</v>
      </c>
      <c r="F4" s="462">
        <v>64518.66</v>
      </c>
      <c r="G4" s="462">
        <v>425211.67</v>
      </c>
      <c r="H4">
        <v>110</v>
      </c>
      <c r="I4" s="462">
        <v>10293.290000000001</v>
      </c>
      <c r="J4" s="462">
        <f>E4-H4</f>
        <v>2838</v>
      </c>
      <c r="K4" s="462">
        <v>413065.6</v>
      </c>
      <c r="L4" s="462">
        <v>350399.72</v>
      </c>
      <c r="M4">
        <v>207</v>
      </c>
      <c r="N4">
        <v>39</v>
      </c>
    </row>
    <row r="5" spans="1:14">
      <c r="B5" s="462">
        <v>358429.21</v>
      </c>
      <c r="C5" s="463">
        <v>0</v>
      </c>
      <c r="D5" s="462">
        <v>2263.8000000000002</v>
      </c>
      <c r="E5" s="462">
        <v>360693.01</v>
      </c>
      <c r="H5" s="462">
        <v>12146.07</v>
      </c>
      <c r="N5" s="463">
        <v>0</v>
      </c>
    </row>
    <row r="6" spans="1:14">
      <c r="A6" t="s">
        <v>416</v>
      </c>
      <c r="B6">
        <v>5169</v>
      </c>
      <c r="C6">
        <v>0</v>
      </c>
      <c r="D6">
        <v>38</v>
      </c>
      <c r="E6">
        <v>5207</v>
      </c>
      <c r="F6" s="462">
        <v>112754.56</v>
      </c>
      <c r="G6" s="462">
        <v>747579.23</v>
      </c>
      <c r="H6">
        <v>184</v>
      </c>
      <c r="I6" s="462">
        <v>20325.740000000002</v>
      </c>
      <c r="J6" s="462">
        <f>E6-H6</f>
        <v>5023</v>
      </c>
      <c r="K6" s="462">
        <v>723594.87</v>
      </c>
      <c r="L6" s="462">
        <v>614498.93000000005</v>
      </c>
      <c r="M6">
        <v>343</v>
      </c>
      <c r="N6">
        <v>99</v>
      </c>
    </row>
    <row r="7" spans="1:14">
      <c r="B7" s="462">
        <v>626401.47</v>
      </c>
      <c r="C7" s="463">
        <v>0</v>
      </c>
      <c r="D7" s="462">
        <v>8423.2000000000007</v>
      </c>
      <c r="E7" s="462">
        <v>634824.67000000004</v>
      </c>
      <c r="H7" s="462">
        <v>23984.36</v>
      </c>
      <c r="N7" s="463">
        <v>0</v>
      </c>
    </row>
    <row r="8" spans="1:14">
      <c r="A8" t="s">
        <v>267</v>
      </c>
      <c r="B8">
        <v>3063</v>
      </c>
      <c r="C8">
        <v>0</v>
      </c>
      <c r="D8">
        <v>6</v>
      </c>
      <c r="E8">
        <v>3069</v>
      </c>
      <c r="F8" s="462">
        <v>69592.460000000006</v>
      </c>
      <c r="G8" s="462">
        <v>457105.36</v>
      </c>
      <c r="H8">
        <v>112</v>
      </c>
      <c r="I8" s="462">
        <v>9407.69</v>
      </c>
      <c r="J8" s="462">
        <f>E8-H8</f>
        <v>2957</v>
      </c>
      <c r="K8" s="462">
        <v>446004.46</v>
      </c>
      <c r="L8" s="462">
        <v>378105.21</v>
      </c>
      <c r="M8">
        <v>335</v>
      </c>
      <c r="N8">
        <v>71</v>
      </c>
    </row>
    <row r="9" spans="1:14">
      <c r="B9" s="462">
        <v>386619.35</v>
      </c>
      <c r="C9" s="463">
        <v>0</v>
      </c>
      <c r="D9" s="462">
        <v>893.55</v>
      </c>
      <c r="E9" s="462">
        <v>387512.9</v>
      </c>
      <c r="H9" s="462">
        <v>11100.9</v>
      </c>
      <c r="N9" s="463">
        <v>0</v>
      </c>
    </row>
    <row r="10" spans="1:14">
      <c r="A10" t="s">
        <v>418</v>
      </c>
      <c r="B10">
        <v>0</v>
      </c>
      <c r="C10">
        <v>0</v>
      </c>
      <c r="D10">
        <v>0</v>
      </c>
      <c r="E10">
        <v>0</v>
      </c>
      <c r="F10" s="463">
        <v>0</v>
      </c>
      <c r="G10" s="463">
        <v>0</v>
      </c>
      <c r="H10">
        <v>0</v>
      </c>
      <c r="I10" s="463">
        <v>0</v>
      </c>
      <c r="J10" s="463"/>
      <c r="K10" s="463">
        <v>0</v>
      </c>
      <c r="L10" s="463">
        <v>0</v>
      </c>
      <c r="M10">
        <v>0</v>
      </c>
      <c r="N10">
        <v>0</v>
      </c>
    </row>
    <row r="11" spans="1:14">
      <c r="B11" s="463">
        <v>0</v>
      </c>
      <c r="C11" s="463">
        <v>0</v>
      </c>
      <c r="D11" s="463">
        <v>0</v>
      </c>
      <c r="E11" s="463">
        <v>0</v>
      </c>
      <c r="H11" s="463">
        <v>0</v>
      </c>
      <c r="N11" s="463">
        <v>0</v>
      </c>
    </row>
    <row r="12" spans="1:14">
      <c r="A12" t="s">
        <v>417</v>
      </c>
      <c r="B12">
        <v>3173</v>
      </c>
      <c r="C12">
        <v>0</v>
      </c>
      <c r="D12">
        <v>2</v>
      </c>
      <c r="E12">
        <v>3175</v>
      </c>
      <c r="F12" s="462">
        <v>71375.42</v>
      </c>
      <c r="G12" s="462">
        <v>468856.86</v>
      </c>
      <c r="H12">
        <v>102</v>
      </c>
      <c r="I12" s="462">
        <v>9715.9699999999993</v>
      </c>
      <c r="J12" s="462">
        <f>E12-H12</f>
        <v>3073</v>
      </c>
      <c r="K12" s="462">
        <v>457392.02</v>
      </c>
      <c r="L12" s="462">
        <v>387765.47</v>
      </c>
      <c r="M12">
        <v>279</v>
      </c>
      <c r="N12">
        <v>55</v>
      </c>
    </row>
    <row r="13" spans="1:14">
      <c r="B13" s="462">
        <v>396522.94</v>
      </c>
      <c r="C13" s="463">
        <v>0</v>
      </c>
      <c r="D13" s="462">
        <v>958.5</v>
      </c>
      <c r="E13" s="462">
        <v>397481.44</v>
      </c>
      <c r="H13" s="462">
        <v>11464.84</v>
      </c>
      <c r="N13" s="463">
        <v>0</v>
      </c>
    </row>
    <row r="14" spans="1:14">
      <c r="A14" t="s">
        <v>414</v>
      </c>
      <c r="B14">
        <v>3089</v>
      </c>
      <c r="C14">
        <v>0</v>
      </c>
      <c r="D14">
        <v>5</v>
      </c>
      <c r="E14">
        <v>3094</v>
      </c>
      <c r="F14" s="462">
        <v>66655.48</v>
      </c>
      <c r="G14" s="462">
        <v>437661.07</v>
      </c>
      <c r="H14">
        <v>85</v>
      </c>
      <c r="I14" s="462">
        <v>8795.19</v>
      </c>
      <c r="J14" s="462">
        <f>E14-H14</f>
        <v>3009</v>
      </c>
      <c r="K14" s="462">
        <v>427282.79</v>
      </c>
      <c r="L14" s="462">
        <v>362210.4</v>
      </c>
      <c r="M14">
        <v>169</v>
      </c>
      <c r="N14">
        <v>26</v>
      </c>
    </row>
    <row r="15" spans="1:14">
      <c r="B15" s="462">
        <v>370299.79</v>
      </c>
      <c r="C15" s="463">
        <v>0</v>
      </c>
      <c r="D15" s="462">
        <v>705.8</v>
      </c>
      <c r="E15" s="462">
        <v>371005.59</v>
      </c>
      <c r="H15" s="462">
        <v>10378.280000000001</v>
      </c>
      <c r="N15" s="463">
        <v>0</v>
      </c>
    </row>
    <row r="16" spans="1:14">
      <c r="A16" t="s">
        <v>415</v>
      </c>
      <c r="B16">
        <v>4012</v>
      </c>
      <c r="C16">
        <v>2</v>
      </c>
      <c r="D16">
        <v>16</v>
      </c>
      <c r="E16">
        <v>4030</v>
      </c>
      <c r="F16" s="462">
        <v>88089.32</v>
      </c>
      <c r="G16" s="462">
        <v>579211.31999999995</v>
      </c>
      <c r="H16">
        <v>141</v>
      </c>
      <c r="I16" s="462">
        <v>13588.77</v>
      </c>
      <c r="J16" s="462">
        <f>E16-H16</f>
        <v>3889</v>
      </c>
      <c r="K16" s="462">
        <v>563177.02</v>
      </c>
      <c r="L16" s="462">
        <v>477533.24</v>
      </c>
      <c r="M16">
        <v>191</v>
      </c>
      <c r="N16">
        <v>52</v>
      </c>
    </row>
    <row r="17" spans="1:14">
      <c r="B17" s="462">
        <v>489193.62</v>
      </c>
      <c r="C17" s="462">
        <v>182.88</v>
      </c>
      <c r="D17" s="462">
        <v>1745.5</v>
      </c>
      <c r="E17" s="463">
        <v>491122</v>
      </c>
      <c r="H17" s="462">
        <v>16034.3</v>
      </c>
      <c r="N17" s="463">
        <v>0</v>
      </c>
    </row>
    <row r="18" spans="1:14">
      <c r="A18" t="s">
        <v>325</v>
      </c>
      <c r="B18">
        <v>3599</v>
      </c>
      <c r="C18">
        <v>0</v>
      </c>
      <c r="D18">
        <v>0</v>
      </c>
      <c r="E18">
        <v>3599</v>
      </c>
      <c r="F18" s="462">
        <v>82084.09</v>
      </c>
      <c r="G18" s="462">
        <v>538097.13</v>
      </c>
      <c r="H18">
        <v>97</v>
      </c>
      <c r="I18" s="462">
        <v>8527.9</v>
      </c>
      <c r="J18" s="462">
        <f>E18-H18</f>
        <v>3502</v>
      </c>
      <c r="K18" s="462">
        <v>528034.22</v>
      </c>
      <c r="L18" s="462">
        <v>447485.14</v>
      </c>
      <c r="M18">
        <v>331</v>
      </c>
      <c r="N18">
        <v>37</v>
      </c>
    </row>
    <row r="19" spans="1:14">
      <c r="B19" s="462">
        <v>456013.04</v>
      </c>
      <c r="C19" s="463">
        <v>0</v>
      </c>
      <c r="D19" s="463">
        <v>0</v>
      </c>
      <c r="E19" s="462">
        <v>456013.04</v>
      </c>
      <c r="H19" s="462">
        <v>10062.91</v>
      </c>
      <c r="N19" s="463">
        <v>0</v>
      </c>
    </row>
    <row r="20" spans="1:14">
      <c r="A20" t="s">
        <v>268</v>
      </c>
      <c r="B20">
        <v>1154</v>
      </c>
      <c r="C20">
        <v>0</v>
      </c>
      <c r="D20">
        <v>1</v>
      </c>
      <c r="E20">
        <v>1155</v>
      </c>
      <c r="F20" s="462">
        <v>26138.31</v>
      </c>
      <c r="G20" s="462">
        <v>171449.92</v>
      </c>
      <c r="H20">
        <v>44</v>
      </c>
      <c r="I20" s="462">
        <v>6714.53</v>
      </c>
      <c r="J20" s="462">
        <f>E20-H20</f>
        <v>1111</v>
      </c>
      <c r="K20" s="462">
        <v>163526.78</v>
      </c>
      <c r="L20" s="462">
        <v>138597.07999999999</v>
      </c>
      <c r="M20">
        <v>68</v>
      </c>
      <c r="N20">
        <v>21</v>
      </c>
    </row>
    <row r="21" spans="1:14">
      <c r="B21" s="462">
        <v>145210.21</v>
      </c>
      <c r="C21" s="463">
        <v>0</v>
      </c>
      <c r="D21" s="462">
        <v>101.4</v>
      </c>
      <c r="E21" s="462">
        <v>145311.60999999999</v>
      </c>
      <c r="H21" s="462">
        <v>7923.14</v>
      </c>
      <c r="N21" s="463">
        <v>0</v>
      </c>
    </row>
    <row r="22" spans="1:14">
      <c r="A22" t="s">
        <v>323</v>
      </c>
      <c r="B22">
        <v>4470</v>
      </c>
      <c r="C22">
        <v>4</v>
      </c>
      <c r="D22">
        <v>1</v>
      </c>
      <c r="E22">
        <v>4475</v>
      </c>
      <c r="F22" s="462">
        <v>105957.36</v>
      </c>
      <c r="G22" s="462">
        <v>694750.53</v>
      </c>
      <c r="H22">
        <v>181</v>
      </c>
      <c r="I22" s="462">
        <v>22813.81</v>
      </c>
      <c r="J22" s="462">
        <f>E22-H22</f>
        <v>4294</v>
      </c>
      <c r="K22" s="462">
        <v>667830.24</v>
      </c>
      <c r="L22" s="462">
        <v>565979.36</v>
      </c>
      <c r="M22">
        <v>271</v>
      </c>
      <c r="N22">
        <v>71</v>
      </c>
    </row>
    <row r="23" spans="1:14">
      <c r="B23" s="462">
        <v>588428.01</v>
      </c>
      <c r="C23" s="462">
        <v>213.96</v>
      </c>
      <c r="D23" s="462">
        <v>151.19999999999999</v>
      </c>
      <c r="E23" s="462">
        <v>588793.17000000004</v>
      </c>
      <c r="H23" s="462">
        <v>26920.29</v>
      </c>
      <c r="N23" s="463">
        <v>0</v>
      </c>
    </row>
    <row r="24" spans="1:14">
      <c r="A24" t="s">
        <v>311</v>
      </c>
      <c r="B24">
        <v>4297</v>
      </c>
      <c r="C24">
        <v>1</v>
      </c>
      <c r="D24">
        <v>7</v>
      </c>
      <c r="E24">
        <v>4305</v>
      </c>
      <c r="F24" s="462">
        <v>96112.06</v>
      </c>
      <c r="G24" s="462">
        <v>631146.87</v>
      </c>
      <c r="H24">
        <v>172</v>
      </c>
      <c r="I24" s="462">
        <v>17832.97</v>
      </c>
      <c r="J24" s="462">
        <f>E24-H24</f>
        <v>4133</v>
      </c>
      <c r="K24" s="462">
        <v>610103.97</v>
      </c>
      <c r="L24" s="462">
        <v>517201.84</v>
      </c>
      <c r="M24">
        <v>329</v>
      </c>
      <c r="N24">
        <v>75</v>
      </c>
    </row>
    <row r="25" spans="1:14">
      <c r="B25" s="462">
        <v>533864.82999999996</v>
      </c>
      <c r="C25" s="462">
        <v>78.73</v>
      </c>
      <c r="D25" s="462">
        <v>1091.25</v>
      </c>
      <c r="E25" s="462">
        <v>535034.81000000006</v>
      </c>
      <c r="H25" s="462">
        <v>21042.9</v>
      </c>
      <c r="N25" s="463">
        <v>0</v>
      </c>
    </row>
    <row r="26" spans="1:14">
      <c r="A26" t="s">
        <v>319</v>
      </c>
      <c r="B26">
        <v>4748</v>
      </c>
      <c r="C26">
        <v>12</v>
      </c>
      <c r="D26">
        <v>1</v>
      </c>
      <c r="E26">
        <v>4761</v>
      </c>
      <c r="F26" s="462">
        <v>104978.29</v>
      </c>
      <c r="G26" s="462">
        <v>688352.57</v>
      </c>
      <c r="H26">
        <v>191</v>
      </c>
      <c r="I26" s="462">
        <v>19163.939999999999</v>
      </c>
      <c r="J26" s="462">
        <f>E26-H26</f>
        <v>4570</v>
      </c>
      <c r="K26" s="462">
        <v>665739.12</v>
      </c>
      <c r="L26" s="462">
        <v>564210.34</v>
      </c>
      <c r="M26">
        <v>364</v>
      </c>
      <c r="N26">
        <v>80</v>
      </c>
    </row>
    <row r="27" spans="1:14">
      <c r="B27" s="462">
        <v>582177.11</v>
      </c>
      <c r="C27" s="462">
        <v>1025.57</v>
      </c>
      <c r="D27" s="462">
        <v>171.6</v>
      </c>
      <c r="E27" s="462">
        <v>583374.28</v>
      </c>
      <c r="H27" s="462">
        <v>22613.45</v>
      </c>
      <c r="N27" s="463">
        <v>0</v>
      </c>
    </row>
    <row r="28" spans="1:14" ht="13">
      <c r="B28">
        <v>39704</v>
      </c>
      <c r="C28">
        <v>19</v>
      </c>
      <c r="D28">
        <v>95</v>
      </c>
      <c r="E28">
        <v>39818</v>
      </c>
      <c r="F28" s="462">
        <v>888256.01</v>
      </c>
      <c r="G28" s="462">
        <v>5839422.5300000003</v>
      </c>
      <c r="H28">
        <v>1419</v>
      </c>
      <c r="I28" s="462">
        <v>147179.79</v>
      </c>
      <c r="J28" s="464">
        <f>SUM(J4:J26)</f>
        <v>38399</v>
      </c>
      <c r="K28" s="464">
        <v>5665751.0700000003</v>
      </c>
      <c r="L28" s="462">
        <v>4803986.7300000004</v>
      </c>
      <c r="M28">
        <v>2887</v>
      </c>
      <c r="N28">
        <v>626</v>
      </c>
    </row>
    <row r="29" spans="1:14">
      <c r="B29" s="462">
        <v>4933159.58</v>
      </c>
      <c r="C29" s="462">
        <v>1501.14</v>
      </c>
      <c r="D29" s="462">
        <v>16505.8</v>
      </c>
      <c r="E29" s="462">
        <v>4951166.5199999996</v>
      </c>
      <c r="H29" s="46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topLeftCell="A16" workbookViewId="0">
      <selection activeCell="L32" sqref="L32"/>
    </sheetView>
  </sheetViews>
  <sheetFormatPr defaultRowHeight="12.5"/>
  <cols>
    <col min="2" max="2" width="14.90625" bestFit="1" customWidth="1"/>
    <col min="3" max="3" width="15.36328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91" customWidth="1"/>
    <col min="11" max="11" width="13.36328125" customWidth="1"/>
    <col min="12" max="12" width="20.6328125" bestFit="1" customWidth="1"/>
  </cols>
  <sheetData>
    <row r="2" spans="1:14">
      <c r="A2" t="s">
        <v>395</v>
      </c>
      <c r="B2" t="s">
        <v>396</v>
      </c>
      <c r="C2" t="s">
        <v>397</v>
      </c>
      <c r="D2" t="s">
        <v>398</v>
      </c>
      <c r="E2" s="490" t="s">
        <v>399</v>
      </c>
      <c r="F2" t="s">
        <v>400</v>
      </c>
      <c r="G2" t="s">
        <v>401</v>
      </c>
      <c r="H2" s="490" t="s">
        <v>402</v>
      </c>
      <c r="I2" t="s">
        <v>403</v>
      </c>
      <c r="J2" s="491" t="s">
        <v>170</v>
      </c>
      <c r="K2" t="s">
        <v>404</v>
      </c>
      <c r="L2" t="s">
        <v>405</v>
      </c>
      <c r="M2" t="s">
        <v>406</v>
      </c>
      <c r="N2" t="s">
        <v>407</v>
      </c>
    </row>
    <row r="3" spans="1:14">
      <c r="B3" t="s">
        <v>408</v>
      </c>
      <c r="C3" t="s">
        <v>409</v>
      </c>
      <c r="D3" t="s">
        <v>410</v>
      </c>
      <c r="E3" s="490" t="s">
        <v>411</v>
      </c>
      <c r="F3" s="478"/>
      <c r="G3" s="478"/>
      <c r="H3" s="490" t="s">
        <v>412</v>
      </c>
      <c r="N3" t="s">
        <v>413</v>
      </c>
    </row>
    <row r="4" spans="1:14">
      <c r="A4" t="s">
        <v>42</v>
      </c>
      <c r="B4">
        <v>2744</v>
      </c>
      <c r="C4">
        <v>0</v>
      </c>
      <c r="D4">
        <v>8</v>
      </c>
      <c r="E4">
        <v>2752</v>
      </c>
      <c r="F4" s="462">
        <v>60471.3</v>
      </c>
      <c r="G4" s="462">
        <v>397586.84</v>
      </c>
      <c r="H4">
        <v>95</v>
      </c>
      <c r="I4" s="462">
        <v>8642.56</v>
      </c>
      <c r="J4" s="491">
        <f>E4-H4</f>
        <v>2657</v>
      </c>
      <c r="K4" s="462">
        <v>387409.76</v>
      </c>
      <c r="L4" s="462">
        <v>328472.98</v>
      </c>
      <c r="M4">
        <v>215</v>
      </c>
      <c r="N4">
        <v>41</v>
      </c>
    </row>
    <row r="5" spans="1:14">
      <c r="B5" s="462">
        <v>335944.34</v>
      </c>
      <c r="C5" s="463">
        <v>0</v>
      </c>
      <c r="D5" s="462">
        <v>1171.2</v>
      </c>
      <c r="E5" s="462">
        <v>337115.54</v>
      </c>
      <c r="H5" s="462">
        <v>10177.08</v>
      </c>
      <c r="N5" s="463">
        <v>0</v>
      </c>
    </row>
    <row r="6" spans="1:14">
      <c r="A6" t="s">
        <v>416</v>
      </c>
      <c r="B6">
        <v>3939</v>
      </c>
      <c r="C6">
        <v>3</v>
      </c>
      <c r="D6">
        <v>115</v>
      </c>
      <c r="E6">
        <v>4057</v>
      </c>
      <c r="F6" s="462">
        <v>85297.81</v>
      </c>
      <c r="G6" s="462">
        <v>585709.80000000005</v>
      </c>
      <c r="H6">
        <v>251</v>
      </c>
      <c r="I6" s="462">
        <v>26212.09</v>
      </c>
      <c r="J6" s="491">
        <f>E6-H6</f>
        <v>3806</v>
      </c>
      <c r="K6" s="462">
        <v>554786.67000000004</v>
      </c>
      <c r="L6" s="462">
        <v>474199.9</v>
      </c>
      <c r="M6">
        <v>267</v>
      </c>
      <c r="N6">
        <v>65</v>
      </c>
    </row>
    <row r="7" spans="1:14">
      <c r="B7" s="462">
        <v>473529.65</v>
      </c>
      <c r="C7" s="462">
        <v>337.94</v>
      </c>
      <c r="D7" s="462">
        <v>26544.400000000001</v>
      </c>
      <c r="E7" s="462">
        <v>500411.99</v>
      </c>
      <c r="H7" s="462">
        <v>30923.13</v>
      </c>
      <c r="N7" s="463">
        <v>0</v>
      </c>
    </row>
    <row r="8" spans="1:14">
      <c r="A8" t="s">
        <v>267</v>
      </c>
      <c r="B8">
        <v>2753</v>
      </c>
      <c r="C8">
        <v>2</v>
      </c>
      <c r="D8">
        <v>2</v>
      </c>
      <c r="E8">
        <v>2757</v>
      </c>
      <c r="F8" s="462">
        <v>59561.93</v>
      </c>
      <c r="G8" s="462">
        <v>390727.21</v>
      </c>
      <c r="H8">
        <v>108</v>
      </c>
      <c r="I8" s="462">
        <v>9690.67</v>
      </c>
      <c r="J8" s="491">
        <f>E8-H8</f>
        <v>2649</v>
      </c>
      <c r="K8" s="462">
        <v>379292.31</v>
      </c>
      <c r="L8" s="462">
        <v>321474.61</v>
      </c>
      <c r="M8">
        <v>362</v>
      </c>
      <c r="N8">
        <v>48</v>
      </c>
    </row>
    <row r="9" spans="1:14">
      <c r="B9" s="462">
        <v>330774.32</v>
      </c>
      <c r="C9" s="462">
        <v>131.16</v>
      </c>
      <c r="D9" s="462">
        <v>259.8</v>
      </c>
      <c r="E9" s="462">
        <v>331165.28000000003</v>
      </c>
      <c r="H9" s="462">
        <v>11434.9</v>
      </c>
      <c r="N9" s="463">
        <v>0</v>
      </c>
    </row>
    <row r="10" spans="1:14">
      <c r="A10" t="s">
        <v>418</v>
      </c>
      <c r="B10">
        <v>0</v>
      </c>
      <c r="C10">
        <v>0</v>
      </c>
      <c r="D10">
        <v>0</v>
      </c>
      <c r="E10">
        <v>0</v>
      </c>
      <c r="F10" s="463">
        <v>0</v>
      </c>
      <c r="G10" s="463">
        <v>0</v>
      </c>
      <c r="H10">
        <v>0</v>
      </c>
      <c r="I10" s="463">
        <v>0</v>
      </c>
      <c r="K10" s="463">
        <v>0</v>
      </c>
      <c r="L10" s="463">
        <v>0</v>
      </c>
      <c r="M10">
        <v>0</v>
      </c>
      <c r="N10">
        <v>0</v>
      </c>
    </row>
    <row r="11" spans="1:14">
      <c r="B11" s="463">
        <v>0</v>
      </c>
      <c r="C11" s="463">
        <v>0</v>
      </c>
      <c r="D11" s="463">
        <v>0</v>
      </c>
      <c r="E11" s="463">
        <v>0</v>
      </c>
      <c r="H11" s="463">
        <v>0</v>
      </c>
      <c r="N11" s="463">
        <v>0</v>
      </c>
    </row>
    <row r="12" spans="1:14">
      <c r="A12" t="s">
        <v>417</v>
      </c>
      <c r="B12">
        <v>2854</v>
      </c>
      <c r="C12">
        <v>2</v>
      </c>
      <c r="D12">
        <v>6</v>
      </c>
      <c r="E12">
        <v>2862</v>
      </c>
      <c r="F12" s="462">
        <v>65530.12</v>
      </c>
      <c r="G12" s="462">
        <v>430637.3</v>
      </c>
      <c r="H12">
        <v>137</v>
      </c>
      <c r="I12" s="462">
        <v>14302.92</v>
      </c>
      <c r="J12" s="491">
        <f>E12-H12</f>
        <v>2725</v>
      </c>
      <c r="K12" s="462">
        <v>413759.86</v>
      </c>
      <c r="L12" s="462">
        <v>350804.26</v>
      </c>
      <c r="M12">
        <v>170</v>
      </c>
      <c r="N12">
        <v>38</v>
      </c>
    </row>
    <row r="13" spans="1:14">
      <c r="B13" s="462">
        <v>363969.6</v>
      </c>
      <c r="C13" s="462">
        <v>79.53</v>
      </c>
      <c r="D13" s="462">
        <v>1058.05</v>
      </c>
      <c r="E13" s="462">
        <v>365107.18</v>
      </c>
      <c r="H13" s="462">
        <v>16877.439999999999</v>
      </c>
      <c r="N13" s="463">
        <v>0</v>
      </c>
    </row>
    <row r="14" spans="1:14">
      <c r="A14" t="s">
        <v>414</v>
      </c>
      <c r="B14">
        <v>2883</v>
      </c>
      <c r="C14">
        <v>0</v>
      </c>
      <c r="D14">
        <v>2</v>
      </c>
      <c r="E14">
        <v>2885</v>
      </c>
      <c r="F14" s="462">
        <v>61034.63</v>
      </c>
      <c r="G14" s="462">
        <v>400401.05</v>
      </c>
      <c r="H14">
        <v>120</v>
      </c>
      <c r="I14" s="462">
        <v>13162.92</v>
      </c>
      <c r="J14" s="491">
        <f>E14-H14</f>
        <v>2765</v>
      </c>
      <c r="K14" s="462">
        <v>384890.29</v>
      </c>
      <c r="L14" s="462">
        <v>326203.5</v>
      </c>
      <c r="M14">
        <v>153</v>
      </c>
      <c r="N14">
        <v>36</v>
      </c>
    </row>
    <row r="15" spans="1:14">
      <c r="B15" s="462">
        <v>339072.42</v>
      </c>
      <c r="C15" s="463">
        <v>0</v>
      </c>
      <c r="D15" s="463">
        <v>294</v>
      </c>
      <c r="E15" s="462">
        <v>339366.42</v>
      </c>
      <c r="H15" s="462">
        <v>15510.76</v>
      </c>
      <c r="N15" s="463">
        <v>0</v>
      </c>
    </row>
    <row r="16" spans="1:14">
      <c r="A16" t="s">
        <v>415</v>
      </c>
      <c r="B16">
        <v>3664</v>
      </c>
      <c r="C16">
        <v>0</v>
      </c>
      <c r="D16">
        <v>4</v>
      </c>
      <c r="E16">
        <v>3668</v>
      </c>
      <c r="F16" s="462">
        <v>77398.94</v>
      </c>
      <c r="G16" s="462">
        <v>507886.97</v>
      </c>
      <c r="H16">
        <v>195</v>
      </c>
      <c r="I16" s="462">
        <v>18078.53</v>
      </c>
      <c r="J16" s="491">
        <f>E16-H16</f>
        <v>3473</v>
      </c>
      <c r="K16" s="462">
        <v>486555.05</v>
      </c>
      <c r="L16" s="462">
        <v>412409.5</v>
      </c>
      <c r="M16">
        <v>158</v>
      </c>
      <c r="N16">
        <v>34</v>
      </c>
    </row>
    <row r="17" spans="1:14">
      <c r="B17" s="462">
        <v>429986.43</v>
      </c>
      <c r="C17" s="463">
        <v>0</v>
      </c>
      <c r="D17" s="462">
        <v>501.6</v>
      </c>
      <c r="E17" s="462">
        <v>430488.03</v>
      </c>
      <c r="H17" s="462">
        <v>21331.919999999998</v>
      </c>
      <c r="N17" s="463">
        <v>0</v>
      </c>
    </row>
    <row r="18" spans="1:14">
      <c r="A18" t="s">
        <v>325</v>
      </c>
      <c r="B18">
        <v>3348</v>
      </c>
      <c r="C18">
        <v>0</v>
      </c>
      <c r="D18">
        <v>1</v>
      </c>
      <c r="E18">
        <v>3349</v>
      </c>
      <c r="F18" s="462">
        <v>74206.17</v>
      </c>
      <c r="G18" s="462">
        <v>486633.25</v>
      </c>
      <c r="H18">
        <v>129</v>
      </c>
      <c r="I18" s="462">
        <v>12927.83</v>
      </c>
      <c r="J18" s="491">
        <f>E18-H18</f>
        <v>3220</v>
      </c>
      <c r="K18" s="462">
        <v>471378.42</v>
      </c>
      <c r="L18" s="462">
        <v>399499.25</v>
      </c>
      <c r="M18">
        <v>292</v>
      </c>
      <c r="N18">
        <v>27</v>
      </c>
    </row>
    <row r="19" spans="1:14">
      <c r="B19" s="462">
        <v>412248.58</v>
      </c>
      <c r="C19" s="463">
        <v>0</v>
      </c>
      <c r="D19" s="462">
        <v>178.5</v>
      </c>
      <c r="E19" s="462">
        <v>412427.08</v>
      </c>
      <c r="H19" s="462">
        <v>15254.83</v>
      </c>
      <c r="N19" s="463">
        <v>0</v>
      </c>
    </row>
    <row r="20" spans="1:14">
      <c r="A20" t="s">
        <v>268</v>
      </c>
      <c r="B20">
        <v>1395</v>
      </c>
      <c r="C20">
        <v>0</v>
      </c>
      <c r="D20">
        <v>0</v>
      </c>
      <c r="E20">
        <v>1395</v>
      </c>
      <c r="F20" s="462">
        <v>31845.19</v>
      </c>
      <c r="G20" s="462">
        <v>208759.41</v>
      </c>
      <c r="H20">
        <v>58</v>
      </c>
      <c r="I20" s="462">
        <v>5906.94</v>
      </c>
      <c r="J20" s="491">
        <f>E20-H20</f>
        <v>1337</v>
      </c>
      <c r="K20" s="462">
        <v>201789.22</v>
      </c>
      <c r="L20" s="462">
        <v>171007.28</v>
      </c>
      <c r="M20">
        <v>105</v>
      </c>
      <c r="N20">
        <v>26</v>
      </c>
    </row>
    <row r="21" spans="1:14">
      <c r="B21" s="462">
        <v>176914.22</v>
      </c>
      <c r="C21" s="463">
        <v>0</v>
      </c>
      <c r="D21" s="463">
        <v>0</v>
      </c>
      <c r="E21" s="462">
        <v>176914.22</v>
      </c>
      <c r="H21" s="462">
        <v>6970.19</v>
      </c>
      <c r="N21" s="463">
        <v>0</v>
      </c>
    </row>
    <row r="22" spans="1:14">
      <c r="A22" t="s">
        <v>323</v>
      </c>
      <c r="B22">
        <v>4104</v>
      </c>
      <c r="C22">
        <v>1</v>
      </c>
      <c r="D22">
        <v>4</v>
      </c>
      <c r="E22">
        <v>4109</v>
      </c>
      <c r="F22" s="462">
        <v>93636.66</v>
      </c>
      <c r="G22" s="462">
        <v>614338.93999999994</v>
      </c>
      <c r="H22">
        <v>207</v>
      </c>
      <c r="I22" s="462">
        <v>21331.95</v>
      </c>
      <c r="J22" s="491">
        <f>E22-H22</f>
        <v>3902</v>
      </c>
      <c r="K22" s="462">
        <v>589167.24</v>
      </c>
      <c r="L22" s="462">
        <v>499370.33</v>
      </c>
      <c r="M22">
        <v>260</v>
      </c>
      <c r="N22">
        <v>55</v>
      </c>
    </row>
    <row r="23" spans="1:14">
      <c r="B23" s="462">
        <v>520084.99</v>
      </c>
      <c r="C23" s="462">
        <v>124.99</v>
      </c>
      <c r="D23" s="462">
        <v>492.3</v>
      </c>
      <c r="E23" s="462">
        <v>520702.28</v>
      </c>
      <c r="H23" s="462">
        <v>25171.7</v>
      </c>
      <c r="N23" s="463">
        <v>0</v>
      </c>
    </row>
    <row r="24" spans="1:14">
      <c r="A24" t="s">
        <v>311</v>
      </c>
      <c r="B24">
        <v>4019</v>
      </c>
      <c r="C24">
        <v>0</v>
      </c>
      <c r="D24">
        <v>6</v>
      </c>
      <c r="E24">
        <v>4025</v>
      </c>
      <c r="F24" s="462">
        <v>85790.68</v>
      </c>
      <c r="G24" s="462">
        <v>563314.63</v>
      </c>
      <c r="H24">
        <v>201</v>
      </c>
      <c r="I24" s="462">
        <v>20906.13</v>
      </c>
      <c r="J24" s="491">
        <f>E24-H24</f>
        <v>3824</v>
      </c>
      <c r="K24" s="462">
        <v>538645.4</v>
      </c>
      <c r="L24" s="462">
        <v>456617.82</v>
      </c>
      <c r="M24">
        <v>267</v>
      </c>
      <c r="N24">
        <v>67</v>
      </c>
    </row>
    <row r="25" spans="1:14">
      <c r="B25" s="462">
        <v>476604.05</v>
      </c>
      <c r="C25" s="463">
        <v>0</v>
      </c>
      <c r="D25" s="462">
        <v>919.9</v>
      </c>
      <c r="E25" s="462">
        <v>477523.95</v>
      </c>
      <c r="H25" s="462">
        <v>24669.23</v>
      </c>
      <c r="N25" s="463">
        <v>0</v>
      </c>
    </row>
    <row r="26" spans="1:14">
      <c r="A26" t="s">
        <v>319</v>
      </c>
      <c r="B26">
        <v>3811</v>
      </c>
      <c r="C26">
        <v>4</v>
      </c>
      <c r="D26">
        <v>2</v>
      </c>
      <c r="E26">
        <v>3817</v>
      </c>
      <c r="F26" s="462">
        <v>84597.63</v>
      </c>
      <c r="G26" s="462">
        <v>554836.47</v>
      </c>
      <c r="H26">
        <v>171</v>
      </c>
      <c r="I26" s="462">
        <v>15863.98</v>
      </c>
      <c r="J26" s="491">
        <f>E26-H26</f>
        <v>3646</v>
      </c>
      <c r="K26" s="462">
        <v>536144.12</v>
      </c>
      <c r="L26" s="462">
        <v>454374.86</v>
      </c>
      <c r="M26">
        <v>290</v>
      </c>
      <c r="N26">
        <v>51</v>
      </c>
    </row>
    <row r="27" spans="1:14">
      <c r="B27" s="462">
        <v>469810.87</v>
      </c>
      <c r="C27" s="462">
        <v>186.17</v>
      </c>
      <c r="D27" s="462">
        <v>241.8</v>
      </c>
      <c r="E27" s="462">
        <v>470238.84</v>
      </c>
      <c r="H27" s="462">
        <v>18692.349999999999</v>
      </c>
      <c r="J27" s="491">
        <f>SUM(J4:J26)</f>
        <v>34004</v>
      </c>
      <c r="K27" s="462">
        <f>SUM(K4:K26)</f>
        <v>4943818.3400000008</v>
      </c>
      <c r="N27" s="463">
        <v>0</v>
      </c>
    </row>
    <row r="30" spans="1:14">
      <c r="B30">
        <v>35514</v>
      </c>
      <c r="C30">
        <v>12</v>
      </c>
      <c r="D30">
        <v>150</v>
      </c>
      <c r="E30">
        <v>35676</v>
      </c>
      <c r="F30" s="462">
        <v>779371.06</v>
      </c>
      <c r="G30" s="462">
        <v>5140831.87</v>
      </c>
      <c r="H30">
        <v>1672</v>
      </c>
      <c r="I30" s="462">
        <v>167026.53</v>
      </c>
      <c r="J30" s="491">
        <v>4943818.34</v>
      </c>
      <c r="K30" s="462">
        <v>4194434.28</v>
      </c>
      <c r="L30">
        <v>2539</v>
      </c>
      <c r="M30">
        <v>488</v>
      </c>
    </row>
    <row r="31" spans="1:14">
      <c r="B31" s="462">
        <v>4328939.47</v>
      </c>
      <c r="C31" s="462">
        <v>859.79</v>
      </c>
      <c r="D31" s="462">
        <v>31661.55</v>
      </c>
      <c r="E31" s="462">
        <v>4361460.8099999996</v>
      </c>
      <c r="H31" s="462">
        <v>197013.53</v>
      </c>
    </row>
    <row r="32" spans="1:14">
      <c r="J32" s="491">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6" workbookViewId="0">
      <selection activeCell="L30" sqref="L30"/>
    </sheetView>
  </sheetViews>
  <sheetFormatPr defaultRowHeight="12.5"/>
  <cols>
    <col min="2" max="2" width="14.90625" bestFit="1" customWidth="1"/>
    <col min="4" max="4" width="14.26953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customWidth="1"/>
    <col min="11" max="11" width="13.08984375" bestFit="1" customWidth="1"/>
    <col min="12" max="12" width="20.6328125" bestFit="1" customWidth="1"/>
  </cols>
  <sheetData>
    <row r="2" spans="1:14">
      <c r="A2" t="s">
        <v>395</v>
      </c>
      <c r="B2" t="s">
        <v>396</v>
      </c>
      <c r="C2" t="s">
        <v>397</v>
      </c>
      <c r="D2" t="s">
        <v>398</v>
      </c>
      <c r="E2" t="s">
        <v>399</v>
      </c>
      <c r="F2" t="s">
        <v>400</v>
      </c>
      <c r="G2" t="s">
        <v>401</v>
      </c>
      <c r="H2" t="s">
        <v>402</v>
      </c>
      <c r="I2" t="s">
        <v>403</v>
      </c>
      <c r="K2" t="s">
        <v>404</v>
      </c>
      <c r="L2" t="s">
        <v>405</v>
      </c>
      <c r="M2" t="s">
        <v>406</v>
      </c>
      <c r="N2" t="s">
        <v>407</v>
      </c>
    </row>
    <row r="3" spans="1:14">
      <c r="B3" t="s">
        <v>408</v>
      </c>
      <c r="C3" t="s">
        <v>409</v>
      </c>
      <c r="D3" t="s">
        <v>410</v>
      </c>
      <c r="E3" t="s">
        <v>411</v>
      </c>
      <c r="H3" t="s">
        <v>412</v>
      </c>
      <c r="N3" t="s">
        <v>413</v>
      </c>
    </row>
    <row r="4" spans="1:14">
      <c r="A4" t="s">
        <v>42</v>
      </c>
      <c r="B4">
        <v>2744</v>
      </c>
      <c r="C4">
        <v>0</v>
      </c>
      <c r="D4">
        <v>8</v>
      </c>
      <c r="E4">
        <v>2752</v>
      </c>
      <c r="F4" s="462">
        <v>60471.3</v>
      </c>
      <c r="G4" s="462">
        <v>397586.84</v>
      </c>
      <c r="H4">
        <v>95</v>
      </c>
      <c r="I4" s="462">
        <v>8642.56</v>
      </c>
      <c r="J4" s="462"/>
      <c r="K4" s="462">
        <v>387409.76</v>
      </c>
      <c r="L4" s="462">
        <v>328472.98</v>
      </c>
      <c r="M4">
        <v>215</v>
      </c>
      <c r="N4">
        <v>41</v>
      </c>
    </row>
    <row r="5" spans="1:14">
      <c r="B5" s="462">
        <v>335944.34</v>
      </c>
      <c r="C5" s="462">
        <v>0</v>
      </c>
      <c r="D5" s="462">
        <v>1171.2</v>
      </c>
      <c r="E5" s="462">
        <v>337115.54</v>
      </c>
      <c r="H5" s="462">
        <v>10177.08</v>
      </c>
      <c r="N5" s="463">
        <v>0</v>
      </c>
    </row>
    <row r="6" spans="1:14">
      <c r="A6" t="s">
        <v>416</v>
      </c>
      <c r="B6">
        <v>3939</v>
      </c>
      <c r="C6">
        <v>3</v>
      </c>
      <c r="D6">
        <v>115</v>
      </c>
      <c r="E6">
        <v>4057</v>
      </c>
      <c r="F6" s="462">
        <v>85297.81</v>
      </c>
      <c r="G6" s="462">
        <v>585709.80000000005</v>
      </c>
      <c r="H6">
        <v>251</v>
      </c>
      <c r="I6" s="462">
        <v>26212.09</v>
      </c>
      <c r="J6" s="462"/>
      <c r="K6" s="462">
        <v>554786.67000000004</v>
      </c>
      <c r="L6" s="462">
        <v>474199.9</v>
      </c>
      <c r="M6">
        <v>267</v>
      </c>
      <c r="N6">
        <v>65</v>
      </c>
    </row>
    <row r="7" spans="1:14">
      <c r="B7" s="462">
        <v>473529.65</v>
      </c>
      <c r="C7" s="462">
        <v>337.94</v>
      </c>
      <c r="D7" s="462">
        <v>26544.400000000001</v>
      </c>
      <c r="E7" s="462">
        <v>500411.99</v>
      </c>
      <c r="H7" s="462">
        <v>30923.13</v>
      </c>
      <c r="N7" s="463">
        <v>0</v>
      </c>
    </row>
    <row r="8" spans="1:14">
      <c r="A8" t="s">
        <v>267</v>
      </c>
      <c r="B8">
        <v>2753</v>
      </c>
      <c r="C8">
        <v>2</v>
      </c>
      <c r="D8">
        <v>2</v>
      </c>
      <c r="E8">
        <v>2757</v>
      </c>
      <c r="F8" s="462">
        <v>59561.93</v>
      </c>
      <c r="G8" s="462">
        <v>390727.21</v>
      </c>
      <c r="H8">
        <v>108</v>
      </c>
      <c r="I8" s="462">
        <v>9690.67</v>
      </c>
      <c r="J8" s="462"/>
      <c r="K8" s="462">
        <v>379292.31</v>
      </c>
      <c r="L8" s="462">
        <v>321474.61</v>
      </c>
      <c r="M8">
        <v>362</v>
      </c>
      <c r="N8">
        <v>48</v>
      </c>
    </row>
    <row r="9" spans="1:14">
      <c r="B9" s="462">
        <v>330774.32</v>
      </c>
      <c r="C9" s="462">
        <v>131.16</v>
      </c>
      <c r="D9" s="462">
        <v>259.8</v>
      </c>
      <c r="E9" s="462">
        <v>331165.28000000003</v>
      </c>
      <c r="H9" s="462">
        <v>11434.9</v>
      </c>
      <c r="N9" s="463">
        <v>0</v>
      </c>
    </row>
    <row r="10" spans="1:14">
      <c r="A10" t="s">
        <v>418</v>
      </c>
      <c r="B10">
        <v>0</v>
      </c>
      <c r="C10">
        <v>0</v>
      </c>
      <c r="D10">
        <v>0</v>
      </c>
      <c r="E10">
        <v>0</v>
      </c>
      <c r="F10" s="463">
        <v>0</v>
      </c>
      <c r="G10" s="463">
        <v>0</v>
      </c>
      <c r="H10">
        <v>0</v>
      </c>
      <c r="I10" s="463">
        <v>0</v>
      </c>
      <c r="J10" s="463"/>
      <c r="K10" s="463">
        <v>0</v>
      </c>
      <c r="L10" s="463">
        <v>0</v>
      </c>
      <c r="M10">
        <v>0</v>
      </c>
      <c r="N10">
        <v>0</v>
      </c>
    </row>
    <row r="11" spans="1:14">
      <c r="B11" s="463">
        <v>0</v>
      </c>
      <c r="C11" s="463">
        <v>0</v>
      </c>
      <c r="D11" s="463">
        <v>0</v>
      </c>
      <c r="E11" s="463">
        <v>0</v>
      </c>
      <c r="H11" s="463">
        <v>0</v>
      </c>
      <c r="N11" s="463">
        <v>0</v>
      </c>
    </row>
    <row r="12" spans="1:14">
      <c r="A12" t="s">
        <v>417</v>
      </c>
      <c r="B12">
        <v>2854</v>
      </c>
      <c r="C12">
        <v>2</v>
      </c>
      <c r="D12">
        <v>6</v>
      </c>
      <c r="E12">
        <v>2862</v>
      </c>
      <c r="F12" s="462">
        <v>65530.12</v>
      </c>
      <c r="G12" s="462">
        <v>430637.3</v>
      </c>
      <c r="H12">
        <v>137</v>
      </c>
      <c r="I12" s="462">
        <v>14302.92</v>
      </c>
      <c r="J12" s="462"/>
      <c r="K12" s="462">
        <v>413759.86</v>
      </c>
      <c r="L12" s="462">
        <v>350804.26</v>
      </c>
      <c r="M12">
        <v>170</v>
      </c>
      <c r="N12">
        <v>38</v>
      </c>
    </row>
    <row r="13" spans="1:14">
      <c r="B13" s="462">
        <v>363969.6</v>
      </c>
      <c r="C13" s="462">
        <v>79.53</v>
      </c>
      <c r="D13" s="462">
        <v>1058.05</v>
      </c>
      <c r="E13" s="462">
        <v>365107.18</v>
      </c>
      <c r="H13" s="462">
        <v>16877.439999999999</v>
      </c>
      <c r="N13" s="463">
        <v>0</v>
      </c>
    </row>
    <row r="14" spans="1:14">
      <c r="A14" t="s">
        <v>414</v>
      </c>
      <c r="B14">
        <v>2883</v>
      </c>
      <c r="C14">
        <v>0</v>
      </c>
      <c r="D14">
        <v>2</v>
      </c>
      <c r="E14">
        <v>2885</v>
      </c>
      <c r="F14" s="462">
        <v>61034.63</v>
      </c>
      <c r="G14" s="462">
        <v>400401.05</v>
      </c>
      <c r="H14">
        <v>120</v>
      </c>
      <c r="I14" s="462">
        <v>13162.92</v>
      </c>
      <c r="J14" s="462"/>
      <c r="K14" s="462">
        <v>384890.29</v>
      </c>
      <c r="L14" s="462">
        <v>326203.5</v>
      </c>
      <c r="M14">
        <v>153</v>
      </c>
      <c r="N14">
        <v>36</v>
      </c>
    </row>
    <row r="15" spans="1:14">
      <c r="B15" s="462">
        <v>339072.42</v>
      </c>
      <c r="C15" s="463">
        <v>0</v>
      </c>
      <c r="D15" s="463">
        <v>294</v>
      </c>
      <c r="E15" s="462">
        <v>339366.42</v>
      </c>
      <c r="H15" s="462">
        <v>15510.76</v>
      </c>
      <c r="N15" s="463">
        <v>0</v>
      </c>
    </row>
    <row r="16" spans="1:14">
      <c r="A16" t="s">
        <v>415</v>
      </c>
      <c r="B16">
        <v>3664</v>
      </c>
      <c r="C16">
        <v>0</v>
      </c>
      <c r="D16">
        <v>4</v>
      </c>
      <c r="E16">
        <v>3668</v>
      </c>
      <c r="F16" s="462">
        <v>77398.94</v>
      </c>
      <c r="G16" s="462">
        <v>507886.97</v>
      </c>
      <c r="H16">
        <v>195</v>
      </c>
      <c r="I16" s="462">
        <v>18078.53</v>
      </c>
      <c r="J16" s="462"/>
      <c r="K16" s="462">
        <v>486555.05</v>
      </c>
      <c r="L16" s="462">
        <v>412409.5</v>
      </c>
      <c r="M16">
        <v>158</v>
      </c>
      <c r="N16">
        <v>34</v>
      </c>
    </row>
    <row r="17" spans="1:14">
      <c r="B17" s="462">
        <v>429986.43</v>
      </c>
      <c r="C17" s="463">
        <v>0</v>
      </c>
      <c r="D17" s="462">
        <v>501.6</v>
      </c>
      <c r="E17" s="462">
        <v>430488.03</v>
      </c>
      <c r="H17" s="462">
        <v>21331.919999999998</v>
      </c>
      <c r="N17" s="463">
        <v>0</v>
      </c>
    </row>
    <row r="18" spans="1:14">
      <c r="A18" t="s">
        <v>325</v>
      </c>
      <c r="B18">
        <v>3348</v>
      </c>
      <c r="C18">
        <v>0</v>
      </c>
      <c r="D18">
        <v>1</v>
      </c>
      <c r="E18">
        <v>3349</v>
      </c>
      <c r="F18" s="462">
        <v>74206.17</v>
      </c>
      <c r="G18" s="462">
        <v>486633.25</v>
      </c>
      <c r="H18">
        <v>129</v>
      </c>
      <c r="I18" s="462">
        <v>12927.83</v>
      </c>
      <c r="J18" s="462"/>
      <c r="K18" s="462">
        <v>471378.42</v>
      </c>
      <c r="L18" s="462">
        <v>399499.25</v>
      </c>
      <c r="M18">
        <v>292</v>
      </c>
      <c r="N18">
        <v>27</v>
      </c>
    </row>
    <row r="19" spans="1:14">
      <c r="B19" s="462">
        <v>412248.58</v>
      </c>
      <c r="C19" s="463">
        <v>0</v>
      </c>
      <c r="D19" s="462">
        <v>178.5</v>
      </c>
      <c r="E19" s="462">
        <v>412427.08</v>
      </c>
      <c r="H19" s="462">
        <v>15254.83</v>
      </c>
      <c r="N19" s="463">
        <v>0</v>
      </c>
    </row>
    <row r="20" spans="1:14">
      <c r="A20" t="s">
        <v>268</v>
      </c>
      <c r="B20">
        <v>1395</v>
      </c>
      <c r="C20">
        <v>0</v>
      </c>
      <c r="D20">
        <v>0</v>
      </c>
      <c r="E20">
        <v>1395</v>
      </c>
      <c r="F20" s="462">
        <v>31845.19</v>
      </c>
      <c r="G20" s="462">
        <v>208759.41</v>
      </c>
      <c r="H20">
        <v>58</v>
      </c>
      <c r="I20" s="462">
        <v>5906.94</v>
      </c>
      <c r="J20" s="462"/>
      <c r="K20" s="462">
        <v>201789.22</v>
      </c>
      <c r="L20" s="462">
        <v>171007.28</v>
      </c>
      <c r="M20">
        <v>105</v>
      </c>
      <c r="N20">
        <v>26</v>
      </c>
    </row>
    <row r="21" spans="1:14">
      <c r="B21" s="462">
        <v>176914.22</v>
      </c>
      <c r="C21" s="463">
        <v>0</v>
      </c>
      <c r="D21" s="463">
        <v>0</v>
      </c>
      <c r="E21" s="462">
        <v>176914.22</v>
      </c>
      <c r="H21" s="462">
        <v>6970.19</v>
      </c>
      <c r="N21" s="463">
        <v>0</v>
      </c>
    </row>
    <row r="22" spans="1:14">
      <c r="A22" t="s">
        <v>323</v>
      </c>
      <c r="B22">
        <v>4104</v>
      </c>
      <c r="C22">
        <v>1</v>
      </c>
      <c r="D22">
        <v>4</v>
      </c>
      <c r="E22">
        <v>4109</v>
      </c>
      <c r="F22" s="462">
        <v>93636.66</v>
      </c>
      <c r="G22" s="462">
        <v>614338.93999999994</v>
      </c>
      <c r="H22">
        <v>207</v>
      </c>
      <c r="I22" s="462">
        <v>21331.95</v>
      </c>
      <c r="J22" s="462"/>
      <c r="K22" s="462">
        <v>589167.24</v>
      </c>
      <c r="L22" s="462">
        <v>499370.33</v>
      </c>
      <c r="M22">
        <v>260</v>
      </c>
      <c r="N22">
        <v>55</v>
      </c>
    </row>
    <row r="23" spans="1:14">
      <c r="B23" s="462">
        <v>520084.99</v>
      </c>
      <c r="C23" s="462">
        <v>124.99</v>
      </c>
      <c r="D23" s="462">
        <v>492.3</v>
      </c>
      <c r="E23" s="462">
        <v>520702.28</v>
      </c>
      <c r="H23" s="462">
        <v>25171.7</v>
      </c>
      <c r="N23" s="463">
        <v>0</v>
      </c>
    </row>
    <row r="24" spans="1:14">
      <c r="A24" t="s">
        <v>311</v>
      </c>
      <c r="B24">
        <v>4019</v>
      </c>
      <c r="C24">
        <v>0</v>
      </c>
      <c r="D24">
        <v>6</v>
      </c>
      <c r="E24">
        <v>4025</v>
      </c>
      <c r="F24" s="462">
        <v>85790.68</v>
      </c>
      <c r="G24" s="462">
        <v>563314.63</v>
      </c>
      <c r="H24">
        <v>201</v>
      </c>
      <c r="I24" s="462">
        <v>20906.13</v>
      </c>
      <c r="J24" s="462"/>
      <c r="K24" s="462">
        <v>538645.4</v>
      </c>
      <c r="L24" s="462">
        <v>456617.82</v>
      </c>
      <c r="M24">
        <v>267</v>
      </c>
      <c r="N24">
        <v>67</v>
      </c>
    </row>
    <row r="25" spans="1:14">
      <c r="B25" s="462">
        <v>476604.05</v>
      </c>
      <c r="C25" s="463">
        <v>0</v>
      </c>
      <c r="D25" s="462">
        <v>919.9</v>
      </c>
      <c r="E25" s="462">
        <v>477523.95</v>
      </c>
      <c r="H25" s="462">
        <v>24669.23</v>
      </c>
      <c r="N25" s="463">
        <v>0</v>
      </c>
    </row>
    <row r="26" spans="1:14">
      <c r="A26" t="s">
        <v>319</v>
      </c>
      <c r="B26">
        <v>3811</v>
      </c>
      <c r="C26">
        <v>4</v>
      </c>
      <c r="D26">
        <v>2</v>
      </c>
      <c r="E26">
        <v>3817</v>
      </c>
      <c r="F26" s="462">
        <v>84597.63</v>
      </c>
      <c r="G26" s="462">
        <v>554836.47</v>
      </c>
      <c r="H26">
        <v>171</v>
      </c>
      <c r="I26" s="462">
        <v>15863.98</v>
      </c>
      <c r="J26" s="462"/>
      <c r="K26" s="462">
        <v>536144.12</v>
      </c>
      <c r="L26" s="462">
        <v>454374.86</v>
      </c>
      <c r="M26">
        <v>290</v>
      </c>
      <c r="N26">
        <v>51</v>
      </c>
    </row>
    <row r="27" spans="1:14">
      <c r="B27" s="462">
        <v>469810.87</v>
      </c>
      <c r="C27" s="462">
        <v>186.17</v>
      </c>
      <c r="D27" s="462">
        <v>241.8</v>
      </c>
      <c r="E27" s="462">
        <v>470238.84</v>
      </c>
      <c r="H27" s="462">
        <v>18692.349999999999</v>
      </c>
      <c r="N27" s="463">
        <v>0</v>
      </c>
    </row>
    <row r="28" spans="1:14">
      <c r="B28">
        <v>35514</v>
      </c>
      <c r="C28">
        <v>12</v>
      </c>
      <c r="D28">
        <v>150</v>
      </c>
      <c r="E28">
        <v>35676</v>
      </c>
      <c r="F28" s="462">
        <v>779371.06</v>
      </c>
      <c r="G28" s="462">
        <v>5140831.87</v>
      </c>
      <c r="H28">
        <v>1672</v>
      </c>
      <c r="I28" s="462">
        <v>167026.53</v>
      </c>
      <c r="J28" s="462"/>
      <c r="K28" s="462">
        <v>4943818.34</v>
      </c>
      <c r="L28" s="462">
        <v>4194434.28</v>
      </c>
      <c r="M28">
        <v>2539</v>
      </c>
      <c r="N28">
        <v>488</v>
      </c>
    </row>
    <row r="29" spans="1:14">
      <c r="B29" s="462">
        <v>4328939.47</v>
      </c>
      <c r="C29" s="462">
        <v>859.79</v>
      </c>
      <c r="D29" s="462">
        <v>31661.55</v>
      </c>
      <c r="E29" s="462">
        <v>4361460.8099999996</v>
      </c>
      <c r="H29" s="462">
        <v>197013.53</v>
      </c>
      <c r="J29">
        <f>E28-H28</f>
        <v>34004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2019-10-31T07:57:06Z</dcterms:modified>
</cp:coreProperties>
</file>