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korbaj\Desktop\RAPORTI MUJOR STATISTIKOR\Shkurt\February\February 2020\"/>
    </mc:Choice>
  </mc:AlternateContent>
  <bookViews>
    <workbookView xWindow="0" yWindow="0" windowWidth="19200" windowHeight="7185" tabRatio="965" firstSheet="1" activeTab="12"/>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'F24'!$A$2:$D$41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Shënime!$A$1:$B$33</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D11" i="105" l="1"/>
  <c r="E11" i="105"/>
  <c r="F11" i="105"/>
  <c r="D12" i="105"/>
  <c r="E12" i="105"/>
  <c r="F12" i="105"/>
  <c r="D13" i="105"/>
  <c r="E13" i="105"/>
  <c r="F13" i="105"/>
  <c r="D14" i="105"/>
  <c r="E14" i="105"/>
  <c r="F14" i="105"/>
  <c r="D15" i="105"/>
  <c r="E15" i="105"/>
  <c r="F15" i="105"/>
  <c r="D16" i="105"/>
  <c r="E16" i="105"/>
  <c r="F16" i="105"/>
  <c r="D17" i="105"/>
  <c r="E17" i="105"/>
  <c r="F17" i="105"/>
  <c r="D18" i="105"/>
  <c r="E18" i="105"/>
  <c r="F18" i="105"/>
  <c r="D19" i="105"/>
  <c r="E19" i="105"/>
  <c r="F19" i="105"/>
  <c r="D20" i="105"/>
  <c r="E20" i="105"/>
  <c r="F20" i="105"/>
  <c r="D21" i="105"/>
  <c r="E21" i="105"/>
  <c r="F21" i="105"/>
  <c r="D22" i="105"/>
  <c r="E22" i="105"/>
  <c r="F22" i="105"/>
  <c r="D23" i="105"/>
  <c r="E23" i="105"/>
  <c r="F23" i="105"/>
  <c r="M11" i="153" l="1"/>
  <c r="M9" i="153"/>
  <c r="L11" i="153" l="1"/>
  <c r="L9" i="153"/>
  <c r="K11" i="153"/>
  <c r="H31" i="170" l="1"/>
  <c r="H31" i="169"/>
  <c r="H31" i="168" l="1"/>
  <c r="K9" i="153" l="1"/>
  <c r="J11" i="153" l="1"/>
  <c r="J9" i="153"/>
  <c r="J30" i="167" l="1"/>
  <c r="J30" i="166"/>
  <c r="J29" i="165"/>
  <c r="J32" i="164"/>
  <c r="I11" i="153" l="1"/>
  <c r="I9" i="153"/>
  <c r="H11" i="153" l="1"/>
  <c r="H9" i="153"/>
  <c r="J29" i="162" l="1"/>
  <c r="K27" i="164"/>
  <c r="J29" i="163"/>
  <c r="J26" i="164"/>
  <c r="J28" i="163"/>
  <c r="J24" i="164"/>
  <c r="J22" i="164"/>
  <c r="J20" i="164"/>
  <c r="J18" i="164"/>
  <c r="J16" i="164"/>
  <c r="J14" i="164"/>
  <c r="J12" i="164"/>
  <c r="J8" i="164"/>
  <c r="J4" i="164"/>
  <c r="J27" i="164" s="1"/>
  <c r="J6" i="164"/>
  <c r="J4" i="161"/>
  <c r="J4" i="163"/>
  <c r="G11" i="153"/>
  <c r="F11" i="153"/>
  <c r="G9" i="153"/>
  <c r="F9" i="153"/>
  <c r="E9" i="153" l="1"/>
  <c r="J7" i="162"/>
  <c r="J5" i="162"/>
  <c r="J22" i="163"/>
  <c r="J24" i="163"/>
  <c r="J26" i="163"/>
  <c r="J20" i="163"/>
  <c r="J18" i="163"/>
  <c r="J16" i="163"/>
  <c r="J14" i="163"/>
  <c r="J12" i="163"/>
  <c r="J8" i="163"/>
  <c r="J6" i="163"/>
  <c r="E11" i="153" l="1"/>
  <c r="D11" i="153"/>
  <c r="D9" i="153"/>
  <c r="J28" i="161"/>
  <c r="J26" i="161"/>
  <c r="J27" i="162"/>
  <c r="J25" i="162"/>
  <c r="J23" i="162"/>
  <c r="J21" i="162"/>
  <c r="J19" i="162"/>
  <c r="J17" i="162"/>
  <c r="J15" i="162"/>
  <c r="J13" i="162"/>
  <c r="J11" i="162"/>
  <c r="J9" i="162"/>
  <c r="J6" i="161"/>
  <c r="B11" i="134" l="1"/>
  <c r="C11" i="134"/>
  <c r="B12" i="134" l="1"/>
  <c r="J8" i="161" l="1"/>
  <c r="J10" i="161"/>
  <c r="J12" i="161"/>
  <c r="J14" i="161"/>
  <c r="J16" i="161"/>
  <c r="J18" i="161"/>
  <c r="J20" i="161"/>
  <c r="J22" i="161"/>
  <c r="J24" i="161"/>
  <c r="C9" i="153"/>
  <c r="B11" i="153" l="1"/>
  <c r="C11" i="153"/>
  <c r="B9" i="153"/>
  <c r="C28" i="134" l="1"/>
  <c r="B28" i="134"/>
  <c r="B9" i="155"/>
  <c r="B29" i="134"/>
  <c r="C29" i="134"/>
  <c r="B43" i="134"/>
  <c r="B44" i="134"/>
  <c r="C44" i="134"/>
  <c r="B42" i="134"/>
  <c r="C42" i="134"/>
  <c r="B27" i="134"/>
  <c r="C27" i="134"/>
  <c r="C31" i="134"/>
  <c r="B30" i="134"/>
  <c r="C30" i="134"/>
  <c r="B26" i="134"/>
  <c r="C26" i="134"/>
  <c r="C12" i="134"/>
  <c r="D11" i="134"/>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D28" i="134" l="1"/>
  <c r="D30" i="134"/>
  <c r="D31" i="134"/>
  <c r="D26" i="134"/>
  <c r="D43" i="134"/>
  <c r="D27" i="134"/>
  <c r="C13" i="134"/>
  <c r="D42" i="134"/>
  <c r="D44" i="134"/>
  <c r="D12" i="134"/>
  <c r="D29" i="134"/>
  <c r="B13" i="134"/>
  <c r="D13" i="134" l="1"/>
</calcChain>
</file>

<file path=xl/sharedStrings.xml><?xml version="1.0" encoding="utf-8"?>
<sst xmlns="http://schemas.openxmlformats.org/spreadsheetml/2006/main" count="1661" uniqueCount="487">
  <si>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</si>
  <si>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</si>
  <si>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</si>
  <si>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</si>
  <si>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</si>
  <si>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</si>
  <si>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</si>
  <si>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</si>
  <si>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</si>
  <si>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</si>
  <si>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</si>
  <si>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</si>
  <si>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</si>
  <si>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</si>
  <si>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</si>
  <si>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</si>
  <si>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</si>
  <si>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</si>
  <si>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</si>
  <si>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</si>
  <si>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</si>
  <si>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</si>
  <si>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</si>
  <si>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</si>
  <si>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</si>
  <si>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</si>
  <si>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</si>
  <si>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</si>
  <si>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</si>
  <si>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</si>
  <si>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</si>
  <si>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</si>
  <si>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</si>
  <si>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</si>
  <si>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</si>
  <si>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</si>
  <si>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</si>
  <si>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</si>
  <si>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</si>
  <si>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</si>
  <si>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</si>
  <si>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</si>
  <si>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</si>
  <si>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</si>
  <si>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</si>
  <si>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</si>
  <si>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</si>
  <si>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</si>
  <si>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</si>
  <si>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</si>
  <si>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</si>
  <si>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</si>
  <si>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</si>
  <si>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</si>
  <si>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</si>
  <si>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</si>
  <si>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</si>
  <si>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</si>
  <si>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</si>
  <si>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</si>
  <si>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</si>
  <si>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</si>
  <si>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</si>
  <si>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</si>
  <si>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</si>
  <si>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</si>
  <si>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</si>
  <si>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</si>
  <si>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</si>
  <si>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</si>
  <si>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</si>
  <si>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</si>
  <si>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</si>
  <si>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</si>
  <si>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</si>
  <si>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</si>
  <si>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</si>
  <si>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</si>
  <si>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</si>
  <si>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</si>
  <si>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</si>
  <si>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</si>
  <si>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</si>
  <si>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</si>
  <si>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</si>
  <si>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</si>
  <si>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</si>
  <si>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</si>
  <si>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</si>
  <si>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</si>
  <si>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</si>
  <si>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</si>
  <si>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</si>
  <si>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</si>
  <si>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</si>
  <si>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</si>
  <si>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</si>
  <si>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</si>
  <si>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</si>
  <si>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</si>
  <si>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</si>
  <si>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</si>
  <si>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</si>
  <si>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</si>
  <si>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</si>
  <si>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</si>
  <si>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</si>
  <si>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</si>
  <si>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</si>
  <si>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</si>
  <si>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</si>
  <si>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</si>
  <si>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</si>
  <si>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</si>
  <si>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</si>
  <si>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</si>
  <si>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</si>
  <si>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</si>
  <si>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</si>
  <si>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</si>
  <si>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</si>
  <si>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</si>
  <si>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</si>
  <si>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</si>
  <si>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</si>
  <si>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</si>
  <si>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</si>
  <si>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</si>
  <si>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</si>
  <si>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</si>
  <si>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</si>
  <si>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</si>
  <si>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</si>
  <si>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</si>
  <si>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</si>
  <si>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</si>
  <si>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</si>
  <si>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</si>
  <si>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</si>
  <si>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</si>
  <si>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</si>
  <si>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</si>
  <si>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</si>
  <si>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</si>
  <si>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</si>
  <si>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</si>
  <si>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</si>
  <si>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</si>
  <si>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</si>
  <si>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</si>
  <si>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</si>
  <si>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</si>
  <si>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</si>
  <si>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</si>
  <si>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</si>
  <si>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</si>
  <si>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</si>
  <si>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</si>
  <si>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</si>
  <si>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</si>
  <si>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</si>
  <si>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</si>
  <si>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</si>
  <si>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</si>
  <si>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</si>
  <si>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</si>
  <si>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</si>
  <si>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</si>
  <si>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</si>
  <si>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</si>
  <si>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</si>
  <si>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</si>
  <si>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</si>
  <si>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</si>
  <si>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</si>
  <si>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</si>
  <si>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</si>
  <si>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</si>
  <si>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</si>
  <si>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</si>
  <si>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</si>
  <si>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</si>
  <si>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</si>
  <si>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</si>
  <si>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</si>
  <si>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</si>
  <si>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</si>
  <si>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</si>
  <si>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</si>
  <si>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</si>
  <si>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</si>
  <si>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</si>
  <si>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</si>
  <si>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Primet e Shkruara Bruto  në Sigurimin MTPL e Brendëshme</t>
  </si>
  <si>
    <t>Gross Written Premiums in DMTPL Insurance</t>
  </si>
  <si>
    <t>Dëmet e Paguara në Sigurimin MTPL e Brendëshme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</si>
  <si>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</si>
  <si>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</si>
  <si>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</si>
  <si>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</si>
  <si>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</si>
  <si>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</si>
  <si>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</si>
  <si>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</si>
  <si>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</si>
  <si>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</si>
  <si>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</si>
  <si>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</si>
  <si>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</si>
  <si>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</si>
  <si>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</si>
  <si>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</si>
  <si>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</si>
  <si>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</si>
  <si>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</si>
  <si>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</si>
  <si>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</si>
  <si>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</si>
  <si>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</si>
  <si>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</si>
  <si>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</si>
  <si>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</si>
  <si>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</si>
  <si>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</si>
  <si>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</si>
  <si>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</si>
  <si>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</si>
  <si>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</si>
  <si>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</si>
  <si>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</si>
  <si>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</si>
  <si>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</si>
  <si>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</si>
  <si>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</si>
  <si>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</si>
  <si>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</si>
  <si>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</si>
  <si>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</si>
  <si>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</si>
  <si>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</si>
  <si>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</si>
  <si>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</si>
  <si>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</si>
  <si>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</si>
  <si>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</si>
  <si>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</si>
  <si>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</si>
  <si>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</si>
  <si>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</si>
  <si>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</si>
  <si>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</si>
  <si>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</si>
  <si>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</si>
  <si>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</si>
  <si>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</si>
  <si>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</si>
  <si>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</si>
  <si>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</si>
  <si>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</si>
  <si>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</si>
  <si>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</si>
  <si>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</si>
  <si>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</si>
  <si>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</si>
  <si>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</si>
  <si>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</si>
  <si>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</si>
  <si>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</si>
  <si>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</si>
  <si>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</si>
  <si>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</si>
  <si>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</si>
  <si>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</si>
  <si>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</si>
  <si>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</si>
  <si>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</si>
  <si>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</si>
  <si>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</si>
  <si>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</si>
  <si>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</si>
  <si>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</si>
  <si>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</si>
  <si>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</si>
  <si>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</si>
  <si>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</si>
  <si>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</si>
  <si>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</si>
  <si>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</si>
  <si>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</si>
  <si>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</si>
  <si>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</si>
  <si>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</si>
  <si>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</si>
  <si>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</si>
  <si>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</si>
  <si>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</si>
  <si>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</si>
  <si>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</si>
  <si>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</si>
  <si>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</si>
  <si>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</si>
  <si>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</si>
  <si>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</si>
  <si>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</si>
  <si>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</si>
  <si>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</si>
  <si>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</si>
  <si>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</si>
  <si>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</si>
  <si>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</si>
  <si>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</si>
  <si>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</si>
  <si>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</si>
  <si>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</si>
  <si>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</si>
  <si>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</si>
  <si>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</si>
  <si>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</si>
  <si>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</si>
  <si>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</si>
  <si>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</si>
  <si>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</si>
  <si>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</si>
  <si>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</si>
  <si>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</si>
  <si>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</si>
  <si>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</si>
  <si>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</si>
  <si>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</si>
  <si>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</si>
  <si>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</si>
  <si>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</si>
  <si>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</si>
  <si>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</si>
  <si>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</si>
  <si>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</si>
  <si>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</si>
  <si>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</si>
  <si>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</si>
  <si>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</si>
  <si>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</si>
  <si>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</si>
  <si>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</si>
  <si>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</si>
  <si>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</si>
  <si>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</si>
  <si>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</si>
  <si>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</si>
  <si>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</si>
  <si>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</si>
  <si>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</si>
  <si>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</si>
  <si>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</si>
  <si>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</si>
  <si>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</si>
  <si>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</si>
  <si>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</si>
  <si>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</si>
  <si>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</si>
  <si>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</si>
  <si>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</si>
  <si>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</si>
  <si>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</si>
  <si>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</si>
  <si>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</si>
  <si>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</si>
  <si>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</si>
  <si>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</si>
  <si>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</si>
  <si>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</si>
  <si>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</si>
  <si>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</si>
  <si>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</si>
  <si>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</si>
  <si>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</si>
  <si>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</si>
  <si>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</si>
  <si>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</si>
  <si>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</si>
  <si>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</si>
  <si>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</si>
  <si>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</si>
  <si>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</si>
  <si>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</si>
  <si>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</si>
  <si>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</si>
  <si>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</si>
  <si>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</si>
  <si>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</si>
  <si>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</si>
  <si>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</si>
  <si>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</si>
  <si>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</si>
  <si>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</si>
  <si>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</si>
  <si>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</si>
  <si>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</si>
  <si>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</si>
  <si>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</si>
  <si>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</si>
  <si>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</si>
  <si>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</si>
  <si>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</si>
  <si>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</si>
  <si>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</si>
  <si>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</si>
  <si>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</si>
  <si>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</si>
  <si>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</si>
  <si>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</si>
  <si>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</si>
  <si>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</si>
  <si>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</si>
  <si>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</si>
  <si>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</si>
  <si>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</si>
  <si>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Departamenti i Mbikëqyrjes së Sigurimeve -DRA</t>
  </si>
  <si>
    <t>Korrik / July</t>
  </si>
  <si>
    <t>Nr I kontratave</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</si>
  <si>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për Raportim dhe Analiza). Të gjitha të drejtat janë të rezervuara.</t>
  </si>
  <si>
    <t>Departamenti i Mbikëqyrjes së Sigurimeve - DRA</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</si>
  <si>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</si>
  <si>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</si>
  <si>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</si>
  <si>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</si>
  <si>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</si>
  <si>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</si>
  <si>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</si>
  <si>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</si>
  <si>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</si>
  <si>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</si>
  <si>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</si>
  <si>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</si>
  <si>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</si>
  <si>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</si>
  <si>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</si>
  <si>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</si>
  <si>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</si>
  <si>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</si>
  <si>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</si>
  <si>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</si>
  <si>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</si>
  <si>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</si>
  <si>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</si>
  <si>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</si>
  <si>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</si>
  <si>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</si>
  <si>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</si>
  <si>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</si>
  <si>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</si>
  <si>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</si>
  <si>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</si>
  <si>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</si>
  <si>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</si>
  <si>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</si>
  <si>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</si>
  <si>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</si>
  <si>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Nëntor / November</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</si>
  <si>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</si>
  <si>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</si>
  <si>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Dhjetor / December</t>
  </si>
  <si>
    <t>20/`19-1</t>
  </si>
  <si>
    <t>Janar / January</t>
  </si>
  <si>
    <t>Janar - Shkurt / January - February</t>
  </si>
  <si>
    <t>Shkurt / February</t>
  </si>
  <si>
    <t>Publikuar_Mars. 2020</t>
  </si>
  <si>
    <t>Gjatë periudhës Janar - Shkurt 2020 tregu i sigurimeve ka pasur një rritje prej 17.69% krahasuar me periudhën e njejtë të vitit 2019. Volumi i primeve të shkruara bruto në krahasim me periudhën paraprake është rritur me 2,504,772 euro duke arritur gjithsej shumën prej 16,664,435 euro.</t>
  </si>
  <si>
    <t xml:space="preserve">Numri i kontratave arriti në 155,530 duke shënuar një rritje me 13.69% krahasuar me periudhën e njëjtë Janar - Shkurt 2019.
</t>
  </si>
  <si>
    <t>Volumi i primeve të shkruara bruto në veprimtarinë e Jo-Jetës arriti shumën 16,083,502 euro duke shënuar një rritje në masën prej 18.26% më shumë krahasuar me periudhën Janar - Shkurt 2019.</t>
  </si>
  <si>
    <t>Numri i kontratave në sigurimin e Jo-Jetës arriti në 152,738 duke shënuar një rritje në masën 12.87% krahasuar me periudhën e njejtë Janar - Shkurt 2019.</t>
  </si>
  <si>
    <t>Volumi i primeve të shkruara bruto në veprimtarinë e Jetës arriti shumën 580,933 euro duke shënuar një rritje në masën 3.73% krahasuar me periudhën e njejtë Janar - Shkurt 2019.</t>
  </si>
  <si>
    <t>Numri i kontratave në sigurimin e Jetës arriti në 2,792 duke shënuar një rritje në masën 89.80% krahasuar me periudhën e njejtë Janar - Shkurt 2019.</t>
  </si>
  <si>
    <t>Gjatë periudhes Janar - Shkurt 2020, janë paguar gjithsej 9,799,106 euro dëme ose 56.96% më shumë se gjatë periudhës së njejtë Janar - Shkurt 2019.</t>
  </si>
  <si>
    <t>Numri i dëmeve të paguara gjatë periudhës Janar - Shkurt 2020 në krahasim me periudhën e njejtë të vitit paraprak është rritur me 5,086 më shumë dhe arriti në 25,997 nga të cilat 25,955 dëme janë paguar nga kompanitë e sigurimit të Jo-Jetës dhe 42 nga kompanitë e sigurimit të Jetës.</t>
  </si>
  <si>
    <t xml:space="preserve">During the period of January - February 2020 the insurance market experienced an increase by 17.69% compared to January - February 2019. Gross insurance premiums amount to euro 16,664,435 increasing by euro 2,504,772 more than the previous period of last year. </t>
  </si>
  <si>
    <t>The number of insurance policies reached 155,530 which indicate an increase 13.69% compared to the same period of January - February 2019.</t>
  </si>
  <si>
    <t>Gross insurance premiums in Non-Life insurance business reached the value of euro 16,083,502 which indicate an increase by 18.26% compared with January - February 2019.</t>
  </si>
  <si>
    <t>The number of Non-Life insurance policies reached 152,738 which are 12.87% more than in the same period of January - February 2019.</t>
  </si>
  <si>
    <t>Gross insurance premiums in Life insurance business reached the value of euro 580,933 which indicate an increase by 3.73% compared to the same period of January - February 2019.</t>
  </si>
  <si>
    <t>The number of Life insurance policies reached 2,792 which indicate an increase by 89.80% compared to the same period of 2019.</t>
  </si>
  <si>
    <t xml:space="preserve">During the period of January - February 2020, the paid claims are in the amount to euro 9,799,106 or 56.96% more than in the same period of January - February 2019.
</t>
  </si>
  <si>
    <t xml:space="preserve">During the period of January - February 2020 compared to the same period of last year there is an increase of 5,086 more in the number of paid claims, which reached the number of 25,997 paid claims. The Non-Life insurers paid 25,955 claims and Life insurers paid 42 claims. </t>
  </si>
  <si>
    <t>Janar - Shkurt 2020</t>
  </si>
  <si>
    <t>January - February 2020</t>
  </si>
  <si>
    <t>Published_March. 2020</t>
  </si>
  <si>
    <t>4. Në kuadër të aktivitetit jo-jetë për periudhën raportuese Janar-Shkurt 2020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</si>
  <si>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4. In the activity of non-life for the reporting period January - February 2020 are included the data of the insurer “Insig” Sh.A., whom as of 26 april 2019 has entered into liquidation process. Meanwhile, only the part related to paid claims has been updated with the current reporting period based on the data reported by the liquidator.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</si>
</sst>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s>
  <fonts count="102">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80">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6" fontId="32" fillId="5" borderId="32" xfId="2" quotePrefix="1" applyNumberFormat="1" applyFont="1" applyFill="1" applyBorder="1" applyAlignment="1" applyProtection="1">
      <alignment horizontal="right" wrapText="1"/>
    </xf>
    <xf numFmtId="166" fontId="4" fillId="5" borderId="32" xfId="2" applyNumberFormat="1" applyFont="1" applyFill="1" applyBorder="1" applyAlignment="1" applyProtection="1">
      <alignment horizontal="right" wrapText="1"/>
    </xf>
    <xf numFmtId="166" fontId="4" fillId="7" borderId="32"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Border="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166" fontId="81" fillId="2" borderId="0" xfId="2" applyNumberFormat="1" applyFont="1" applyFill="1" applyBorder="1" applyAlignment="1" applyProtection="1">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1" fillId="6" borderId="0" xfId="41" applyFont="1" applyFill="1" applyBorder="1" applyAlignment="1" applyProtection="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3" xfId="0" applyNumberFormat="1" applyFont="1" applyFill="1" applyBorder="1" applyAlignment="1" applyProtection="1">
      <alignment horizontal="right" wrapText="1"/>
    </xf>
    <xf numFmtId="167" fontId="44" fillId="10" borderId="33" xfId="2" applyNumberFormat="1" applyFont="1" applyFill="1" applyBorder="1" applyAlignment="1" applyProtection="1">
      <alignment horizontal="right" wrapText="1"/>
    </xf>
    <xf numFmtId="165" fontId="37" fillId="10" borderId="33"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4" xfId="2" applyNumberFormat="1" applyFont="1" applyFill="1" applyBorder="1" applyAlignment="1" applyProtection="1">
      <alignment horizontal="right" wrapText="1"/>
    </xf>
    <xf numFmtId="165" fontId="32" fillId="11" borderId="34" xfId="2" applyFont="1" applyFill="1" applyBorder="1" applyAlignment="1" applyProtection="1">
      <alignment horizontal="right" wrapText="1"/>
    </xf>
    <xf numFmtId="167" fontId="32" fillId="11" borderId="34"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1" xfId="2" applyNumberFormat="1" applyFont="1" applyFill="1" applyBorder="1" applyAlignment="1" applyProtection="1">
      <alignment horizontal="right" wrapText="1"/>
    </xf>
    <xf numFmtId="166" fontId="4" fillId="11" borderId="31"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5" xfId="0" applyFont="1" applyFill="1" applyBorder="1" applyAlignment="1" applyProtection="1">
      <alignment horizontal="center"/>
      <protection locked="0"/>
    </xf>
    <xf numFmtId="166" fontId="37" fillId="10" borderId="35" xfId="0" applyNumberFormat="1" applyFont="1" applyFill="1" applyBorder="1" applyAlignment="1" applyProtection="1">
      <alignment horizontal="left" wrapText="1"/>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166" fontId="42" fillId="10" borderId="36"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7" xfId="0" applyFont="1" applyFill="1" applyBorder="1" applyAlignment="1" applyProtection="1">
      <alignment horizontal="center" vertical="center"/>
      <protection locked="0"/>
    </xf>
    <xf numFmtId="0" fontId="46" fillId="10" borderId="37" xfId="0" applyFont="1" applyFill="1" applyBorder="1" applyAlignment="1" applyProtection="1">
      <alignment horizontal="lef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18" fillId="10" borderId="38" xfId="0" applyFont="1" applyFill="1" applyBorder="1" applyProtection="1">
      <protection locked="0"/>
    </xf>
    <xf numFmtId="166" fontId="37" fillId="10" borderId="38" xfId="0" applyNumberFormat="1" applyFont="1" applyFill="1" applyBorder="1" applyAlignment="1" applyProtection="1">
      <alignment horizontal="left"/>
      <protection locked="0"/>
    </xf>
    <xf numFmtId="166" fontId="37" fillId="10" borderId="38" xfId="2" applyNumberFormat="1" applyFont="1" applyFill="1" applyBorder="1" applyAlignment="1" applyProtection="1">
      <alignment horizontal="right" wrapText="1"/>
    </xf>
    <xf numFmtId="167" fontId="37" fillId="10" borderId="38" xfId="2" applyNumberFormat="1" applyFont="1" applyFill="1" applyBorder="1" applyAlignment="1" applyProtection="1">
      <alignment horizontal="right" wrapText="1"/>
    </xf>
    <xf numFmtId="165" fontId="37" fillId="10" borderId="38" xfId="2" applyNumberFormat="1" applyFont="1" applyFill="1" applyBorder="1" applyAlignment="1" applyProtection="1">
      <alignment horizontal="right" wrapText="1"/>
    </xf>
    <xf numFmtId="0" fontId="37" fillId="10" borderId="38" xfId="0" applyFont="1" applyFill="1" applyBorder="1" applyProtection="1">
      <protection locked="0"/>
    </xf>
    <xf numFmtId="166" fontId="37" fillId="10" borderId="38" xfId="0" applyNumberFormat="1" applyFont="1" applyFill="1" applyBorder="1" applyAlignment="1" applyProtection="1">
      <protection locked="0"/>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46" fillId="10" borderId="39" xfId="0" applyFont="1" applyFill="1" applyBorder="1" applyAlignment="1" applyProtection="1">
      <alignment horizontal="center" vertical="center"/>
      <protection locked="0"/>
    </xf>
    <xf numFmtId="0" fontId="43" fillId="10" borderId="39" xfId="0" applyFont="1" applyFill="1" applyBorder="1" applyAlignment="1" applyProtection="1">
      <alignment wrapText="1"/>
      <protection locked="0"/>
    </xf>
    <xf numFmtId="166" fontId="46" fillId="10" borderId="39" xfId="2" applyNumberFormat="1" applyFont="1" applyFill="1" applyBorder="1" applyAlignment="1" applyProtection="1">
      <alignment horizontal="center" vertical="center" wrapText="1"/>
    </xf>
    <xf numFmtId="167" fontId="46" fillId="10" borderId="39" xfId="45" applyNumberFormat="1" applyFont="1" applyFill="1" applyBorder="1" applyAlignment="1" applyProtection="1">
      <alignment horizontal="right" vertical="center" wrapText="1"/>
    </xf>
    <xf numFmtId="0" fontId="37" fillId="10" borderId="38" xfId="0" applyFont="1" applyFill="1" applyBorder="1" applyAlignment="1" applyProtection="1">
      <alignment horizontal="left"/>
      <protection locked="0"/>
    </xf>
    <xf numFmtId="166" fontId="37" fillId="10" borderId="38" xfId="0" applyNumberFormat="1" applyFont="1" applyFill="1" applyBorder="1" applyAlignment="1" applyProtection="1">
      <alignment horizontal="right" wrapText="1"/>
    </xf>
    <xf numFmtId="40" fontId="37" fillId="10" borderId="38" xfId="2" applyNumberFormat="1" applyFont="1" applyFill="1" applyBorder="1" applyAlignment="1" applyProtection="1">
      <alignment horizontal="right" wrapText="1"/>
    </xf>
    <xf numFmtId="165" fontId="37" fillId="10" borderId="38"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8" xfId="0" applyFont="1" applyFill="1" applyBorder="1" applyAlignment="1" applyProtection="1">
      <alignment horizontal="left" wrapText="1"/>
      <protection locked="0"/>
    </xf>
    <xf numFmtId="168" fontId="37" fillId="10" borderId="40"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8" xfId="2" applyNumberFormat="1" applyFont="1" applyFill="1" applyBorder="1" applyAlignment="1" applyProtection="1">
      <alignment horizontal="right" wrapText="1"/>
    </xf>
    <xf numFmtId="167" fontId="42" fillId="10" borderId="38" xfId="45" applyNumberFormat="1" applyFont="1" applyFill="1" applyBorder="1" applyAlignment="1" applyProtection="1">
      <alignment horizontal="right" wrapText="1"/>
    </xf>
    <xf numFmtId="167" fontId="37" fillId="10" borderId="38" xfId="45" applyNumberFormat="1" applyFont="1" applyFill="1" applyBorder="1" applyAlignment="1" applyProtection="1">
      <alignment horizontal="right" wrapText="1"/>
    </xf>
    <xf numFmtId="0" fontId="19" fillId="10" borderId="41"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41"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2" xfId="0" applyFont="1" applyFill="1" applyBorder="1" applyAlignment="1" applyProtection="1">
      <protection locked="0"/>
    </xf>
    <xf numFmtId="0" fontId="21" fillId="10" borderId="41"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3" xfId="2" applyNumberFormat="1" applyFont="1" applyFill="1" applyBorder="1" applyAlignment="1" applyProtection="1">
      <alignment horizontal="right" wrapText="1"/>
    </xf>
    <xf numFmtId="40" fontId="37" fillId="10" borderId="43" xfId="2" applyNumberFormat="1" applyFont="1" applyFill="1" applyBorder="1" applyAlignment="1" applyProtection="1">
      <alignment horizontal="right" wrapText="1"/>
    </xf>
    <xf numFmtId="165" fontId="37" fillId="10" borderId="43" xfId="2" applyFont="1" applyFill="1" applyBorder="1" applyAlignment="1" applyProtection="1">
      <alignment horizontal="right" wrapText="1"/>
    </xf>
    <xf numFmtId="0" fontId="37" fillId="10" borderId="38" xfId="0" applyFont="1" applyFill="1" applyBorder="1" applyAlignment="1">
      <alignment horizontal="left"/>
    </xf>
    <xf numFmtId="166" fontId="37" fillId="10" borderId="43" xfId="2" applyNumberFormat="1" applyFont="1" applyFill="1" applyBorder="1" applyAlignment="1">
      <alignment wrapText="1"/>
    </xf>
    <xf numFmtId="167" fontId="37" fillId="10" borderId="43"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4" xfId="45" applyNumberFormat="1" applyFont="1" applyFill="1" applyBorder="1" applyAlignment="1" applyProtection="1">
      <alignment horizontal="right" wrapText="1"/>
    </xf>
    <xf numFmtId="0" fontId="21" fillId="10" borderId="45" xfId="0" applyFont="1" applyFill="1" applyBorder="1" applyProtection="1">
      <protection locked="0"/>
    </xf>
    <xf numFmtId="0" fontId="21" fillId="10" borderId="46" xfId="0" applyFont="1" applyFill="1" applyBorder="1" applyAlignment="1" applyProtection="1">
      <alignment horizontal="right"/>
      <protection locked="0"/>
    </xf>
    <xf numFmtId="166" fontId="37" fillId="10" borderId="33"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7" xfId="0" applyFont="1" applyFill="1" applyBorder="1" applyAlignment="1">
      <alignment horizontal="left" vertical="center"/>
    </xf>
    <xf numFmtId="0" fontId="37" fillId="10" borderId="47" xfId="0" applyFont="1" applyFill="1" applyBorder="1" applyAlignment="1">
      <alignment horizontal="left" vertical="center"/>
    </xf>
    <xf numFmtId="0" fontId="37" fillId="10" borderId="48" xfId="0" applyFont="1" applyFill="1" applyBorder="1" applyAlignment="1">
      <alignment vertical="center" wrapText="1"/>
    </xf>
    <xf numFmtId="0" fontId="46" fillId="10" borderId="49" xfId="0" applyFont="1" applyFill="1" applyBorder="1" applyAlignment="1">
      <alignment horizontal="right" vertical="center" wrapText="1"/>
    </xf>
    <xf numFmtId="0" fontId="52" fillId="10" borderId="49" xfId="0" applyFont="1" applyFill="1" applyBorder="1" applyAlignment="1">
      <alignment horizontal="center" vertical="center" wrapText="1"/>
    </xf>
    <xf numFmtId="0" fontId="19" fillId="10" borderId="50" xfId="0" applyFont="1" applyFill="1" applyBorder="1" applyAlignment="1">
      <alignment horizontal="center" vertical="top" wrapText="1"/>
    </xf>
    <xf numFmtId="0" fontId="37" fillId="10" borderId="51" xfId="0" applyFont="1" applyFill="1" applyBorder="1" applyAlignment="1" applyProtection="1">
      <alignment horizontal="left" vertical="top"/>
      <protection locked="0"/>
    </xf>
    <xf numFmtId="0" fontId="37" fillId="10" borderId="52" xfId="0" applyFont="1" applyFill="1" applyBorder="1" applyAlignment="1" applyProtection="1">
      <alignment horizontal="left" vertical="top" wrapText="1"/>
      <protection locked="0"/>
    </xf>
    <xf numFmtId="0" fontId="46" fillId="10" borderId="53" xfId="0" applyFont="1" applyFill="1" applyBorder="1" applyAlignment="1" applyProtection="1">
      <alignment horizontal="center" wrapText="1"/>
      <protection locked="0"/>
    </xf>
    <xf numFmtId="0" fontId="52" fillId="10" borderId="53" xfId="0" applyFont="1" applyFill="1" applyBorder="1" applyAlignment="1" applyProtection="1">
      <alignment horizontal="center" vertical="center" wrapText="1"/>
      <protection locked="0"/>
    </xf>
    <xf numFmtId="0" fontId="46" fillId="10" borderId="53"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166" fontId="37" fillId="10" borderId="43" xfId="2" applyNumberFormat="1" applyFont="1" applyFill="1" applyBorder="1" applyAlignment="1">
      <alignment horizontal="right" wrapText="1"/>
    </xf>
    <xf numFmtId="0" fontId="84" fillId="2" borderId="54" xfId="33" applyFont="1" applyFill="1" applyBorder="1" applyAlignment="1" applyProtection="1">
      <alignment vertical="center" wrapText="1"/>
      <protection locked="0"/>
    </xf>
    <xf numFmtId="0" fontId="82" fillId="2" borderId="54" xfId="0" applyFont="1" applyFill="1" applyBorder="1" applyAlignment="1" applyProtection="1">
      <alignment vertical="center" wrapText="1"/>
      <protection locked="0"/>
    </xf>
    <xf numFmtId="166" fontId="80" fillId="0" borderId="54" xfId="2" applyNumberFormat="1" applyFont="1" applyBorder="1" applyAlignment="1">
      <alignment vertical="center"/>
    </xf>
    <xf numFmtId="0" fontId="90" fillId="12" borderId="55" xfId="0" applyFont="1" applyFill="1" applyBorder="1" applyAlignment="1" applyProtection="1">
      <alignment horizontal="center"/>
      <protection locked="0"/>
    </xf>
    <xf numFmtId="0" fontId="90" fillId="12" borderId="56"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166" fontId="81" fillId="2" borderId="0" xfId="2" applyNumberFormat="1" applyFont="1" applyFill="1" applyAlignment="1" applyProtection="1">
      <alignment vertical="center"/>
      <protection locked="0"/>
    </xf>
    <xf numFmtId="40" fontId="89" fillId="0" borderId="54" xfId="2" applyNumberFormat="1" applyFont="1" applyBorder="1" applyAlignment="1">
      <alignment horizontal="center" vertical="center"/>
    </xf>
    <xf numFmtId="0" fontId="40" fillId="6" borderId="0" xfId="33" applyFont="1" applyFill="1"/>
    <xf numFmtId="166" fontId="40" fillId="6" borderId="0" xfId="2" applyNumberFormat="1" applyFont="1" applyFill="1" applyBorder="1"/>
    <xf numFmtId="0" fontId="40" fillId="6" borderId="0" xfId="42" applyFont="1" applyFill="1" applyBorder="1"/>
    <xf numFmtId="0" fontId="40" fillId="6" borderId="0" xfId="42" applyFont="1" applyFill="1"/>
    <xf numFmtId="0" fontId="42" fillId="6" borderId="0" xfId="42" applyFont="1" applyFill="1" applyAlignment="1">
      <alignment horizontal="center"/>
    </xf>
    <xf numFmtId="0" fontId="42" fillId="6" borderId="0" xfId="42" applyFont="1" applyFill="1"/>
    <xf numFmtId="0" fontId="40" fillId="6" borderId="0" xfId="42" applyFont="1" applyFill="1" applyAlignment="1">
      <alignment horizontal="left" vertical="center" wrapText="1"/>
    </xf>
    <xf numFmtId="0" fontId="40" fillId="6" borderId="0" xfId="42" applyFont="1" applyFill="1" applyAlignment="1">
      <alignment vertical="top"/>
    </xf>
    <xf numFmtId="0" fontId="40" fillId="6" borderId="0" xfId="49" applyFont="1" applyFill="1" applyAlignment="1">
      <alignment vertical="top" wrapText="1"/>
    </xf>
    <xf numFmtId="0" fontId="40" fillId="6" borderId="0" xfId="49" applyFont="1" applyFill="1" applyAlignment="1">
      <alignment horizontal="left" vertical="center" wrapText="1"/>
    </xf>
    <xf numFmtId="0" fontId="40" fillId="6" borderId="0" xfId="49" applyFont="1" applyFill="1" applyAlignment="1">
      <alignment horizontal="left" vertical="top" wrapText="1"/>
    </xf>
    <xf numFmtId="0" fontId="40" fillId="6" borderId="0" xfId="49" applyNumberFormat="1" applyFont="1" applyFill="1" applyAlignment="1">
      <alignment horizontal="left" vertical="top" wrapText="1"/>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0" fontId="42" fillId="6" borderId="0" xfId="42" applyFont="1" applyFill="1" applyBorder="1" applyAlignment="1">
      <alignment horizontal="left"/>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43" fontId="32" fillId="2" borderId="0" xfId="0" applyNumberFormat="1" applyFont="1" applyFill="1" applyBorder="1" applyProtection="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44" fillId="2" borderId="0" xfId="2" applyNumberFormat="1" applyFont="1" applyFill="1" applyBorder="1" applyAlignment="1">
      <alignment horizontal="right" wrapText="1"/>
    </xf>
    <xf numFmtId="165" fontId="37" fillId="10" borderId="43"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4"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166" fontId="80" fillId="0" borderId="64" xfId="2" applyNumberFormat="1" applyFont="1" applyBorder="1" applyAlignment="1">
      <alignment vertical="center"/>
    </xf>
    <xf numFmtId="40" fontId="89" fillId="0" borderId="64" xfId="2" applyNumberFormat="1" applyFont="1" applyBorder="1" applyAlignment="1">
      <alignment horizontal="center" vertical="center"/>
    </xf>
    <xf numFmtId="166" fontId="81" fillId="2" borderId="65" xfId="2" applyNumberFormat="1" applyFont="1" applyFill="1" applyBorder="1" applyAlignment="1" applyProtection="1">
      <alignment vertical="center"/>
      <protection locked="0"/>
    </xf>
    <xf numFmtId="0" fontId="90" fillId="12" borderId="67" xfId="0" applyFont="1" applyFill="1" applyBorder="1" applyAlignment="1" applyProtection="1">
      <protection locked="0"/>
    </xf>
    <xf numFmtId="0" fontId="90" fillId="12" borderId="66" xfId="0" applyFont="1" applyFill="1" applyBorder="1" applyAlignment="1" applyProtection="1">
      <protection locked="0"/>
    </xf>
    <xf numFmtId="0" fontId="94" fillId="0" borderId="0" xfId="0" applyFont="1"/>
    <xf numFmtId="171" fontId="94" fillId="0" borderId="0" xfId="0" applyNumberFormat="1" applyFont="1"/>
    <xf numFmtId="166" fontId="94" fillId="0" borderId="0" xfId="2" applyNumberFormat="1" applyFont="1"/>
    <xf numFmtId="166" fontId="101"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98"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4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9"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5"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5"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9" fillId="13" borderId="26"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7" xfId="0" applyFont="1" applyFill="1" applyBorder="1" applyAlignment="1">
      <alignment horizontal="center"/>
    </xf>
    <xf numFmtId="0" fontId="32" fillId="10" borderId="58" xfId="0" applyFont="1" applyFill="1" applyBorder="1" applyAlignment="1">
      <alignment horizontal="center"/>
    </xf>
    <xf numFmtId="0" fontId="32" fillId="10" borderId="59"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48" fillId="10" borderId="29" xfId="0" applyFont="1" applyFill="1" applyBorder="1" applyAlignment="1">
      <alignment horizontal="center"/>
    </xf>
    <xf numFmtId="0" fontId="59" fillId="2" borderId="60" xfId="0" applyFont="1" applyFill="1" applyBorder="1" applyAlignment="1" applyProtection="1">
      <alignment horizontal="center" vertical="center" wrapText="1"/>
      <protection locked="0"/>
    </xf>
    <xf numFmtId="0" fontId="32" fillId="10" borderId="58"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60"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90" fillId="12" borderId="68" xfId="0" applyFont="1" applyFill="1" applyBorder="1" applyAlignment="1" applyProtection="1">
      <alignment horizontal="center"/>
      <protection locked="0"/>
    </xf>
    <xf numFmtId="0" fontId="90" fillId="12" borderId="66" xfId="0" applyFont="1" applyFill="1" applyBorder="1" applyAlignment="1" applyProtection="1">
      <alignment horizontal="center"/>
      <protection locked="0"/>
    </xf>
    <xf numFmtId="0" fontId="90" fillId="12" borderId="67" xfId="0" applyFont="1" applyFill="1" applyBorder="1" applyAlignment="1" applyProtection="1">
      <alignment horizontal="center"/>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61" xfId="41" applyFont="1" applyFill="1" applyBorder="1" applyAlignment="1" applyProtection="1">
      <alignment horizontal="right"/>
      <protection locked="0"/>
    </xf>
    <xf numFmtId="0" fontId="77" fillId="2" borderId="0" xfId="41" applyFont="1" applyFill="1" applyBorder="1" applyAlignment="1" applyProtection="1">
      <alignment horizontal="right"/>
      <protection locked="0"/>
    </xf>
    <xf numFmtId="0" fontId="90" fillId="12" borderId="24" xfId="0" applyFont="1" applyFill="1" applyBorder="1" applyAlignment="1" applyProtection="1">
      <alignment horizontal="center" vertical="center" wrapText="1"/>
      <protection locked="0"/>
    </xf>
    <xf numFmtId="0" fontId="90" fillId="12" borderId="30"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62" xfId="0" applyFont="1" applyFill="1" applyBorder="1" applyAlignment="1" applyProtection="1">
      <alignment horizontal="center"/>
      <protection locked="0"/>
    </xf>
    <xf numFmtId="0" fontId="19" fillId="10" borderId="63" xfId="0" applyFont="1" applyFill="1" applyBorder="1" applyAlignment="1" applyProtection="1">
      <alignment horizontal="center"/>
      <protection locked="0"/>
    </xf>
    <xf numFmtId="0" fontId="21" fillId="10" borderId="62" xfId="0" applyFont="1" applyFill="1" applyBorder="1" applyAlignment="1" applyProtection="1">
      <alignment horizontal="center"/>
      <protection locked="0"/>
    </xf>
    <xf numFmtId="0" fontId="21" fillId="10" borderId="63"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560020.46360624069</c:v>
                </c:pt>
                <c:pt idx="1">
                  <c:v>580932.8446005017</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13599642.240053995</c:v>
                </c:pt>
                <c:pt idx="1">
                  <c:v>16083501.816314442</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76602.44</c:v>
                </c:pt>
                <c:pt idx="1">
                  <c:v>120433.9</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6166415.8799999999</c:v>
                </c:pt>
                <c:pt idx="1">
                  <c:v>9678672.2699999996</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Mars / March</c:v>
                </c:pt>
                <c:pt idx="1">
                  <c:v>Prill / April</c:v>
                </c:pt>
                <c:pt idx="2">
                  <c:v>Maj / May</c:v>
                </c:pt>
                <c:pt idx="3">
                  <c:v>Qershor / June</c:v>
                </c:pt>
                <c:pt idx="4">
                  <c:v>Korrik / July</c:v>
                </c:pt>
                <c:pt idx="5">
                  <c:v>Gusht / August</c:v>
                </c:pt>
                <c:pt idx="6">
                  <c:v>Shtator / September</c:v>
                </c:pt>
                <c:pt idx="7">
                  <c:v>Tetor / October</c:v>
                </c:pt>
                <c:pt idx="8">
                  <c:v>Nëntor / November</c:v>
                </c:pt>
                <c:pt idx="9">
                  <c:v>Dhjetor / December</c:v>
                </c:pt>
                <c:pt idx="10">
                  <c:v>Janar / January</c:v>
                </c:pt>
                <c:pt idx="11">
                  <c:v>Shkurt / February</c:v>
                </c:pt>
              </c:strCache>
            </c:strRef>
          </c:cat>
          <c:val>
            <c:numRef>
              <c:f>'F24'!$B$8:$M$8</c:f>
              <c:numCache>
                <c:formatCode>_-* #,##0_-;\-* #,##0_-;_-* "-"??_-;_-@_-</c:formatCode>
                <c:ptCount val="12"/>
                <c:pt idx="0">
                  <c:v>28474</c:v>
                </c:pt>
                <c:pt idx="1">
                  <c:v>31283</c:v>
                </c:pt>
                <c:pt idx="2">
                  <c:v>31955</c:v>
                </c:pt>
                <c:pt idx="3">
                  <c:v>29315</c:v>
                </c:pt>
                <c:pt idx="4">
                  <c:v>38399</c:v>
                </c:pt>
                <c:pt idx="5">
                  <c:v>34004</c:v>
                </c:pt>
                <c:pt idx="6">
                  <c:v>28501</c:v>
                </c:pt>
                <c:pt idx="7">
                  <c:v>30396</c:v>
                </c:pt>
                <c:pt idx="8">
                  <c:v>28673</c:v>
                </c:pt>
                <c:pt idx="9">
                  <c:v>28717</c:v>
                </c:pt>
                <c:pt idx="10">
                  <c:v>25287</c:v>
                </c:pt>
                <c:pt idx="11">
                  <c:v>30002</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9.8651401278359252</c:v>
                </c:pt>
                <c:pt idx="2">
                  <c:v>2.1481315730588424</c:v>
                </c:pt>
                <c:pt idx="3">
                  <c:v>-8.2616179001721139</c:v>
                </c:pt>
                <c:pt idx="4">
                  <c:v>30.987549036329519</c:v>
                </c:pt>
                <c:pt idx="5">
                  <c:v>-11.445610562775077</c:v>
                </c:pt>
                <c:pt idx="6">
                  <c:v>-16.183390189389478</c:v>
                </c:pt>
                <c:pt idx="7">
                  <c:v>6.6488895126486813</c:v>
                </c:pt>
                <c:pt idx="8">
                  <c:v>-5.668509014343992</c:v>
                </c:pt>
                <c:pt idx="9">
                  <c:v>0.15345446936141371</c:v>
                </c:pt>
                <c:pt idx="10">
                  <c:v>-11.944144583347837</c:v>
                </c:pt>
                <c:pt idx="11">
                  <c:v>18.645944556491468</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Mars / March</c:v>
                </c:pt>
                <c:pt idx="1">
                  <c:v>Prill / April</c:v>
                </c:pt>
                <c:pt idx="2">
                  <c:v>Maj / May</c:v>
                </c:pt>
                <c:pt idx="3">
                  <c:v>Qershor / June</c:v>
                </c:pt>
                <c:pt idx="4">
                  <c:v>Korrik / July</c:v>
                </c:pt>
                <c:pt idx="5">
                  <c:v>Gusht / August</c:v>
                </c:pt>
                <c:pt idx="6">
                  <c:v>Shtator / September</c:v>
                </c:pt>
                <c:pt idx="7">
                  <c:v>Tetor / October</c:v>
                </c:pt>
                <c:pt idx="8">
                  <c:v>Nëntor / November</c:v>
                </c:pt>
                <c:pt idx="9">
                  <c:v>Dhjetor / December</c:v>
                </c:pt>
                <c:pt idx="10">
                  <c:v>Janar / January</c:v>
                </c:pt>
                <c:pt idx="11">
                  <c:v>Shkurt / February</c:v>
                </c:pt>
              </c:strCache>
            </c:strRef>
          </c:cat>
          <c:val>
            <c:numRef>
              <c:f>'F24'!$B$10:$M$10</c:f>
              <c:numCache>
                <c:formatCode>_-* #,##0_-;\-* #,##0_-;_-* "-"??_-;_-@_-</c:formatCode>
                <c:ptCount val="12"/>
                <c:pt idx="0">
                  <c:v>3918661.59</c:v>
                </c:pt>
                <c:pt idx="1">
                  <c:v>4275991.8099999996</c:v>
                </c:pt>
                <c:pt idx="2">
                  <c:v>4242593.1100000003</c:v>
                </c:pt>
                <c:pt idx="3">
                  <c:v>3756694.61</c:v>
                </c:pt>
                <c:pt idx="4">
                  <c:v>4801743.13</c:v>
                </c:pt>
                <c:pt idx="5">
                  <c:v>4194434.28</c:v>
                </c:pt>
                <c:pt idx="6">
                  <c:v>3656900.4569999999</c:v>
                </c:pt>
                <c:pt idx="7">
                  <c:v>3829363.9127000002</c:v>
                </c:pt>
                <c:pt idx="8">
                  <c:v>3765833.19</c:v>
                </c:pt>
                <c:pt idx="9">
                  <c:v>4320997.57</c:v>
                </c:pt>
                <c:pt idx="10">
                  <c:v>3750318.31</c:v>
                </c:pt>
                <c:pt idx="11">
                  <c:v>4257244</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9.1186802379635843</c:v>
                </c:pt>
                <c:pt idx="2">
                  <c:v>-0.78107492914022414</c:v>
                </c:pt>
                <c:pt idx="3">
                  <c:v>-11.452865910113175</c:v>
                </c:pt>
                <c:pt idx="4">
                  <c:v>27.818298490864013</c:v>
                </c:pt>
                <c:pt idx="5">
                  <c:v>-12.647674678924348</c:v>
                </c:pt>
                <c:pt idx="6">
                  <c:v>-12.815406968302778</c:v>
                </c:pt>
                <c:pt idx="7">
                  <c:v>4.7161102066607397</c:v>
                </c:pt>
                <c:pt idx="8">
                  <c:v>-1.6590411396864679</c:v>
                </c:pt>
                <c:pt idx="9">
                  <c:v>14.742139441391465</c:v>
                </c:pt>
                <c:pt idx="10">
                  <c:v>-13.207118281253749</c:v>
                </c:pt>
                <c:pt idx="11">
                  <c:v>13.516871051940127</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16</xdr:row>
      <xdr:rowOff>123824</xdr:rowOff>
    </xdr:from>
    <xdr:to>
      <xdr:col>1</xdr:col>
      <xdr:colOff>0</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19050</xdr:rowOff>
    </xdr:from>
    <xdr:to>
      <xdr:col>5</xdr:col>
      <xdr:colOff>714147</xdr:colOff>
      <xdr:row>39</xdr:row>
      <xdr:rowOff>76200</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opLeftCell="A22" zoomScaleNormal="100" workbookViewId="0">
      <selection activeCell="F12" sqref="F12"/>
    </sheetView>
  </sheetViews>
  <sheetFormatPr defaultColWidth="9.140625" defaultRowHeight="12.75"/>
  <cols>
    <col min="1" max="1" width="2.85546875" style="215" customWidth="1"/>
    <col min="2" max="2" width="13.140625" style="215" customWidth="1"/>
    <col min="3" max="3" width="8.28515625" style="215" customWidth="1"/>
    <col min="4" max="4" width="25.140625" style="215" customWidth="1"/>
    <col min="5" max="5" width="11.85546875" style="215" customWidth="1"/>
    <col min="6" max="6" width="6.7109375" style="215" customWidth="1"/>
    <col min="7" max="7" width="9.140625" style="215"/>
    <col min="8" max="8" width="8.7109375" style="215" customWidth="1"/>
    <col min="9" max="9" width="5.85546875" style="223" hidden="1" customWidth="1"/>
    <col min="10" max="10" width="5.85546875" style="215" customWidth="1"/>
    <col min="11" max="11" width="9.140625" style="215"/>
    <col min="12" max="18" width="9.140625" style="33"/>
    <col min="19" max="19" width="9.5703125" style="33" bestFit="1" customWidth="1"/>
    <col min="20" max="16384" width="9.140625" style="33"/>
  </cols>
  <sheetData>
    <row r="1" spans="1:11" s="201" customFormat="1" ht="13.5" thickBot="1"/>
    <row r="2" spans="1:11" ht="20.25" customHeight="1" thickBot="1">
      <c r="A2" s="214"/>
      <c r="B2" s="214"/>
      <c r="C2" s="214"/>
      <c r="D2" s="511" t="s">
        <v>357</v>
      </c>
      <c r="E2" s="511"/>
      <c r="F2" s="511"/>
      <c r="G2" s="511"/>
      <c r="H2" s="511"/>
      <c r="I2" s="511"/>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408" t="s">
        <v>106</v>
      </c>
      <c r="C5" s="408"/>
      <c r="D5" s="408"/>
      <c r="E5" s="408"/>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245</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482</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20"/>
      <c r="B12" s="408" t="s">
        <v>107</v>
      </c>
      <c r="C12" s="408"/>
      <c r="D12" s="409"/>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67</v>
      </c>
      <c r="C14" s="219"/>
      <c r="D14" s="219"/>
      <c r="E14" s="219"/>
      <c r="F14" s="219"/>
      <c r="G14" s="33"/>
      <c r="H14" s="33"/>
      <c r="I14" s="33"/>
      <c r="J14" s="33"/>
      <c r="K14" s="33"/>
    </row>
    <row r="15" spans="1:11" ht="27" customHeight="1">
      <c r="A15" s="33"/>
      <c r="B15" s="221" t="s">
        <v>483</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465</v>
      </c>
      <c r="C28" s="201"/>
      <c r="D28" s="201"/>
      <c r="E28" s="33"/>
      <c r="F28" s="33"/>
      <c r="G28" s="33"/>
      <c r="H28" s="33"/>
      <c r="I28" s="33"/>
      <c r="J28" s="33"/>
      <c r="K28" s="33"/>
    </row>
    <row r="29" spans="1:11">
      <c r="A29" s="33"/>
      <c r="B29" s="222" t="s">
        <v>484</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zoomScaleNormal="100" workbookViewId="0">
      <selection activeCell="B15" sqref="B15"/>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18" t="s">
        <v>60</v>
      </c>
      <c r="B1" s="518"/>
      <c r="D1" s="517"/>
      <c r="E1" s="517"/>
    </row>
    <row r="2" spans="1:5" ht="57" customHeight="1">
      <c r="A2" s="513" t="s">
        <v>419</v>
      </c>
      <c r="B2" s="513"/>
      <c r="D2" s="515"/>
      <c r="E2" s="515"/>
    </row>
    <row r="3" spans="1:5" ht="16.5" customHeight="1">
      <c r="A3" s="512" t="s">
        <v>6</v>
      </c>
      <c r="B3" s="512"/>
      <c r="D3" s="517"/>
      <c r="E3" s="517"/>
    </row>
    <row r="4" spans="1:5" ht="62.25" customHeight="1">
      <c r="A4" s="519" t="s">
        <v>294</v>
      </c>
      <c r="B4" s="520"/>
      <c r="D4" s="515"/>
      <c r="E4" s="515"/>
    </row>
    <row r="5" spans="1:5" ht="18.75" customHeight="1">
      <c r="A5" s="45"/>
      <c r="B5" s="45"/>
      <c r="D5" s="34"/>
      <c r="E5" s="34"/>
    </row>
    <row r="6" spans="1:5" ht="14.25" customHeight="1">
      <c r="A6" s="512" t="s">
        <v>100</v>
      </c>
      <c r="B6" s="522"/>
      <c r="C6" s="193"/>
      <c r="D6" s="521"/>
      <c r="E6" s="517"/>
    </row>
    <row r="7" spans="1:5" ht="15.75" customHeight="1">
      <c r="A7" s="513" t="s">
        <v>104</v>
      </c>
      <c r="B7" s="516"/>
      <c r="C7" s="193"/>
      <c r="D7" s="514"/>
      <c r="E7" s="515"/>
    </row>
    <row r="8" spans="1:5" ht="2.25" customHeight="1">
      <c r="A8" s="45"/>
      <c r="B8" s="194"/>
      <c r="C8" s="193"/>
      <c r="D8" s="195"/>
      <c r="E8" s="35"/>
    </row>
    <row r="9" spans="1:5" ht="14.25" customHeight="1">
      <c r="A9" s="512" t="s">
        <v>61</v>
      </c>
      <c r="B9" s="522"/>
      <c r="C9" s="193"/>
      <c r="D9" s="521"/>
      <c r="E9" s="517"/>
    </row>
    <row r="10" spans="1:5" ht="11.25" customHeight="1">
      <c r="A10" s="513" t="s">
        <v>62</v>
      </c>
      <c r="B10" s="516"/>
      <c r="C10" s="193"/>
      <c r="D10" s="514"/>
      <c r="E10" s="515"/>
    </row>
    <row r="11" spans="1:5" ht="4.5" customHeight="1">
      <c r="A11" s="46"/>
      <c r="B11" s="196"/>
      <c r="C11" s="193"/>
      <c r="D11" s="197"/>
      <c r="E11" s="36"/>
    </row>
    <row r="12" spans="1:5" ht="12.75" customHeight="1">
      <c r="A12" s="44" t="s">
        <v>3</v>
      </c>
      <c r="B12" s="212" t="s">
        <v>295</v>
      </c>
      <c r="C12" s="197"/>
      <c r="D12" s="198"/>
      <c r="E12" s="41"/>
    </row>
    <row r="13" spans="1:5" ht="4.5" customHeight="1">
      <c r="A13" s="46"/>
      <c r="B13" s="196"/>
      <c r="C13" s="193"/>
      <c r="D13" s="199"/>
    </row>
    <row r="14" spans="1:5" ht="12" customHeight="1">
      <c r="A14" s="44" t="s">
        <v>63</v>
      </c>
      <c r="B14" s="513" t="s">
        <v>420</v>
      </c>
      <c r="C14" s="516"/>
      <c r="D14" s="198"/>
      <c r="E14" s="1"/>
    </row>
    <row r="15" spans="1:5" ht="13.5" customHeight="1">
      <c r="A15" s="46"/>
      <c r="B15" s="46" t="s">
        <v>296</v>
      </c>
      <c r="C15" s="165"/>
      <c r="E15" s="38"/>
    </row>
    <row r="16" spans="1:5" ht="13.5" customHeight="1">
      <c r="A16" s="46"/>
      <c r="B16" s="46" t="s">
        <v>297</v>
      </c>
      <c r="C16" s="165"/>
      <c r="E16" s="38"/>
    </row>
    <row r="17" spans="1:11" ht="15.75" customHeight="1">
      <c r="A17" s="512" t="s">
        <v>0</v>
      </c>
      <c r="B17" s="512"/>
    </row>
    <row r="18" spans="1:11" ht="46.5" customHeight="1">
      <c r="A18" s="513" t="s">
        <v>298</v>
      </c>
      <c r="B18" s="513"/>
    </row>
    <row r="19" spans="1:11" ht="27" customHeight="1">
      <c r="A19" s="513" t="s">
        <v>421</v>
      </c>
      <c r="B19" s="513"/>
      <c r="E19" s="39"/>
    </row>
    <row r="20" spans="1:11" ht="15.75">
      <c r="A20" s="512" t="s">
        <v>6</v>
      </c>
      <c r="B20" s="512"/>
    </row>
    <row r="21" spans="1:11" ht="45.75" customHeight="1">
      <c r="A21" s="513" t="s">
        <v>299</v>
      </c>
      <c r="B21" s="513"/>
    </row>
    <row r="22" spans="1:11" ht="3" customHeight="1">
      <c r="A22" s="47"/>
      <c r="B22" s="47"/>
      <c r="E22" s="42"/>
    </row>
    <row r="23" spans="1:11" ht="15.75">
      <c r="A23" s="512" t="s">
        <v>5</v>
      </c>
      <c r="B23" s="512"/>
    </row>
    <row r="24" spans="1:11">
      <c r="A24" s="513" t="s">
        <v>105</v>
      </c>
      <c r="B24" s="513"/>
    </row>
    <row r="25" spans="1:11" ht="3" customHeight="1">
      <c r="A25" s="48"/>
      <c r="B25" s="48"/>
    </row>
    <row r="26" spans="1:11" ht="12.75" customHeight="1">
      <c r="A26" s="512" t="s">
        <v>1</v>
      </c>
      <c r="B26" s="512"/>
      <c r="C26" s="40"/>
      <c r="F26" s="40"/>
      <c r="G26" s="40"/>
      <c r="H26" s="40"/>
      <c r="I26" s="40"/>
      <c r="J26" s="40"/>
      <c r="K26" s="40"/>
    </row>
    <row r="27" spans="1:11" ht="13.5" customHeight="1">
      <c r="A27" s="513" t="s">
        <v>2</v>
      </c>
      <c r="B27" s="513"/>
      <c r="C27" s="40"/>
      <c r="F27" s="40"/>
      <c r="G27" s="40"/>
      <c r="H27" s="40"/>
      <c r="I27" s="40"/>
      <c r="J27" s="40"/>
      <c r="K27" s="40"/>
    </row>
    <row r="28" spans="1:11" ht="8.25" customHeight="1">
      <c r="A28" s="49"/>
      <c r="B28" s="49"/>
    </row>
    <row r="29" spans="1:11">
      <c r="A29" s="44" t="s">
        <v>3</v>
      </c>
      <c r="B29" s="212" t="s">
        <v>295</v>
      </c>
    </row>
    <row r="30" spans="1:11" ht="15.75">
      <c r="A30" s="46"/>
      <c r="B30" s="196"/>
    </row>
    <row r="31" spans="1:11">
      <c r="A31" s="44" t="s">
        <v>63</v>
      </c>
      <c r="B31" s="513" t="s">
        <v>416</v>
      </c>
      <c r="C31" s="516"/>
    </row>
    <row r="32" spans="1:11" ht="15" customHeight="1">
      <c r="A32" s="46"/>
      <c r="B32" s="46" t="s">
        <v>296</v>
      </c>
    </row>
    <row r="33" spans="1:2" ht="15.75">
      <c r="A33" s="46"/>
      <c r="B33" s="46" t="s">
        <v>297</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1:C31"/>
    <mergeCell ref="A10:B10"/>
    <mergeCell ref="A4:B4"/>
    <mergeCell ref="D4:E4"/>
    <mergeCell ref="A27:B27"/>
    <mergeCell ref="D6:E6"/>
    <mergeCell ref="A17:B17"/>
    <mergeCell ref="A18:B18"/>
    <mergeCell ref="A6:B6"/>
    <mergeCell ref="A9:B9"/>
    <mergeCell ref="A24:B24"/>
    <mergeCell ref="A19:B19"/>
    <mergeCell ref="A26:B26"/>
    <mergeCell ref="A23:B23"/>
    <mergeCell ref="D9:E9"/>
    <mergeCell ref="A7:B7"/>
    <mergeCell ref="D1:E1"/>
    <mergeCell ref="A3:B3"/>
    <mergeCell ref="D3:E3"/>
    <mergeCell ref="A2:B2"/>
    <mergeCell ref="D2:E2"/>
    <mergeCell ref="A1:B1"/>
    <mergeCell ref="A20:B20"/>
    <mergeCell ref="A21:B21"/>
    <mergeCell ref="D10:E10"/>
    <mergeCell ref="D7:E7"/>
    <mergeCell ref="B14:C14"/>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40625" defaultRowHeight="12.75"/>
  <cols>
    <col min="1" max="1" width="8.7109375" style="33" customWidth="1"/>
    <col min="2" max="2" width="63.140625" style="33" customWidth="1"/>
    <col min="3" max="3" width="16.140625" style="201" customWidth="1"/>
    <col min="4" max="4" width="4.7109375" style="33" customWidth="1"/>
    <col min="5" max="5" width="5" style="33" customWidth="1"/>
    <col min="6" max="6" width="8.7109375" style="33" customWidth="1"/>
    <col min="7" max="7" width="62.42578125" style="33" customWidth="1"/>
    <col min="8" max="8" width="16.140625" style="201" customWidth="1"/>
    <col min="9" max="9" width="4.7109375" style="33" customWidth="1"/>
    <col min="10" max="16384" width="9.140625" style="33"/>
  </cols>
  <sheetData>
    <row r="2" spans="1:10" ht="21" customHeight="1">
      <c r="A2" s="204" t="s">
        <v>44</v>
      </c>
      <c r="F2" s="204" t="s">
        <v>64</v>
      </c>
    </row>
    <row r="3" spans="1:10" ht="25.5" customHeight="1">
      <c r="A3" s="43" t="s">
        <v>65</v>
      </c>
      <c r="C3" s="202" t="s">
        <v>65</v>
      </c>
      <c r="D3" s="33">
        <v>3</v>
      </c>
      <c r="F3" s="43" t="s">
        <v>4</v>
      </c>
      <c r="H3" s="202" t="s">
        <v>65</v>
      </c>
      <c r="I3" s="33">
        <v>3</v>
      </c>
      <c r="J3" s="202"/>
    </row>
    <row r="4" spans="1:10" ht="21.75" customHeight="1">
      <c r="A4" s="205" t="s">
        <v>66</v>
      </c>
      <c r="B4" s="206"/>
      <c r="C4" s="203"/>
      <c r="F4" s="205" t="s">
        <v>67</v>
      </c>
      <c r="G4" s="206"/>
      <c r="H4" s="203"/>
    </row>
    <row r="5" spans="1:10" ht="16.5" customHeight="1">
      <c r="A5" s="43" t="s">
        <v>68</v>
      </c>
      <c r="B5" s="207"/>
      <c r="C5" s="202" t="s">
        <v>69</v>
      </c>
      <c r="D5" s="33">
        <v>4</v>
      </c>
      <c r="F5" s="43" t="s">
        <v>131</v>
      </c>
      <c r="G5" s="43"/>
      <c r="H5" s="202" t="s">
        <v>422</v>
      </c>
      <c r="I5" s="33">
        <v>4</v>
      </c>
    </row>
    <row r="6" spans="1:10" ht="16.5" customHeight="1">
      <c r="A6" s="43" t="s">
        <v>108</v>
      </c>
      <c r="B6" s="43"/>
      <c r="C6" s="202" t="s">
        <v>69</v>
      </c>
      <c r="D6" s="33">
        <v>4</v>
      </c>
      <c r="F6" s="43" t="s">
        <v>148</v>
      </c>
      <c r="G6" s="43"/>
      <c r="H6" s="202" t="s">
        <v>422</v>
      </c>
      <c r="I6" s="33">
        <v>4</v>
      </c>
    </row>
    <row r="7" spans="1:10" ht="16.5" customHeight="1">
      <c r="A7" s="43" t="s">
        <v>70</v>
      </c>
      <c r="B7" s="43"/>
      <c r="C7" s="202" t="s">
        <v>69</v>
      </c>
      <c r="D7" s="33">
        <v>4</v>
      </c>
      <c r="F7" s="43" t="s">
        <v>149</v>
      </c>
      <c r="G7" s="43"/>
      <c r="H7" s="202" t="s">
        <v>422</v>
      </c>
      <c r="I7" s="33">
        <v>4</v>
      </c>
    </row>
    <row r="8" spans="1:10" ht="27.75" customHeight="1">
      <c r="A8" s="205" t="s">
        <v>72</v>
      </c>
      <c r="B8" s="206"/>
      <c r="C8" s="203"/>
      <c r="F8" s="205" t="s">
        <v>73</v>
      </c>
      <c r="G8" s="206"/>
      <c r="H8" s="203"/>
    </row>
    <row r="9" spans="1:10" ht="16.5" customHeight="1">
      <c r="A9" s="43" t="s">
        <v>144</v>
      </c>
      <c r="B9" s="43"/>
      <c r="C9" s="202" t="s">
        <v>71</v>
      </c>
      <c r="D9" s="33">
        <v>5</v>
      </c>
      <c r="F9" s="43" t="s">
        <v>114</v>
      </c>
      <c r="G9" s="43"/>
      <c r="H9" s="202" t="s">
        <v>423</v>
      </c>
      <c r="I9" s="33">
        <v>5</v>
      </c>
    </row>
    <row r="10" spans="1:10" ht="16.5" customHeight="1">
      <c r="A10" s="43" t="s">
        <v>145</v>
      </c>
      <c r="B10" s="43"/>
      <c r="C10" s="202" t="s">
        <v>74</v>
      </c>
      <c r="D10" s="33">
        <v>6</v>
      </c>
      <c r="F10" s="43" t="s">
        <v>129</v>
      </c>
      <c r="G10" s="43"/>
      <c r="H10" s="202" t="s">
        <v>424</v>
      </c>
      <c r="I10" s="33">
        <v>6</v>
      </c>
    </row>
    <row r="11" spans="1:10" ht="16.5" customHeight="1">
      <c r="A11" s="43" t="s">
        <v>108</v>
      </c>
      <c r="B11" s="43"/>
      <c r="C11" s="202" t="s">
        <v>75</v>
      </c>
      <c r="D11" s="33">
        <v>7</v>
      </c>
      <c r="F11" s="43" t="s">
        <v>148</v>
      </c>
      <c r="G11" s="43"/>
      <c r="H11" s="202" t="s">
        <v>425</v>
      </c>
      <c r="I11" s="33">
        <v>7</v>
      </c>
    </row>
    <row r="12" spans="1:10" ht="27.75" customHeight="1">
      <c r="A12" s="205" t="s">
        <v>77</v>
      </c>
      <c r="B12" s="206"/>
      <c r="C12" s="203"/>
      <c r="F12" s="205" t="s">
        <v>78</v>
      </c>
      <c r="G12" s="206"/>
      <c r="H12" s="203"/>
    </row>
    <row r="13" spans="1:10" ht="16.5" customHeight="1">
      <c r="A13" s="43" t="s">
        <v>142</v>
      </c>
      <c r="B13" s="43"/>
      <c r="C13" s="202" t="s">
        <v>76</v>
      </c>
      <c r="D13" s="33">
        <v>8</v>
      </c>
      <c r="F13" s="43" t="s">
        <v>80</v>
      </c>
      <c r="G13" s="43"/>
      <c r="H13" s="202" t="s">
        <v>426</v>
      </c>
      <c r="I13" s="33">
        <v>8</v>
      </c>
    </row>
    <row r="14" spans="1:10" ht="16.5" customHeight="1">
      <c r="A14" s="43" t="s">
        <v>306</v>
      </c>
      <c r="B14" s="43"/>
      <c r="C14" s="202" t="s">
        <v>79</v>
      </c>
      <c r="D14" s="33">
        <v>9</v>
      </c>
      <c r="F14" s="43" t="s">
        <v>140</v>
      </c>
      <c r="G14" s="43"/>
      <c r="H14" s="202" t="s">
        <v>427</v>
      </c>
      <c r="I14" s="33">
        <v>9</v>
      </c>
    </row>
    <row r="15" spans="1:10" ht="16.5" customHeight="1">
      <c r="A15" s="43" t="s">
        <v>332</v>
      </c>
      <c r="B15" s="43"/>
      <c r="C15" s="301" t="s">
        <v>81</v>
      </c>
      <c r="F15" s="43"/>
      <c r="G15" s="43"/>
      <c r="H15" s="301" t="s">
        <v>428</v>
      </c>
    </row>
    <row r="16" spans="1:10" ht="16.5" customHeight="1">
      <c r="A16" s="43" t="s">
        <v>333</v>
      </c>
      <c r="B16" s="43"/>
      <c r="C16" s="301" t="s">
        <v>82</v>
      </c>
      <c r="F16" s="43"/>
      <c r="G16" s="43"/>
      <c r="H16" s="301" t="s">
        <v>429</v>
      </c>
    </row>
    <row r="17" spans="1:9" ht="16.5" customHeight="1">
      <c r="A17" s="43" t="s">
        <v>143</v>
      </c>
      <c r="B17" s="43"/>
      <c r="C17" s="202" t="s">
        <v>83</v>
      </c>
      <c r="D17" s="33">
        <v>10</v>
      </c>
      <c r="F17" s="43" t="s">
        <v>116</v>
      </c>
      <c r="G17" s="43"/>
      <c r="H17" s="202" t="s">
        <v>430</v>
      </c>
      <c r="I17" s="33">
        <v>10</v>
      </c>
    </row>
    <row r="18" spans="1:9" ht="16.5" customHeight="1">
      <c r="A18" s="43" t="s">
        <v>307</v>
      </c>
      <c r="B18" s="43"/>
      <c r="C18" s="302" t="s">
        <v>84</v>
      </c>
      <c r="D18" s="33">
        <v>11</v>
      </c>
      <c r="F18" s="43" t="s">
        <v>117</v>
      </c>
      <c r="G18" s="43"/>
      <c r="H18" s="302" t="s">
        <v>431</v>
      </c>
      <c r="I18" s="33">
        <v>11</v>
      </c>
    </row>
    <row r="19" spans="1:9" ht="16.5" customHeight="1">
      <c r="A19" s="43" t="s">
        <v>202</v>
      </c>
      <c r="B19" s="43"/>
      <c r="C19" s="202" t="s">
        <v>85</v>
      </c>
      <c r="D19" s="33">
        <v>12</v>
      </c>
      <c r="F19" s="43" t="s">
        <v>133</v>
      </c>
      <c r="G19" s="43"/>
      <c r="H19" s="202" t="s">
        <v>432</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308</v>
      </c>
      <c r="B22" s="43"/>
      <c r="C22" s="202"/>
      <c r="F22" s="208" t="s">
        <v>118</v>
      </c>
      <c r="G22" s="209"/>
      <c r="H22" s="202"/>
    </row>
    <row r="23" spans="1:9" ht="16.5" customHeight="1">
      <c r="A23" s="43" t="s">
        <v>203</v>
      </c>
      <c r="B23" s="43"/>
      <c r="C23" s="302" t="s">
        <v>113</v>
      </c>
      <c r="D23" s="33">
        <v>13</v>
      </c>
      <c r="F23" s="43" t="s">
        <v>130</v>
      </c>
      <c r="G23" s="43"/>
      <c r="H23" s="302" t="s">
        <v>433</v>
      </c>
      <c r="I23" s="33">
        <v>13</v>
      </c>
    </row>
    <row r="24" spans="1:9" ht="16.5" customHeight="1">
      <c r="A24" s="208"/>
      <c r="B24" s="43"/>
      <c r="C24" s="202"/>
      <c r="F24" s="43"/>
      <c r="G24" s="43"/>
      <c r="H24" s="202"/>
    </row>
    <row r="25" spans="1:9" ht="18" customHeight="1">
      <c r="A25" s="208" t="s">
        <v>309</v>
      </c>
      <c r="B25" s="209"/>
      <c r="C25" s="203"/>
      <c r="F25" s="208" t="s">
        <v>119</v>
      </c>
      <c r="G25" s="209"/>
      <c r="H25" s="203"/>
    </row>
    <row r="26" spans="1:9" ht="16.5" customHeight="1">
      <c r="A26" s="43" t="s">
        <v>144</v>
      </c>
      <c r="B26" s="43"/>
      <c r="C26" s="302" t="s">
        <v>86</v>
      </c>
      <c r="D26" s="33">
        <v>14</v>
      </c>
      <c r="F26" s="43" t="s">
        <v>131</v>
      </c>
      <c r="G26" s="43"/>
      <c r="H26" s="302" t="s">
        <v>434</v>
      </c>
      <c r="I26" s="33">
        <v>14</v>
      </c>
    </row>
    <row r="27" spans="1:9" ht="16.5" customHeight="1">
      <c r="A27" s="43" t="s">
        <v>145</v>
      </c>
      <c r="B27" s="43"/>
      <c r="C27" s="302" t="s">
        <v>87</v>
      </c>
      <c r="D27" s="33">
        <v>15</v>
      </c>
      <c r="F27" s="43" t="s">
        <v>115</v>
      </c>
      <c r="G27" s="43"/>
      <c r="H27" s="302" t="s">
        <v>435</v>
      </c>
      <c r="I27" s="33">
        <v>15</v>
      </c>
    </row>
    <row r="28" spans="1:9" ht="16.5" customHeight="1">
      <c r="A28" s="43" t="s">
        <v>204</v>
      </c>
      <c r="B28" s="43"/>
      <c r="C28" s="302" t="s">
        <v>88</v>
      </c>
      <c r="D28" s="33">
        <v>16</v>
      </c>
      <c r="F28" s="43" t="s">
        <v>134</v>
      </c>
      <c r="G28" s="43"/>
      <c r="H28" s="302" t="s">
        <v>436</v>
      </c>
      <c r="I28" s="33">
        <v>16</v>
      </c>
    </row>
    <row r="29" spans="1:9" ht="16.5" customHeight="1">
      <c r="A29" s="43" t="s">
        <v>146</v>
      </c>
      <c r="B29" s="43"/>
      <c r="C29" s="302" t="s">
        <v>89</v>
      </c>
      <c r="D29" s="33">
        <v>17</v>
      </c>
      <c r="F29" s="43" t="s">
        <v>121</v>
      </c>
      <c r="G29" s="43"/>
      <c r="H29" s="302" t="s">
        <v>437</v>
      </c>
      <c r="I29" s="33">
        <v>17</v>
      </c>
    </row>
    <row r="30" spans="1:9" ht="16.5" customHeight="1">
      <c r="A30" s="43" t="s">
        <v>310</v>
      </c>
      <c r="B30" s="43"/>
      <c r="C30" s="302" t="s">
        <v>91</v>
      </c>
      <c r="D30" s="33">
        <v>18</v>
      </c>
      <c r="F30" s="43" t="s">
        <v>120</v>
      </c>
      <c r="G30" s="43"/>
      <c r="H30" s="302" t="s">
        <v>438</v>
      </c>
      <c r="I30" s="33">
        <v>18</v>
      </c>
    </row>
    <row r="31" spans="1:9" ht="16.5" customHeight="1">
      <c r="A31" s="43" t="s">
        <v>139</v>
      </c>
      <c r="B31" s="43"/>
      <c r="C31" s="302" t="s">
        <v>93</v>
      </c>
      <c r="D31" s="33">
        <v>19</v>
      </c>
      <c r="F31" s="43" t="s">
        <v>138</v>
      </c>
      <c r="G31" s="43"/>
      <c r="H31" s="302" t="s">
        <v>439</v>
      </c>
      <c r="I31" s="33">
        <v>19</v>
      </c>
    </row>
    <row r="32" spans="1:9" ht="16.5" customHeight="1">
      <c r="A32" s="43" t="s">
        <v>147</v>
      </c>
      <c r="B32" s="43"/>
      <c r="C32" s="302" t="s">
        <v>94</v>
      </c>
      <c r="D32" s="33">
        <v>20</v>
      </c>
      <c r="F32" s="43" t="s">
        <v>90</v>
      </c>
      <c r="G32" s="43"/>
      <c r="H32" s="302" t="s">
        <v>440</v>
      </c>
      <c r="I32" s="33">
        <v>20</v>
      </c>
    </row>
    <row r="33" spans="1:9" ht="16.5" customHeight="1">
      <c r="A33" s="43" t="s">
        <v>305</v>
      </c>
      <c r="B33" s="43"/>
      <c r="C33" s="302" t="s">
        <v>95</v>
      </c>
      <c r="D33" s="33">
        <v>21</v>
      </c>
      <c r="F33" s="43" t="s">
        <v>122</v>
      </c>
      <c r="G33" s="43"/>
      <c r="H33" s="302" t="s">
        <v>441</v>
      </c>
      <c r="I33" s="33">
        <v>21</v>
      </c>
    </row>
    <row r="34" spans="1:9" ht="16.5" customHeight="1">
      <c r="A34" s="210" t="s">
        <v>92</v>
      </c>
      <c r="B34" s="43"/>
      <c r="C34" s="302" t="s">
        <v>96</v>
      </c>
      <c r="D34" s="33">
        <v>22</v>
      </c>
      <c r="F34" s="43" t="s">
        <v>109</v>
      </c>
      <c r="G34" s="43"/>
      <c r="H34" s="302" t="s">
        <v>442</v>
      </c>
      <c r="I34" s="33">
        <v>22</v>
      </c>
    </row>
    <row r="35" spans="1:9" ht="16.5" customHeight="1">
      <c r="A35" s="43" t="s">
        <v>302</v>
      </c>
      <c r="B35" s="43"/>
      <c r="C35" s="302" t="s">
        <v>97</v>
      </c>
      <c r="D35" s="33">
        <v>23</v>
      </c>
      <c r="F35" s="43" t="s">
        <v>303</v>
      </c>
      <c r="G35" s="43"/>
      <c r="H35" s="302" t="s">
        <v>443</v>
      </c>
      <c r="I35" s="33">
        <v>23</v>
      </c>
    </row>
    <row r="36" spans="1:9" ht="16.5" customHeight="1">
      <c r="A36" s="43" t="s">
        <v>300</v>
      </c>
      <c r="B36" s="43"/>
      <c r="C36" s="302" t="s">
        <v>98</v>
      </c>
      <c r="D36" s="33">
        <v>24</v>
      </c>
      <c r="F36" s="43" t="s">
        <v>301</v>
      </c>
      <c r="G36" s="43"/>
      <c r="H36" s="302" t="s">
        <v>444</v>
      </c>
      <c r="I36" s="33">
        <v>24</v>
      </c>
    </row>
    <row r="37" spans="1:9" ht="16.5" customHeight="1">
      <c r="A37" s="43" t="s">
        <v>248</v>
      </c>
      <c r="B37" s="43"/>
      <c r="C37" s="302" t="s">
        <v>127</v>
      </c>
      <c r="D37" s="33">
        <v>25</v>
      </c>
      <c r="F37" s="43" t="s">
        <v>250</v>
      </c>
      <c r="G37" s="43"/>
      <c r="H37" s="302" t="s">
        <v>445</v>
      </c>
      <c r="I37" s="33">
        <v>25</v>
      </c>
    </row>
    <row r="38" spans="1:9" ht="33.75" customHeight="1">
      <c r="A38" s="523" t="s">
        <v>304</v>
      </c>
      <c r="B38" s="523"/>
      <c r="C38" s="302" t="s">
        <v>128</v>
      </c>
      <c r="D38" s="33">
        <v>26</v>
      </c>
      <c r="F38" s="43" t="s">
        <v>249</v>
      </c>
      <c r="G38" s="43"/>
      <c r="H38" s="302" t="s">
        <v>446</v>
      </c>
      <c r="I38" s="33">
        <v>26</v>
      </c>
    </row>
    <row r="39" spans="1:9" ht="16.5" customHeight="1">
      <c r="A39" s="43"/>
      <c r="B39" s="43"/>
      <c r="C39" s="302" t="s">
        <v>334</v>
      </c>
      <c r="D39" s="33">
        <v>27</v>
      </c>
      <c r="F39" s="43" t="s">
        <v>99</v>
      </c>
      <c r="G39" s="43"/>
      <c r="H39" s="302" t="s">
        <v>447</v>
      </c>
      <c r="I39" s="33">
        <v>27</v>
      </c>
    </row>
    <row r="40" spans="1:9" ht="16.5" customHeight="1">
      <c r="A40" s="43" t="s">
        <v>311</v>
      </c>
      <c r="B40" s="43"/>
      <c r="C40" s="302" t="s">
        <v>335</v>
      </c>
      <c r="D40" s="33">
        <v>28</v>
      </c>
      <c r="F40" s="43" t="s">
        <v>132</v>
      </c>
      <c r="G40" s="43"/>
      <c r="H40" s="302" t="s">
        <v>448</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zoomScale="78" zoomScaleNormal="78" workbookViewId="0">
      <selection activeCell="D16" sqref="D16"/>
    </sheetView>
  </sheetViews>
  <sheetFormatPr defaultRowHeight="15"/>
  <cols>
    <col min="1" max="1" width="3.85546875" style="447" customWidth="1"/>
    <col min="2" max="2" width="94.140625" style="447" customWidth="1"/>
    <col min="3" max="3" width="1.7109375" style="447" customWidth="1"/>
    <col min="4" max="4" width="3.85546875" style="447" customWidth="1"/>
    <col min="5" max="5" width="91.28515625" style="447" bestFit="1" customWidth="1"/>
    <col min="6" max="256" width="9.140625" style="447"/>
    <col min="257" max="257" width="3.85546875" style="447" customWidth="1"/>
    <col min="258" max="258" width="92.140625" style="447" bestFit="1" customWidth="1"/>
    <col min="259" max="259" width="1.7109375" style="447" customWidth="1"/>
    <col min="260" max="260" width="3.85546875" style="447" customWidth="1"/>
    <col min="261" max="261" width="91.28515625" style="447" bestFit="1" customWidth="1"/>
    <col min="262" max="512" width="9.140625" style="447"/>
    <col min="513" max="513" width="3.85546875" style="447" customWidth="1"/>
    <col min="514" max="514" width="92.140625" style="447" bestFit="1" customWidth="1"/>
    <col min="515" max="515" width="1.7109375" style="447" customWidth="1"/>
    <col min="516" max="516" width="3.85546875" style="447" customWidth="1"/>
    <col min="517" max="517" width="91.28515625" style="447" bestFit="1" customWidth="1"/>
    <col min="518" max="768" width="9.140625" style="447"/>
    <col min="769" max="769" width="3.85546875" style="447" customWidth="1"/>
    <col min="770" max="770" width="92.140625" style="447" bestFit="1" customWidth="1"/>
    <col min="771" max="771" width="1.7109375" style="447" customWidth="1"/>
    <col min="772" max="772" width="3.85546875" style="447" customWidth="1"/>
    <col min="773" max="773" width="91.28515625" style="447" bestFit="1" customWidth="1"/>
    <col min="774" max="1024" width="9.140625" style="447"/>
    <col min="1025" max="1025" width="3.85546875" style="447" customWidth="1"/>
    <col min="1026" max="1026" width="92.140625" style="447" bestFit="1" customWidth="1"/>
    <col min="1027" max="1027" width="1.7109375" style="447" customWidth="1"/>
    <col min="1028" max="1028" width="3.85546875" style="447" customWidth="1"/>
    <col min="1029" max="1029" width="91.28515625" style="447" bestFit="1" customWidth="1"/>
    <col min="1030" max="1280" width="9.140625" style="447"/>
    <col min="1281" max="1281" width="3.85546875" style="447" customWidth="1"/>
    <col min="1282" max="1282" width="92.140625" style="447" bestFit="1" customWidth="1"/>
    <col min="1283" max="1283" width="1.7109375" style="447" customWidth="1"/>
    <col min="1284" max="1284" width="3.85546875" style="447" customWidth="1"/>
    <col min="1285" max="1285" width="91.28515625" style="447" bestFit="1" customWidth="1"/>
    <col min="1286" max="1536" width="9.140625" style="447"/>
    <col min="1537" max="1537" width="3.85546875" style="447" customWidth="1"/>
    <col min="1538" max="1538" width="92.140625" style="447" bestFit="1" customWidth="1"/>
    <col min="1539" max="1539" width="1.7109375" style="447" customWidth="1"/>
    <col min="1540" max="1540" width="3.85546875" style="447" customWidth="1"/>
    <col min="1541" max="1541" width="91.28515625" style="447" bestFit="1" customWidth="1"/>
    <col min="1542" max="1792" width="9.140625" style="447"/>
    <col min="1793" max="1793" width="3.85546875" style="447" customWidth="1"/>
    <col min="1794" max="1794" width="92.140625" style="447" bestFit="1" customWidth="1"/>
    <col min="1795" max="1795" width="1.7109375" style="447" customWidth="1"/>
    <col min="1796" max="1796" width="3.85546875" style="447" customWidth="1"/>
    <col min="1797" max="1797" width="91.28515625" style="447" bestFit="1" customWidth="1"/>
    <col min="1798" max="2048" width="9.140625" style="447"/>
    <col min="2049" max="2049" width="3.85546875" style="447" customWidth="1"/>
    <col min="2050" max="2050" width="92.140625" style="447" bestFit="1" customWidth="1"/>
    <col min="2051" max="2051" width="1.7109375" style="447" customWidth="1"/>
    <col min="2052" max="2052" width="3.85546875" style="447" customWidth="1"/>
    <col min="2053" max="2053" width="91.28515625" style="447" bestFit="1" customWidth="1"/>
    <col min="2054" max="2304" width="9.140625" style="447"/>
    <col min="2305" max="2305" width="3.85546875" style="447" customWidth="1"/>
    <col min="2306" max="2306" width="92.140625" style="447" bestFit="1" customWidth="1"/>
    <col min="2307" max="2307" width="1.7109375" style="447" customWidth="1"/>
    <col min="2308" max="2308" width="3.85546875" style="447" customWidth="1"/>
    <col min="2309" max="2309" width="91.28515625" style="447" bestFit="1" customWidth="1"/>
    <col min="2310" max="2560" width="9.140625" style="447"/>
    <col min="2561" max="2561" width="3.85546875" style="447" customWidth="1"/>
    <col min="2562" max="2562" width="92.140625" style="447" bestFit="1" customWidth="1"/>
    <col min="2563" max="2563" width="1.7109375" style="447" customWidth="1"/>
    <col min="2564" max="2564" width="3.85546875" style="447" customWidth="1"/>
    <col min="2565" max="2565" width="91.28515625" style="447" bestFit="1" customWidth="1"/>
    <col min="2566" max="2816" width="9.140625" style="447"/>
    <col min="2817" max="2817" width="3.85546875" style="447" customWidth="1"/>
    <col min="2818" max="2818" width="92.140625" style="447" bestFit="1" customWidth="1"/>
    <col min="2819" max="2819" width="1.7109375" style="447" customWidth="1"/>
    <col min="2820" max="2820" width="3.85546875" style="447" customWidth="1"/>
    <col min="2821" max="2821" width="91.28515625" style="447" bestFit="1" customWidth="1"/>
    <col min="2822" max="3072" width="9.140625" style="447"/>
    <col min="3073" max="3073" width="3.85546875" style="447" customWidth="1"/>
    <col min="3074" max="3074" width="92.140625" style="447" bestFit="1" customWidth="1"/>
    <col min="3075" max="3075" width="1.7109375" style="447" customWidth="1"/>
    <col min="3076" max="3076" width="3.85546875" style="447" customWidth="1"/>
    <col min="3077" max="3077" width="91.28515625" style="447" bestFit="1" customWidth="1"/>
    <col min="3078" max="3328" width="9.140625" style="447"/>
    <col min="3329" max="3329" width="3.85546875" style="447" customWidth="1"/>
    <col min="3330" max="3330" width="92.140625" style="447" bestFit="1" customWidth="1"/>
    <col min="3331" max="3331" width="1.7109375" style="447" customWidth="1"/>
    <col min="3332" max="3332" width="3.85546875" style="447" customWidth="1"/>
    <col min="3333" max="3333" width="91.28515625" style="447" bestFit="1" customWidth="1"/>
    <col min="3334" max="3584" width="9.140625" style="447"/>
    <col min="3585" max="3585" width="3.85546875" style="447" customWidth="1"/>
    <col min="3586" max="3586" width="92.140625" style="447" bestFit="1" customWidth="1"/>
    <col min="3587" max="3587" width="1.7109375" style="447" customWidth="1"/>
    <col min="3588" max="3588" width="3.85546875" style="447" customWidth="1"/>
    <col min="3589" max="3589" width="91.28515625" style="447" bestFit="1" customWidth="1"/>
    <col min="3590" max="3840" width="9.140625" style="447"/>
    <col min="3841" max="3841" width="3.85546875" style="447" customWidth="1"/>
    <col min="3842" max="3842" width="92.140625" style="447" bestFit="1" customWidth="1"/>
    <col min="3843" max="3843" width="1.7109375" style="447" customWidth="1"/>
    <col min="3844" max="3844" width="3.85546875" style="447" customWidth="1"/>
    <col min="3845" max="3845" width="91.28515625" style="447" bestFit="1" customWidth="1"/>
    <col min="3846" max="4096" width="9.140625" style="447"/>
    <col min="4097" max="4097" width="3.85546875" style="447" customWidth="1"/>
    <col min="4098" max="4098" width="92.140625" style="447" bestFit="1" customWidth="1"/>
    <col min="4099" max="4099" width="1.7109375" style="447" customWidth="1"/>
    <col min="4100" max="4100" width="3.85546875" style="447" customWidth="1"/>
    <col min="4101" max="4101" width="91.28515625" style="447" bestFit="1" customWidth="1"/>
    <col min="4102" max="4352" width="9.140625" style="447"/>
    <col min="4353" max="4353" width="3.85546875" style="447" customWidth="1"/>
    <col min="4354" max="4354" width="92.140625" style="447" bestFit="1" customWidth="1"/>
    <col min="4355" max="4355" width="1.7109375" style="447" customWidth="1"/>
    <col min="4356" max="4356" width="3.85546875" style="447" customWidth="1"/>
    <col min="4357" max="4357" width="91.28515625" style="447" bestFit="1" customWidth="1"/>
    <col min="4358" max="4608" width="9.140625" style="447"/>
    <col min="4609" max="4609" width="3.85546875" style="447" customWidth="1"/>
    <col min="4610" max="4610" width="92.140625" style="447" bestFit="1" customWidth="1"/>
    <col min="4611" max="4611" width="1.7109375" style="447" customWidth="1"/>
    <col min="4612" max="4612" width="3.85546875" style="447" customWidth="1"/>
    <col min="4613" max="4613" width="91.28515625" style="447" bestFit="1" customWidth="1"/>
    <col min="4614" max="4864" width="9.140625" style="447"/>
    <col min="4865" max="4865" width="3.85546875" style="447" customWidth="1"/>
    <col min="4866" max="4866" width="92.140625" style="447" bestFit="1" customWidth="1"/>
    <col min="4867" max="4867" width="1.7109375" style="447" customWidth="1"/>
    <col min="4868" max="4868" width="3.85546875" style="447" customWidth="1"/>
    <col min="4869" max="4869" width="91.28515625" style="447" bestFit="1" customWidth="1"/>
    <col min="4870" max="5120" width="9.140625" style="447"/>
    <col min="5121" max="5121" width="3.85546875" style="447" customWidth="1"/>
    <col min="5122" max="5122" width="92.140625" style="447" bestFit="1" customWidth="1"/>
    <col min="5123" max="5123" width="1.7109375" style="447" customWidth="1"/>
    <col min="5124" max="5124" width="3.85546875" style="447" customWidth="1"/>
    <col min="5125" max="5125" width="91.28515625" style="447" bestFit="1" customWidth="1"/>
    <col min="5126" max="5376" width="9.140625" style="447"/>
    <col min="5377" max="5377" width="3.85546875" style="447" customWidth="1"/>
    <col min="5378" max="5378" width="92.140625" style="447" bestFit="1" customWidth="1"/>
    <col min="5379" max="5379" width="1.7109375" style="447" customWidth="1"/>
    <col min="5380" max="5380" width="3.85546875" style="447" customWidth="1"/>
    <col min="5381" max="5381" width="91.28515625" style="447" bestFit="1" customWidth="1"/>
    <col min="5382" max="5632" width="9.140625" style="447"/>
    <col min="5633" max="5633" width="3.85546875" style="447" customWidth="1"/>
    <col min="5634" max="5634" width="92.140625" style="447" bestFit="1" customWidth="1"/>
    <col min="5635" max="5635" width="1.7109375" style="447" customWidth="1"/>
    <col min="5636" max="5636" width="3.85546875" style="447" customWidth="1"/>
    <col min="5637" max="5637" width="91.28515625" style="447" bestFit="1" customWidth="1"/>
    <col min="5638" max="5888" width="9.140625" style="447"/>
    <col min="5889" max="5889" width="3.85546875" style="447" customWidth="1"/>
    <col min="5890" max="5890" width="92.140625" style="447" bestFit="1" customWidth="1"/>
    <col min="5891" max="5891" width="1.7109375" style="447" customWidth="1"/>
    <col min="5892" max="5892" width="3.85546875" style="447" customWidth="1"/>
    <col min="5893" max="5893" width="91.28515625" style="447" bestFit="1" customWidth="1"/>
    <col min="5894" max="6144" width="9.140625" style="447"/>
    <col min="6145" max="6145" width="3.85546875" style="447" customWidth="1"/>
    <col min="6146" max="6146" width="92.140625" style="447" bestFit="1" customWidth="1"/>
    <col min="6147" max="6147" width="1.7109375" style="447" customWidth="1"/>
    <col min="6148" max="6148" width="3.85546875" style="447" customWidth="1"/>
    <col min="6149" max="6149" width="91.28515625" style="447" bestFit="1" customWidth="1"/>
    <col min="6150" max="6400" width="9.140625" style="447"/>
    <col min="6401" max="6401" width="3.85546875" style="447" customWidth="1"/>
    <col min="6402" max="6402" width="92.140625" style="447" bestFit="1" customWidth="1"/>
    <col min="6403" max="6403" width="1.7109375" style="447" customWidth="1"/>
    <col min="6404" max="6404" width="3.85546875" style="447" customWidth="1"/>
    <col min="6405" max="6405" width="91.28515625" style="447" bestFit="1" customWidth="1"/>
    <col min="6406" max="6656" width="9.140625" style="447"/>
    <col min="6657" max="6657" width="3.85546875" style="447" customWidth="1"/>
    <col min="6658" max="6658" width="92.140625" style="447" bestFit="1" customWidth="1"/>
    <col min="6659" max="6659" width="1.7109375" style="447" customWidth="1"/>
    <col min="6660" max="6660" width="3.85546875" style="447" customWidth="1"/>
    <col min="6661" max="6661" width="91.28515625" style="447" bestFit="1" customWidth="1"/>
    <col min="6662" max="6912" width="9.140625" style="447"/>
    <col min="6913" max="6913" width="3.85546875" style="447" customWidth="1"/>
    <col min="6914" max="6914" width="92.140625" style="447" bestFit="1" customWidth="1"/>
    <col min="6915" max="6915" width="1.7109375" style="447" customWidth="1"/>
    <col min="6916" max="6916" width="3.85546875" style="447" customWidth="1"/>
    <col min="6917" max="6917" width="91.28515625" style="447" bestFit="1" customWidth="1"/>
    <col min="6918" max="7168" width="9.140625" style="447"/>
    <col min="7169" max="7169" width="3.85546875" style="447" customWidth="1"/>
    <col min="7170" max="7170" width="92.140625" style="447" bestFit="1" customWidth="1"/>
    <col min="7171" max="7171" width="1.7109375" style="447" customWidth="1"/>
    <col min="7172" max="7172" width="3.85546875" style="447" customWidth="1"/>
    <col min="7173" max="7173" width="91.28515625" style="447" bestFit="1" customWidth="1"/>
    <col min="7174" max="7424" width="9.140625" style="447"/>
    <col min="7425" max="7425" width="3.85546875" style="447" customWidth="1"/>
    <col min="7426" max="7426" width="92.140625" style="447" bestFit="1" customWidth="1"/>
    <col min="7427" max="7427" width="1.7109375" style="447" customWidth="1"/>
    <col min="7428" max="7428" width="3.85546875" style="447" customWidth="1"/>
    <col min="7429" max="7429" width="91.28515625" style="447" bestFit="1" customWidth="1"/>
    <col min="7430" max="7680" width="9.140625" style="447"/>
    <col min="7681" max="7681" width="3.85546875" style="447" customWidth="1"/>
    <col min="7682" max="7682" width="92.140625" style="447" bestFit="1" customWidth="1"/>
    <col min="7683" max="7683" width="1.7109375" style="447" customWidth="1"/>
    <col min="7684" max="7684" width="3.85546875" style="447" customWidth="1"/>
    <col min="7685" max="7685" width="91.28515625" style="447" bestFit="1" customWidth="1"/>
    <col min="7686" max="7936" width="9.140625" style="447"/>
    <col min="7937" max="7937" width="3.85546875" style="447" customWidth="1"/>
    <col min="7938" max="7938" width="92.140625" style="447" bestFit="1" customWidth="1"/>
    <col min="7939" max="7939" width="1.7109375" style="447" customWidth="1"/>
    <col min="7940" max="7940" width="3.85546875" style="447" customWidth="1"/>
    <col min="7941" max="7941" width="91.28515625" style="447" bestFit="1" customWidth="1"/>
    <col min="7942" max="8192" width="9.140625" style="447"/>
    <col min="8193" max="8193" width="3.85546875" style="447" customWidth="1"/>
    <col min="8194" max="8194" width="92.140625" style="447" bestFit="1" customWidth="1"/>
    <col min="8195" max="8195" width="1.7109375" style="447" customWidth="1"/>
    <col min="8196" max="8196" width="3.85546875" style="447" customWidth="1"/>
    <col min="8197" max="8197" width="91.28515625" style="447" bestFit="1" customWidth="1"/>
    <col min="8198" max="8448" width="9.140625" style="447"/>
    <col min="8449" max="8449" width="3.85546875" style="447" customWidth="1"/>
    <col min="8450" max="8450" width="92.140625" style="447" bestFit="1" customWidth="1"/>
    <col min="8451" max="8451" width="1.7109375" style="447" customWidth="1"/>
    <col min="8452" max="8452" width="3.85546875" style="447" customWidth="1"/>
    <col min="8453" max="8453" width="91.28515625" style="447" bestFit="1" customWidth="1"/>
    <col min="8454" max="8704" width="9.140625" style="447"/>
    <col min="8705" max="8705" width="3.85546875" style="447" customWidth="1"/>
    <col min="8706" max="8706" width="92.140625" style="447" bestFit="1" customWidth="1"/>
    <col min="8707" max="8707" width="1.7109375" style="447" customWidth="1"/>
    <col min="8708" max="8708" width="3.85546875" style="447" customWidth="1"/>
    <col min="8709" max="8709" width="91.28515625" style="447" bestFit="1" customWidth="1"/>
    <col min="8710" max="8960" width="9.140625" style="447"/>
    <col min="8961" max="8961" width="3.85546875" style="447" customWidth="1"/>
    <col min="8962" max="8962" width="92.140625" style="447" bestFit="1" customWidth="1"/>
    <col min="8963" max="8963" width="1.7109375" style="447" customWidth="1"/>
    <col min="8964" max="8964" width="3.85546875" style="447" customWidth="1"/>
    <col min="8965" max="8965" width="91.28515625" style="447" bestFit="1" customWidth="1"/>
    <col min="8966" max="9216" width="9.140625" style="447"/>
    <col min="9217" max="9217" width="3.85546875" style="447" customWidth="1"/>
    <col min="9218" max="9218" width="92.140625" style="447" bestFit="1" customWidth="1"/>
    <col min="9219" max="9219" width="1.7109375" style="447" customWidth="1"/>
    <col min="9220" max="9220" width="3.85546875" style="447" customWidth="1"/>
    <col min="9221" max="9221" width="91.28515625" style="447" bestFit="1" customWidth="1"/>
    <col min="9222" max="9472" width="9.140625" style="447"/>
    <col min="9473" max="9473" width="3.85546875" style="447" customWidth="1"/>
    <col min="9474" max="9474" width="92.140625" style="447" bestFit="1" customWidth="1"/>
    <col min="9475" max="9475" width="1.7109375" style="447" customWidth="1"/>
    <col min="9476" max="9476" width="3.85546875" style="447" customWidth="1"/>
    <col min="9477" max="9477" width="91.28515625" style="447" bestFit="1" customWidth="1"/>
    <col min="9478" max="9728" width="9.140625" style="447"/>
    <col min="9729" max="9729" width="3.85546875" style="447" customWidth="1"/>
    <col min="9730" max="9730" width="92.140625" style="447" bestFit="1" customWidth="1"/>
    <col min="9731" max="9731" width="1.7109375" style="447" customWidth="1"/>
    <col min="9732" max="9732" width="3.85546875" style="447" customWidth="1"/>
    <col min="9733" max="9733" width="91.28515625" style="447" bestFit="1" customWidth="1"/>
    <col min="9734" max="9984" width="9.140625" style="447"/>
    <col min="9985" max="9985" width="3.85546875" style="447" customWidth="1"/>
    <col min="9986" max="9986" width="92.140625" style="447" bestFit="1" customWidth="1"/>
    <col min="9987" max="9987" width="1.7109375" style="447" customWidth="1"/>
    <col min="9988" max="9988" width="3.85546875" style="447" customWidth="1"/>
    <col min="9989" max="9989" width="91.28515625" style="447" bestFit="1" customWidth="1"/>
    <col min="9990" max="10240" width="9.140625" style="447"/>
    <col min="10241" max="10241" width="3.85546875" style="447" customWidth="1"/>
    <col min="10242" max="10242" width="92.140625" style="447" bestFit="1" customWidth="1"/>
    <col min="10243" max="10243" width="1.7109375" style="447" customWidth="1"/>
    <col min="10244" max="10244" width="3.85546875" style="447" customWidth="1"/>
    <col min="10245" max="10245" width="91.28515625" style="447" bestFit="1" customWidth="1"/>
    <col min="10246" max="10496" width="9.140625" style="447"/>
    <col min="10497" max="10497" width="3.85546875" style="447" customWidth="1"/>
    <col min="10498" max="10498" width="92.140625" style="447" bestFit="1" customWidth="1"/>
    <col min="10499" max="10499" width="1.7109375" style="447" customWidth="1"/>
    <col min="10500" max="10500" width="3.85546875" style="447" customWidth="1"/>
    <col min="10501" max="10501" width="91.28515625" style="447" bestFit="1" customWidth="1"/>
    <col min="10502" max="10752" width="9.140625" style="447"/>
    <col min="10753" max="10753" width="3.85546875" style="447" customWidth="1"/>
    <col min="10754" max="10754" width="92.140625" style="447" bestFit="1" customWidth="1"/>
    <col min="10755" max="10755" width="1.7109375" style="447" customWidth="1"/>
    <col min="10756" max="10756" width="3.85546875" style="447" customWidth="1"/>
    <col min="10757" max="10757" width="91.28515625" style="447" bestFit="1" customWidth="1"/>
    <col min="10758" max="11008" width="9.140625" style="447"/>
    <col min="11009" max="11009" width="3.85546875" style="447" customWidth="1"/>
    <col min="11010" max="11010" width="92.140625" style="447" bestFit="1" customWidth="1"/>
    <col min="11011" max="11011" width="1.7109375" style="447" customWidth="1"/>
    <col min="11012" max="11012" width="3.85546875" style="447" customWidth="1"/>
    <col min="11013" max="11013" width="91.28515625" style="447" bestFit="1" customWidth="1"/>
    <col min="11014" max="11264" width="9.140625" style="447"/>
    <col min="11265" max="11265" width="3.85546875" style="447" customWidth="1"/>
    <col min="11266" max="11266" width="92.140625" style="447" bestFit="1" customWidth="1"/>
    <col min="11267" max="11267" width="1.7109375" style="447" customWidth="1"/>
    <col min="11268" max="11268" width="3.85546875" style="447" customWidth="1"/>
    <col min="11269" max="11269" width="91.28515625" style="447" bestFit="1" customWidth="1"/>
    <col min="11270" max="11520" width="9.140625" style="447"/>
    <col min="11521" max="11521" width="3.85546875" style="447" customWidth="1"/>
    <col min="11522" max="11522" width="92.140625" style="447" bestFit="1" customWidth="1"/>
    <col min="11523" max="11523" width="1.7109375" style="447" customWidth="1"/>
    <col min="11524" max="11524" width="3.85546875" style="447" customWidth="1"/>
    <col min="11525" max="11525" width="91.28515625" style="447" bestFit="1" customWidth="1"/>
    <col min="11526" max="11776" width="9.140625" style="447"/>
    <col min="11777" max="11777" width="3.85546875" style="447" customWidth="1"/>
    <col min="11778" max="11778" width="92.140625" style="447" bestFit="1" customWidth="1"/>
    <col min="11779" max="11779" width="1.7109375" style="447" customWidth="1"/>
    <col min="11780" max="11780" width="3.85546875" style="447" customWidth="1"/>
    <col min="11781" max="11781" width="91.28515625" style="447" bestFit="1" customWidth="1"/>
    <col min="11782" max="12032" width="9.140625" style="447"/>
    <col min="12033" max="12033" width="3.85546875" style="447" customWidth="1"/>
    <col min="12034" max="12034" width="92.140625" style="447" bestFit="1" customWidth="1"/>
    <col min="12035" max="12035" width="1.7109375" style="447" customWidth="1"/>
    <col min="12036" max="12036" width="3.85546875" style="447" customWidth="1"/>
    <col min="12037" max="12037" width="91.28515625" style="447" bestFit="1" customWidth="1"/>
    <col min="12038" max="12288" width="9.140625" style="447"/>
    <col min="12289" max="12289" width="3.85546875" style="447" customWidth="1"/>
    <col min="12290" max="12290" width="92.140625" style="447" bestFit="1" customWidth="1"/>
    <col min="12291" max="12291" width="1.7109375" style="447" customWidth="1"/>
    <col min="12292" max="12292" width="3.85546875" style="447" customWidth="1"/>
    <col min="12293" max="12293" width="91.28515625" style="447" bestFit="1" customWidth="1"/>
    <col min="12294" max="12544" width="9.140625" style="447"/>
    <col min="12545" max="12545" width="3.85546875" style="447" customWidth="1"/>
    <col min="12546" max="12546" width="92.140625" style="447" bestFit="1" customWidth="1"/>
    <col min="12547" max="12547" width="1.7109375" style="447" customWidth="1"/>
    <col min="12548" max="12548" width="3.85546875" style="447" customWidth="1"/>
    <col min="12549" max="12549" width="91.28515625" style="447" bestFit="1" customWidth="1"/>
    <col min="12550" max="12800" width="9.140625" style="447"/>
    <col min="12801" max="12801" width="3.85546875" style="447" customWidth="1"/>
    <col min="12802" max="12802" width="92.140625" style="447" bestFit="1" customWidth="1"/>
    <col min="12803" max="12803" width="1.7109375" style="447" customWidth="1"/>
    <col min="12804" max="12804" width="3.85546875" style="447" customWidth="1"/>
    <col min="12805" max="12805" width="91.28515625" style="447" bestFit="1" customWidth="1"/>
    <col min="12806" max="13056" width="9.140625" style="447"/>
    <col min="13057" max="13057" width="3.85546875" style="447" customWidth="1"/>
    <col min="13058" max="13058" width="92.140625" style="447" bestFit="1" customWidth="1"/>
    <col min="13059" max="13059" width="1.7109375" style="447" customWidth="1"/>
    <col min="13060" max="13060" width="3.85546875" style="447" customWidth="1"/>
    <col min="13061" max="13061" width="91.28515625" style="447" bestFit="1" customWidth="1"/>
    <col min="13062" max="13312" width="9.140625" style="447"/>
    <col min="13313" max="13313" width="3.85546875" style="447" customWidth="1"/>
    <col min="13314" max="13314" width="92.140625" style="447" bestFit="1" customWidth="1"/>
    <col min="13315" max="13315" width="1.7109375" style="447" customWidth="1"/>
    <col min="13316" max="13316" width="3.85546875" style="447" customWidth="1"/>
    <col min="13317" max="13317" width="91.28515625" style="447" bestFit="1" customWidth="1"/>
    <col min="13318" max="13568" width="9.140625" style="447"/>
    <col min="13569" max="13569" width="3.85546875" style="447" customWidth="1"/>
    <col min="13570" max="13570" width="92.140625" style="447" bestFit="1" customWidth="1"/>
    <col min="13571" max="13571" width="1.7109375" style="447" customWidth="1"/>
    <col min="13572" max="13572" width="3.85546875" style="447" customWidth="1"/>
    <col min="13573" max="13573" width="91.28515625" style="447" bestFit="1" customWidth="1"/>
    <col min="13574" max="13824" width="9.140625" style="447"/>
    <col min="13825" max="13825" width="3.85546875" style="447" customWidth="1"/>
    <col min="13826" max="13826" width="92.140625" style="447" bestFit="1" customWidth="1"/>
    <col min="13827" max="13827" width="1.7109375" style="447" customWidth="1"/>
    <col min="13828" max="13828" width="3.85546875" style="447" customWidth="1"/>
    <col min="13829" max="13829" width="91.28515625" style="447" bestFit="1" customWidth="1"/>
    <col min="13830" max="14080" width="9.140625" style="447"/>
    <col min="14081" max="14081" width="3.85546875" style="447" customWidth="1"/>
    <col min="14082" max="14082" width="92.140625" style="447" bestFit="1" customWidth="1"/>
    <col min="14083" max="14083" width="1.7109375" style="447" customWidth="1"/>
    <col min="14084" max="14084" width="3.85546875" style="447" customWidth="1"/>
    <col min="14085" max="14085" width="91.28515625" style="447" bestFit="1" customWidth="1"/>
    <col min="14086" max="14336" width="9.140625" style="447"/>
    <col min="14337" max="14337" width="3.85546875" style="447" customWidth="1"/>
    <col min="14338" max="14338" width="92.140625" style="447" bestFit="1" customWidth="1"/>
    <col min="14339" max="14339" width="1.7109375" style="447" customWidth="1"/>
    <col min="14340" max="14340" width="3.85546875" style="447" customWidth="1"/>
    <col min="14341" max="14341" width="91.28515625" style="447" bestFit="1" customWidth="1"/>
    <col min="14342" max="14592" width="9.140625" style="447"/>
    <col min="14593" max="14593" width="3.85546875" style="447" customWidth="1"/>
    <col min="14594" max="14594" width="92.140625" style="447" bestFit="1" customWidth="1"/>
    <col min="14595" max="14595" width="1.7109375" style="447" customWidth="1"/>
    <col min="14596" max="14596" width="3.85546875" style="447" customWidth="1"/>
    <col min="14597" max="14597" width="91.28515625" style="447" bestFit="1" customWidth="1"/>
    <col min="14598" max="14848" width="9.140625" style="447"/>
    <col min="14849" max="14849" width="3.85546875" style="447" customWidth="1"/>
    <col min="14850" max="14850" width="92.140625" style="447" bestFit="1" customWidth="1"/>
    <col min="14851" max="14851" width="1.7109375" style="447" customWidth="1"/>
    <col min="14852" max="14852" width="3.85546875" style="447" customWidth="1"/>
    <col min="14853" max="14853" width="91.28515625" style="447" bestFit="1" customWidth="1"/>
    <col min="14854" max="15104" width="9.140625" style="447"/>
    <col min="15105" max="15105" width="3.85546875" style="447" customWidth="1"/>
    <col min="15106" max="15106" width="92.140625" style="447" bestFit="1" customWidth="1"/>
    <col min="15107" max="15107" width="1.7109375" style="447" customWidth="1"/>
    <col min="15108" max="15108" width="3.85546875" style="447" customWidth="1"/>
    <col min="15109" max="15109" width="91.28515625" style="447" bestFit="1" customWidth="1"/>
    <col min="15110" max="15360" width="9.140625" style="447"/>
    <col min="15361" max="15361" width="3.85546875" style="447" customWidth="1"/>
    <col min="15362" max="15362" width="92.140625" style="447" bestFit="1" customWidth="1"/>
    <col min="15363" max="15363" width="1.7109375" style="447" customWidth="1"/>
    <col min="15364" max="15364" width="3.85546875" style="447" customWidth="1"/>
    <col min="15365" max="15365" width="91.28515625" style="447" bestFit="1" customWidth="1"/>
    <col min="15366" max="15616" width="9.140625" style="447"/>
    <col min="15617" max="15617" width="3.85546875" style="447" customWidth="1"/>
    <col min="15618" max="15618" width="92.140625" style="447" bestFit="1" customWidth="1"/>
    <col min="15619" max="15619" width="1.7109375" style="447" customWidth="1"/>
    <col min="15620" max="15620" width="3.85546875" style="447" customWidth="1"/>
    <col min="15621" max="15621" width="91.28515625" style="447" bestFit="1" customWidth="1"/>
    <col min="15622" max="15872" width="9.140625" style="447"/>
    <col min="15873" max="15873" width="3.85546875" style="447" customWidth="1"/>
    <col min="15874" max="15874" width="92.140625" style="447" bestFit="1" customWidth="1"/>
    <col min="15875" max="15875" width="1.7109375" style="447" customWidth="1"/>
    <col min="15876" max="15876" width="3.85546875" style="447" customWidth="1"/>
    <col min="15877" max="15877" width="91.28515625" style="447" bestFit="1" customWidth="1"/>
    <col min="15878" max="16128" width="9.140625" style="447"/>
    <col min="16129" max="16129" width="3.85546875" style="447" customWidth="1"/>
    <col min="16130" max="16130" width="92.140625" style="447" bestFit="1" customWidth="1"/>
    <col min="16131" max="16131" width="1.7109375" style="447" customWidth="1"/>
    <col min="16132" max="16132" width="3.85546875" style="447" customWidth="1"/>
    <col min="16133" max="16133" width="91.28515625" style="447" bestFit="1" customWidth="1"/>
    <col min="16134" max="16384" width="9.140625" style="447"/>
  </cols>
  <sheetData>
    <row r="1" spans="1:16">
      <c r="A1" s="444"/>
      <c r="B1" s="445"/>
      <c r="C1" s="444"/>
      <c r="D1" s="444"/>
      <c r="E1" s="446"/>
      <c r="F1" s="444"/>
      <c r="G1" s="444"/>
      <c r="H1" s="444"/>
      <c r="I1" s="444"/>
      <c r="J1" s="444"/>
      <c r="K1" s="444"/>
      <c r="L1" s="444"/>
      <c r="M1" s="444"/>
      <c r="N1" s="444"/>
      <c r="O1" s="444"/>
      <c r="P1" s="444"/>
    </row>
    <row r="2" spans="1:16">
      <c r="A2" s="464" t="s">
        <v>65</v>
      </c>
      <c r="B2" s="444"/>
      <c r="C2" s="444"/>
      <c r="D2" s="464" t="s">
        <v>4</v>
      </c>
      <c r="E2" s="444"/>
      <c r="F2" s="444"/>
      <c r="G2" s="444"/>
      <c r="H2" s="444"/>
      <c r="I2" s="444"/>
      <c r="J2" s="444"/>
      <c r="K2" s="444"/>
      <c r="L2" s="444"/>
      <c r="M2" s="444"/>
      <c r="N2" s="444"/>
      <c r="O2" s="444"/>
      <c r="P2" s="444"/>
    </row>
    <row r="3" spans="1:16" ht="13.5" customHeight="1">
      <c r="A3" s="448"/>
      <c r="B3" s="444"/>
      <c r="C3" s="444"/>
      <c r="D3" s="448"/>
      <c r="E3" s="444"/>
      <c r="F3" s="444"/>
      <c r="G3" s="444"/>
      <c r="H3" s="444"/>
      <c r="I3" s="444"/>
      <c r="J3" s="444"/>
      <c r="K3" s="444"/>
      <c r="L3" s="444"/>
      <c r="M3" s="444"/>
      <c r="N3" s="444"/>
      <c r="O3" s="444"/>
      <c r="P3" s="444"/>
    </row>
    <row r="4" spans="1:16" ht="21.75" customHeight="1">
      <c r="A4" s="449" t="s">
        <v>264</v>
      </c>
      <c r="B4" s="444"/>
      <c r="C4" s="444"/>
      <c r="D4" s="447" t="s">
        <v>381</v>
      </c>
      <c r="E4" s="444"/>
      <c r="F4" s="444"/>
      <c r="G4" s="444"/>
      <c r="H4" s="444"/>
      <c r="I4" s="444"/>
      <c r="J4" s="444"/>
      <c r="K4" s="444"/>
      <c r="L4" s="444"/>
      <c r="M4" s="444"/>
      <c r="N4" s="444"/>
      <c r="O4" s="444"/>
      <c r="P4" s="444"/>
    </row>
    <row r="5" spans="1:16" ht="13.5" customHeight="1">
      <c r="A5" s="444"/>
      <c r="B5" s="450"/>
      <c r="C5" s="444"/>
      <c r="D5" s="444"/>
      <c r="E5" s="450"/>
      <c r="F5" s="444"/>
      <c r="G5" s="444"/>
      <c r="H5" s="444"/>
      <c r="I5" s="444"/>
      <c r="J5" s="444"/>
      <c r="K5" s="444"/>
      <c r="L5" s="444"/>
      <c r="M5" s="444"/>
      <c r="N5" s="444"/>
      <c r="O5" s="444"/>
      <c r="P5" s="444"/>
    </row>
    <row r="6" spans="1:16" ht="45">
      <c r="A6" s="451" t="s">
        <v>8</v>
      </c>
      <c r="B6" s="454" t="s">
        <v>466</v>
      </c>
      <c r="C6" s="452"/>
      <c r="D6" s="451" t="s">
        <v>8</v>
      </c>
      <c r="E6" s="455" t="s">
        <v>474</v>
      </c>
      <c r="F6" s="524"/>
      <c r="G6" s="524"/>
      <c r="H6" s="524"/>
      <c r="I6" s="524"/>
      <c r="J6" s="524"/>
      <c r="K6" s="524"/>
      <c r="L6" s="524"/>
      <c r="M6" s="524"/>
      <c r="N6" s="524"/>
      <c r="O6" s="524"/>
      <c r="P6" s="524"/>
    </row>
    <row r="7" spans="1:16" ht="45">
      <c r="A7" s="451" t="s">
        <v>8</v>
      </c>
      <c r="B7" s="453" t="s">
        <v>467</v>
      </c>
      <c r="C7" s="454"/>
      <c r="D7" s="451" t="s">
        <v>8</v>
      </c>
      <c r="E7" s="455" t="s">
        <v>475</v>
      </c>
      <c r="F7" s="524"/>
      <c r="G7" s="524"/>
      <c r="H7" s="524"/>
      <c r="I7" s="524"/>
      <c r="J7" s="524"/>
      <c r="K7" s="524"/>
      <c r="L7" s="524"/>
      <c r="M7" s="524"/>
      <c r="N7" s="524"/>
      <c r="O7" s="524"/>
      <c r="P7" s="524"/>
    </row>
    <row r="8" spans="1:16" ht="30">
      <c r="A8" s="451" t="s">
        <v>8</v>
      </c>
      <c r="B8" s="454" t="s">
        <v>468</v>
      </c>
      <c r="C8" s="454"/>
      <c r="D8" s="451" t="s">
        <v>8</v>
      </c>
      <c r="E8" s="454" t="s">
        <v>476</v>
      </c>
      <c r="F8" s="524"/>
      <c r="G8" s="524"/>
      <c r="H8" s="524"/>
      <c r="I8" s="524"/>
      <c r="J8" s="524"/>
      <c r="K8" s="524"/>
      <c r="L8" s="524"/>
      <c r="M8" s="524"/>
      <c r="N8" s="524"/>
      <c r="O8" s="524"/>
      <c r="P8" s="524"/>
    </row>
    <row r="9" spans="1:16" ht="30">
      <c r="A9" s="451" t="s">
        <v>8</v>
      </c>
      <c r="B9" s="454" t="s">
        <v>469</v>
      </c>
      <c r="C9" s="454"/>
      <c r="D9" s="451" t="s">
        <v>8</v>
      </c>
      <c r="E9" s="454" t="s">
        <v>477</v>
      </c>
      <c r="F9" s="524"/>
      <c r="G9" s="524"/>
      <c r="H9" s="524"/>
      <c r="I9" s="524"/>
      <c r="J9" s="524"/>
      <c r="K9" s="524"/>
      <c r="L9" s="524"/>
      <c r="M9" s="524"/>
      <c r="N9" s="524"/>
      <c r="O9" s="524"/>
      <c r="P9" s="524"/>
    </row>
    <row r="10" spans="1:16" ht="30">
      <c r="A10" s="451" t="s">
        <v>8</v>
      </c>
      <c r="B10" s="454" t="s">
        <v>470</v>
      </c>
      <c r="C10" s="454"/>
      <c r="D10" s="451" t="s">
        <v>8</v>
      </c>
      <c r="E10" s="454" t="s">
        <v>478</v>
      </c>
      <c r="F10" s="524"/>
      <c r="G10" s="524"/>
      <c r="H10" s="524"/>
      <c r="I10" s="524"/>
      <c r="J10" s="524"/>
      <c r="K10" s="524"/>
      <c r="L10" s="524"/>
      <c r="M10" s="524"/>
      <c r="N10" s="524"/>
      <c r="O10" s="524"/>
      <c r="P10" s="524"/>
    </row>
    <row r="11" spans="1:16" ht="30">
      <c r="A11" s="451" t="s">
        <v>8</v>
      </c>
      <c r="B11" s="454" t="s">
        <v>471</v>
      </c>
      <c r="C11" s="454"/>
      <c r="D11" s="451" t="s">
        <v>8</v>
      </c>
      <c r="E11" s="454" t="s">
        <v>479</v>
      </c>
      <c r="F11" s="524"/>
      <c r="G11" s="524"/>
      <c r="H11" s="524"/>
      <c r="I11" s="524"/>
      <c r="J11" s="524"/>
      <c r="K11" s="524"/>
      <c r="L11" s="524"/>
      <c r="M11" s="524"/>
      <c r="N11" s="524"/>
      <c r="O11" s="524"/>
      <c r="P11" s="524"/>
    </row>
    <row r="12" spans="1:16" ht="45">
      <c r="A12" s="451" t="s">
        <v>8</v>
      </c>
      <c r="B12" s="454" t="s">
        <v>472</v>
      </c>
      <c r="C12" s="454"/>
      <c r="D12" s="451" t="s">
        <v>8</v>
      </c>
      <c r="E12" s="454" t="s">
        <v>480</v>
      </c>
      <c r="F12" s="524"/>
      <c r="G12" s="524"/>
      <c r="H12" s="524"/>
      <c r="I12" s="524"/>
      <c r="J12" s="524"/>
      <c r="K12" s="524"/>
      <c r="L12" s="524"/>
      <c r="M12" s="524"/>
      <c r="N12" s="524"/>
      <c r="O12" s="524"/>
      <c r="P12" s="524"/>
    </row>
    <row r="13" spans="1:16" ht="45">
      <c r="A13" s="451" t="s">
        <v>8</v>
      </c>
      <c r="B13" s="454" t="s">
        <v>473</v>
      </c>
      <c r="C13" s="454"/>
      <c r="D13" s="451" t="s">
        <v>8</v>
      </c>
      <c r="E13" s="454" t="s">
        <v>481</v>
      </c>
      <c r="F13" s="524"/>
      <c r="G13" s="524"/>
      <c r="H13" s="524"/>
      <c r="I13" s="524"/>
      <c r="J13" s="524"/>
      <c r="K13" s="524"/>
      <c r="L13" s="524"/>
      <c r="M13" s="524"/>
      <c r="N13" s="524"/>
      <c r="O13" s="524"/>
      <c r="P13" s="524"/>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zoomScale="95" zoomScaleNormal="95" workbookViewId="0">
      <selection activeCell="A26" sqref="A26"/>
    </sheetView>
  </sheetViews>
  <sheetFormatPr defaultColWidth="9.140625" defaultRowHeight="12"/>
  <cols>
    <col min="1" max="1" width="37.7109375" style="63" customWidth="1"/>
    <col min="2" max="2" width="14.85546875" style="63" bestFit="1" customWidth="1"/>
    <col min="3" max="3" width="15.85546875" style="63" bestFit="1" customWidth="1"/>
    <col min="4" max="4" width="12.140625" style="63" customWidth="1"/>
    <col min="5" max="6" width="10.5703125" style="63" bestFit="1" customWidth="1"/>
    <col min="7" max="7" width="12" style="68" bestFit="1" customWidth="1"/>
    <col min="8" max="16384" width="9.140625" style="63"/>
  </cols>
  <sheetData>
    <row r="1" spans="1:33" s="60" customFormat="1" ht="16.5" customHeight="1">
      <c r="A1" s="525" t="s">
        <v>210</v>
      </c>
      <c r="B1" s="525"/>
      <c r="C1" s="525"/>
      <c r="D1" s="525"/>
      <c r="E1" s="525"/>
      <c r="F1" s="525"/>
      <c r="G1" s="271"/>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27" t="s">
        <v>55</v>
      </c>
      <c r="B2" s="527"/>
      <c r="C2" s="527"/>
      <c r="D2" s="527"/>
      <c r="E2" s="527"/>
      <c r="F2" s="527"/>
      <c r="G2" s="271"/>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26" t="s">
        <v>136</v>
      </c>
      <c r="B3" s="526"/>
      <c r="C3" s="526"/>
      <c r="D3" s="526"/>
      <c r="E3" s="526"/>
      <c r="F3" s="526"/>
      <c r="G3" s="271"/>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6"/>
      <c r="B6" s="307"/>
      <c r="C6" s="308"/>
      <c r="D6" s="421" t="s">
        <v>50</v>
      </c>
      <c r="E6" s="528" t="s">
        <v>12</v>
      </c>
      <c r="F6" s="529"/>
    </row>
    <row r="7" spans="1:33" ht="12" customHeight="1">
      <c r="A7" s="309" t="s">
        <v>13</v>
      </c>
      <c r="B7" s="528" t="s">
        <v>265</v>
      </c>
      <c r="C7" s="529"/>
      <c r="D7" s="421" t="s">
        <v>14</v>
      </c>
      <c r="E7" s="528" t="s">
        <v>14</v>
      </c>
      <c r="F7" s="529"/>
    </row>
    <row r="8" spans="1:33" ht="12" customHeight="1">
      <c r="A8" s="310" t="s">
        <v>16</v>
      </c>
      <c r="B8" s="531" t="s">
        <v>266</v>
      </c>
      <c r="C8" s="532"/>
      <c r="D8" s="345" t="s">
        <v>51</v>
      </c>
      <c r="E8" s="531" t="s">
        <v>18</v>
      </c>
      <c r="F8" s="532"/>
    </row>
    <row r="9" spans="1:33" ht="12" customHeight="1">
      <c r="A9" s="311"/>
      <c r="B9" s="307"/>
      <c r="C9" s="308"/>
      <c r="D9" s="345" t="s">
        <v>19</v>
      </c>
      <c r="E9" s="531" t="s">
        <v>19</v>
      </c>
      <c r="F9" s="532"/>
    </row>
    <row r="10" spans="1:33" ht="14.25" customHeight="1" thickBot="1">
      <c r="A10" s="65" t="s">
        <v>463</v>
      </c>
      <c r="B10" s="66">
        <v>2019</v>
      </c>
      <c r="C10" s="225">
        <v>2020</v>
      </c>
      <c r="D10" s="66" t="s">
        <v>461</v>
      </c>
      <c r="E10" s="66">
        <v>2019</v>
      </c>
      <c r="F10" s="225">
        <v>2020</v>
      </c>
    </row>
    <row r="11" spans="1:33" ht="15.75" thickBot="1">
      <c r="A11" s="530" t="s">
        <v>339</v>
      </c>
      <c r="B11" s="530"/>
      <c r="C11" s="530"/>
      <c r="D11" s="530"/>
      <c r="E11" s="530"/>
      <c r="F11" s="530"/>
    </row>
    <row r="12" spans="1:33" ht="13.5" customHeight="1">
      <c r="A12" s="69" t="s">
        <v>172</v>
      </c>
      <c r="B12" s="162">
        <v>560020.46360624069</v>
      </c>
      <c r="C12" s="162">
        <v>580932.8446005017</v>
      </c>
      <c r="D12" s="224">
        <v>3.7342172926317918</v>
      </c>
      <c r="E12" s="87">
        <v>3.9550409873921422</v>
      </c>
      <c r="F12" s="87">
        <v>3.4860639224865619</v>
      </c>
    </row>
    <row r="13" spans="1:33" ht="18" customHeight="1">
      <c r="A13" s="71" t="s">
        <v>263</v>
      </c>
      <c r="B13" s="462">
        <v>13599642.240053995</v>
      </c>
      <c r="C13" s="211">
        <v>16083501.816314442</v>
      </c>
      <c r="D13" s="224">
        <v>18.26415380946511</v>
      </c>
      <c r="E13" s="90">
        <v>96.044959012607862</v>
      </c>
      <c r="F13" s="90">
        <v>96.513936077513435</v>
      </c>
    </row>
    <row r="14" spans="1:33" ht="13.5" customHeight="1">
      <c r="A14" s="72" t="s">
        <v>239</v>
      </c>
      <c r="B14" s="211"/>
      <c r="C14" s="211"/>
      <c r="D14" s="224"/>
      <c r="E14" s="90"/>
      <c r="F14" s="90"/>
    </row>
    <row r="15" spans="1:33" ht="15">
      <c r="A15" s="317" t="s">
        <v>9</v>
      </c>
      <c r="B15" s="318">
        <v>14159662.703660235</v>
      </c>
      <c r="C15" s="318">
        <v>16664434.660914944</v>
      </c>
      <c r="D15" s="319">
        <v>17.689488864782298</v>
      </c>
      <c r="E15" s="320">
        <v>100</v>
      </c>
      <c r="F15" s="320">
        <v>100</v>
      </c>
    </row>
    <row r="16" spans="1:33" ht="12.75" thickBot="1">
      <c r="A16" s="73"/>
      <c r="B16" s="74"/>
      <c r="C16" s="283"/>
      <c r="D16" s="463"/>
      <c r="E16" s="75"/>
      <c r="F16" s="75"/>
    </row>
    <row r="17" spans="1:33" ht="14.25" customHeight="1" thickBot="1">
      <c r="A17" s="530" t="s">
        <v>336</v>
      </c>
      <c r="B17" s="530"/>
      <c r="C17" s="530"/>
      <c r="D17" s="530"/>
      <c r="E17" s="530"/>
      <c r="F17" s="530"/>
    </row>
    <row r="18" spans="1:33" ht="16.5" customHeight="1">
      <c r="A18" s="69" t="s">
        <v>171</v>
      </c>
      <c r="B18" s="162">
        <v>76602.44</v>
      </c>
      <c r="C18" s="162">
        <v>120433.9</v>
      </c>
      <c r="D18" s="224">
        <v>57.219404499386698</v>
      </c>
      <c r="E18" s="87">
        <v>1.2270096942467406</v>
      </c>
      <c r="F18" s="87">
        <v>1.2290294432027773</v>
      </c>
    </row>
    <row r="19" spans="1:33" ht="20.25" customHeight="1">
      <c r="A19" s="71" t="s">
        <v>263</v>
      </c>
      <c r="B19" s="211">
        <v>6166415.8799999999</v>
      </c>
      <c r="C19" s="211">
        <v>9678672.2699999996</v>
      </c>
      <c r="D19" s="224">
        <v>56.957825394027736</v>
      </c>
      <c r="E19" s="90">
        <v>98.772990305753254</v>
      </c>
      <c r="F19" s="90">
        <v>98.770970556797224</v>
      </c>
    </row>
    <row r="20" spans="1:33" ht="16.5" customHeight="1">
      <c r="A20" s="72" t="s">
        <v>239</v>
      </c>
      <c r="B20" s="211"/>
      <c r="C20" s="211"/>
      <c r="D20" s="224"/>
      <c r="E20" s="90"/>
      <c r="F20" s="90"/>
    </row>
    <row r="21" spans="1:33" ht="15">
      <c r="A21" s="317" t="s">
        <v>9</v>
      </c>
      <c r="B21" s="318">
        <v>6243018.3200000003</v>
      </c>
      <c r="C21" s="318">
        <v>9799106.1699999999</v>
      </c>
      <c r="D21" s="319">
        <v>56.961034995008617</v>
      </c>
      <c r="E21" s="320">
        <v>100</v>
      </c>
      <c r="F21" s="321">
        <v>100</v>
      </c>
    </row>
    <row r="22" spans="1:33" ht="15">
      <c r="A22" s="77"/>
      <c r="B22" s="78"/>
      <c r="C22" s="226"/>
      <c r="D22" s="265"/>
      <c r="E22" s="79"/>
      <c r="F22" s="79"/>
    </row>
    <row r="23" spans="1:33" s="60" customFormat="1" ht="15.75" customHeight="1">
      <c r="A23" s="525" t="s">
        <v>56</v>
      </c>
      <c r="B23" s="525"/>
      <c r="C23" s="525"/>
      <c r="D23" s="525"/>
      <c r="E23" s="525"/>
      <c r="F23" s="525"/>
      <c r="G23" s="271"/>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26" t="s">
        <v>137</v>
      </c>
      <c r="B24" s="526"/>
      <c r="C24" s="526"/>
      <c r="D24" s="526"/>
      <c r="E24" s="526"/>
      <c r="F24" s="526"/>
      <c r="G24" s="271"/>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1"/>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12"/>
      <c r="B26" s="313"/>
      <c r="C26" s="314"/>
      <c r="D26" s="422" t="s">
        <v>50</v>
      </c>
      <c r="E26" s="534" t="s">
        <v>12</v>
      </c>
      <c r="F26" s="534"/>
    </row>
    <row r="27" spans="1:33" ht="12" customHeight="1">
      <c r="A27" s="312" t="s">
        <v>13</v>
      </c>
      <c r="B27" s="534" t="s">
        <v>170</v>
      </c>
      <c r="C27" s="534"/>
      <c r="D27" s="422" t="s">
        <v>14</v>
      </c>
      <c r="E27" s="534" t="s">
        <v>14</v>
      </c>
      <c r="F27" s="534"/>
    </row>
    <row r="28" spans="1:33" ht="12" customHeight="1">
      <c r="A28" s="315" t="s">
        <v>16</v>
      </c>
      <c r="B28" s="535" t="s">
        <v>169</v>
      </c>
      <c r="C28" s="535"/>
      <c r="D28" s="423" t="s">
        <v>51</v>
      </c>
      <c r="E28" s="535" t="s">
        <v>18</v>
      </c>
      <c r="F28" s="535"/>
    </row>
    <row r="29" spans="1:33" ht="12" customHeight="1">
      <c r="A29" s="315"/>
      <c r="B29" s="313"/>
      <c r="C29" s="314"/>
      <c r="D29" s="423" t="s">
        <v>19</v>
      </c>
      <c r="E29" s="535" t="s">
        <v>19</v>
      </c>
      <c r="F29" s="535"/>
    </row>
    <row r="30" spans="1:33" ht="15" customHeight="1" thickBot="1">
      <c r="A30" s="65" t="str">
        <f>A10</f>
        <v>Janar - Shkurt / January - February</v>
      </c>
      <c r="B30" s="66">
        <v>2019</v>
      </c>
      <c r="C30" s="225">
        <v>2020</v>
      </c>
      <c r="D30" s="66" t="s">
        <v>461</v>
      </c>
      <c r="E30" s="66">
        <v>2019</v>
      </c>
      <c r="F30" s="225">
        <v>2020</v>
      </c>
    </row>
    <row r="31" spans="1:33" ht="15.75" thickBot="1">
      <c r="A31" s="530" t="s">
        <v>337</v>
      </c>
      <c r="B31" s="530"/>
      <c r="C31" s="530"/>
      <c r="D31" s="530"/>
      <c r="E31" s="530"/>
      <c r="F31" s="530"/>
    </row>
    <row r="32" spans="1:33" ht="15">
      <c r="A32" s="69" t="s">
        <v>171</v>
      </c>
      <c r="B32" s="162">
        <v>1471</v>
      </c>
      <c r="C32" s="162">
        <v>2792</v>
      </c>
      <c r="D32" s="224">
        <v>89.802855200543846</v>
      </c>
      <c r="E32" s="87">
        <v>1.0753159791515896</v>
      </c>
      <c r="F32" s="87">
        <v>1.7951520606956859</v>
      </c>
    </row>
    <row r="33" spans="1:9" ht="15">
      <c r="A33" s="71" t="s">
        <v>263</v>
      </c>
      <c r="B33" s="211">
        <v>135326</v>
      </c>
      <c r="C33" s="211">
        <v>152738</v>
      </c>
      <c r="D33" s="224">
        <v>12.866707062944304</v>
      </c>
      <c r="E33" s="90">
        <v>98.924684020848403</v>
      </c>
      <c r="F33" s="90">
        <v>98.204847939304315</v>
      </c>
    </row>
    <row r="34" spans="1:9" ht="13.5" customHeight="1">
      <c r="A34" s="72" t="s">
        <v>239</v>
      </c>
      <c r="B34" s="91"/>
      <c r="C34" s="91"/>
      <c r="D34" s="224"/>
      <c r="E34" s="90">
        <v>0</v>
      </c>
      <c r="F34" s="90">
        <v>0</v>
      </c>
    </row>
    <row r="35" spans="1:9" ht="15">
      <c r="A35" s="317" t="s">
        <v>9</v>
      </c>
      <c r="B35" s="318">
        <v>136797</v>
      </c>
      <c r="C35" s="318">
        <v>155530</v>
      </c>
      <c r="D35" s="319">
        <v>13.694013757611634</v>
      </c>
      <c r="E35" s="320">
        <v>99.999999999999986</v>
      </c>
      <c r="F35" s="321">
        <v>100</v>
      </c>
    </row>
    <row r="36" spans="1:9" ht="12.75" thickBot="1">
      <c r="A36" s="64"/>
      <c r="B36" s="84"/>
      <c r="C36" s="158"/>
      <c r="D36" s="266"/>
      <c r="E36" s="84"/>
      <c r="F36" s="84"/>
    </row>
    <row r="37" spans="1:9" ht="15.75" thickBot="1">
      <c r="A37" s="530" t="s">
        <v>338</v>
      </c>
      <c r="B37" s="530"/>
      <c r="C37" s="530"/>
      <c r="D37" s="530"/>
      <c r="E37" s="530"/>
      <c r="F37" s="530"/>
    </row>
    <row r="38" spans="1:9" ht="12.75" customHeight="1">
      <c r="A38" s="69" t="s">
        <v>172</v>
      </c>
      <c r="B38" s="162">
        <v>53</v>
      </c>
      <c r="C38" s="162">
        <v>42</v>
      </c>
      <c r="D38" s="224">
        <v>-20.75471698113207</v>
      </c>
      <c r="E38" s="87">
        <v>0.25345511931519299</v>
      </c>
      <c r="F38" s="87">
        <v>0.16181853207474475</v>
      </c>
    </row>
    <row r="39" spans="1:9" ht="15">
      <c r="A39" s="71" t="s">
        <v>263</v>
      </c>
      <c r="B39" s="211">
        <v>20858</v>
      </c>
      <c r="C39" s="211">
        <v>25955</v>
      </c>
      <c r="D39" s="224">
        <v>24.436666986288238</v>
      </c>
      <c r="E39" s="90">
        <v>99.746544880684809</v>
      </c>
      <c r="F39" s="90">
        <v>99.83844289725738</v>
      </c>
    </row>
    <row r="40" spans="1:9" ht="15.75" customHeight="1">
      <c r="A40" s="72" t="s">
        <v>239</v>
      </c>
      <c r="B40" s="211"/>
      <c r="C40" s="211"/>
      <c r="D40" s="224"/>
      <c r="E40" s="90">
        <v>0</v>
      </c>
      <c r="F40" s="90">
        <v>0</v>
      </c>
    </row>
    <row r="41" spans="1:9" ht="15">
      <c r="A41" s="317" t="s">
        <v>9</v>
      </c>
      <c r="B41" s="318">
        <v>20911</v>
      </c>
      <c r="C41" s="318">
        <v>25997</v>
      </c>
      <c r="D41" s="319">
        <v>24.322127110133419</v>
      </c>
      <c r="E41" s="320">
        <v>100</v>
      </c>
      <c r="F41" s="321">
        <v>100.00026142933213</v>
      </c>
      <c r="H41" s="477"/>
      <c r="I41" s="477"/>
    </row>
    <row r="42" spans="1:9" ht="15">
      <c r="A42" s="77"/>
      <c r="B42" s="85"/>
      <c r="C42" s="227"/>
      <c r="D42" s="267"/>
      <c r="E42" s="86"/>
      <c r="F42" s="86"/>
    </row>
    <row r="43" spans="1:9" ht="12.75">
      <c r="A43" s="533" t="s">
        <v>152</v>
      </c>
      <c r="B43" s="533"/>
      <c r="C43" s="533" t="s">
        <v>153</v>
      </c>
      <c r="D43" s="533"/>
      <c r="E43" s="533"/>
      <c r="F43" s="533"/>
    </row>
    <row r="46" spans="1:9">
      <c r="B46" s="63" t="s">
        <v>219</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93" zoomScaleNormal="93" workbookViewId="0">
      <selection activeCell="I20" sqref="I20"/>
    </sheetView>
  </sheetViews>
  <sheetFormatPr defaultColWidth="9.140625" defaultRowHeight="12"/>
  <cols>
    <col min="1" max="1" width="5.140625" style="187"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9"/>
      <c r="B1" s="525"/>
      <c r="C1" s="525"/>
      <c r="D1" s="525"/>
      <c r="E1" s="525"/>
      <c r="F1" s="525"/>
      <c r="G1" s="525"/>
      <c r="H1" s="271"/>
      <c r="I1" s="59"/>
      <c r="J1" s="59"/>
      <c r="K1" s="59"/>
      <c r="L1" s="59"/>
      <c r="M1" s="59"/>
      <c r="N1" s="59"/>
      <c r="O1" s="59"/>
      <c r="P1" s="59"/>
      <c r="Q1" s="59"/>
      <c r="R1" s="59"/>
      <c r="S1" s="59"/>
      <c r="T1" s="59"/>
      <c r="U1" s="59"/>
      <c r="V1" s="59"/>
    </row>
    <row r="2" spans="1:22" s="60" customFormat="1" ht="15.75" customHeight="1">
      <c r="A2" s="525" t="s">
        <v>167</v>
      </c>
      <c r="B2" s="525"/>
      <c r="C2" s="525"/>
      <c r="D2" s="525"/>
      <c r="E2" s="525"/>
      <c r="F2" s="525"/>
      <c r="G2" s="525"/>
      <c r="H2" s="271"/>
      <c r="I2" s="59"/>
      <c r="J2" s="59"/>
      <c r="K2" s="59"/>
      <c r="L2" s="59"/>
      <c r="M2" s="59"/>
      <c r="N2" s="59"/>
      <c r="O2" s="59"/>
      <c r="P2" s="59"/>
      <c r="Q2" s="59"/>
      <c r="R2" s="59"/>
      <c r="S2" s="59"/>
      <c r="T2" s="59"/>
      <c r="U2" s="59"/>
      <c r="V2" s="59"/>
    </row>
    <row r="3" spans="1:22" s="60" customFormat="1" ht="15.75" customHeight="1">
      <c r="A3" s="526" t="s">
        <v>179</v>
      </c>
      <c r="B3" s="526"/>
      <c r="C3" s="526"/>
      <c r="D3" s="526"/>
      <c r="E3" s="526"/>
      <c r="F3" s="526"/>
      <c r="G3" s="526"/>
      <c r="H3" s="271"/>
      <c r="I3" s="59"/>
      <c r="J3" s="59"/>
      <c r="K3" s="59"/>
      <c r="L3" s="59"/>
      <c r="M3" s="59"/>
      <c r="N3" s="59"/>
      <c r="O3" s="59"/>
      <c r="P3" s="59"/>
      <c r="Q3" s="59"/>
      <c r="R3" s="59"/>
      <c r="S3" s="59"/>
      <c r="T3" s="59"/>
      <c r="U3" s="59"/>
      <c r="V3" s="59"/>
    </row>
    <row r="4" spans="1:22">
      <c r="A4" s="184"/>
      <c r="B4" s="64"/>
      <c r="C4" s="62"/>
      <c r="D4" s="62"/>
      <c r="E4" s="62"/>
      <c r="F4" s="62"/>
      <c r="G4" s="62"/>
    </row>
    <row r="5" spans="1:22" ht="12" customHeight="1">
      <c r="A5" s="322"/>
      <c r="B5" s="323"/>
      <c r="C5" s="307"/>
      <c r="D5" s="324"/>
      <c r="E5" s="325" t="s">
        <v>50</v>
      </c>
      <c r="F5" s="528" t="s">
        <v>12</v>
      </c>
      <c r="G5" s="534"/>
    </row>
    <row r="6" spans="1:22" ht="15.75" customHeight="1">
      <c r="A6" s="322" t="s">
        <v>47</v>
      </c>
      <c r="B6" s="312" t="s">
        <v>10</v>
      </c>
      <c r="C6" s="528" t="s">
        <v>265</v>
      </c>
      <c r="D6" s="529"/>
      <c r="E6" s="325" t="s">
        <v>14</v>
      </c>
      <c r="F6" s="528" t="s">
        <v>14</v>
      </c>
      <c r="G6" s="534"/>
    </row>
    <row r="7" spans="1:22" ht="13.5" customHeight="1">
      <c r="A7" s="326"/>
      <c r="B7" s="315" t="s">
        <v>180</v>
      </c>
      <c r="C7" s="531" t="s">
        <v>266</v>
      </c>
      <c r="D7" s="532"/>
      <c r="E7" s="316" t="s">
        <v>51</v>
      </c>
      <c r="F7" s="531" t="s">
        <v>18</v>
      </c>
      <c r="G7" s="535"/>
    </row>
    <row r="8" spans="1:22" ht="12" customHeight="1">
      <c r="A8" s="327"/>
      <c r="B8" s="315"/>
      <c r="C8" s="307"/>
      <c r="D8" s="324"/>
      <c r="E8" s="316" t="s">
        <v>19</v>
      </c>
      <c r="F8" s="531" t="s">
        <v>19</v>
      </c>
      <c r="G8" s="535"/>
    </row>
    <row r="9" spans="1:22" ht="16.5" customHeight="1" thickBot="1">
      <c r="A9" s="184"/>
      <c r="B9" s="65" t="str">
        <f>' F4'!A10</f>
        <v>Janar - Shkurt / January - February</v>
      </c>
      <c r="C9" s="66">
        <v>2019</v>
      </c>
      <c r="D9" s="225">
        <v>2020</v>
      </c>
      <c r="E9" s="66" t="s">
        <v>461</v>
      </c>
      <c r="F9" s="66">
        <v>2019</v>
      </c>
      <c r="G9" s="225">
        <v>2020</v>
      </c>
    </row>
    <row r="10" spans="1:22" ht="15.75" thickBot="1">
      <c r="A10" s="530" t="s">
        <v>340</v>
      </c>
      <c r="B10" s="530"/>
      <c r="C10" s="530"/>
      <c r="D10" s="530"/>
      <c r="E10" s="530"/>
      <c r="F10" s="530"/>
      <c r="G10" s="530"/>
    </row>
    <row r="11" spans="1:22" ht="12.75">
      <c r="A11" s="329" t="s">
        <v>256</v>
      </c>
      <c r="B11" s="328" t="s">
        <v>318</v>
      </c>
      <c r="C11" s="330">
        <v>560020.46360624069</v>
      </c>
      <c r="D11" s="330">
        <v>580932.8446005017</v>
      </c>
      <c r="E11" s="331">
        <v>3.7342172926317918</v>
      </c>
      <c r="F11" s="332">
        <v>100</v>
      </c>
      <c r="G11" s="332">
        <v>100.00000000000001</v>
      </c>
    </row>
    <row r="12" spans="1:22" ht="12.75">
      <c r="A12" s="249"/>
      <c r="B12" s="250" t="s">
        <v>358</v>
      </c>
      <c r="C12" s="88">
        <v>0</v>
      </c>
      <c r="D12" s="88">
        <v>0</v>
      </c>
      <c r="E12" s="88"/>
      <c r="F12" s="175">
        <v>0</v>
      </c>
      <c r="G12" s="175">
        <v>0</v>
      </c>
    </row>
    <row r="13" spans="1:22" ht="12.75">
      <c r="A13" s="251"/>
      <c r="B13" s="441" t="s">
        <v>319</v>
      </c>
      <c r="C13" s="88">
        <v>111566.34000000003</v>
      </c>
      <c r="D13" s="88">
        <v>146409.68399999998</v>
      </c>
      <c r="E13" s="89">
        <v>31.231054097499246</v>
      </c>
      <c r="F13" s="175">
        <v>19.921832727606201</v>
      </c>
      <c r="G13" s="175">
        <v>25.202514431884737</v>
      </c>
    </row>
    <row r="14" spans="1:22" ht="12.75">
      <c r="A14" s="251"/>
      <c r="B14" s="441" t="s">
        <v>383</v>
      </c>
      <c r="C14" s="88">
        <v>426425.75360624067</v>
      </c>
      <c r="D14" s="88">
        <v>408613.26060050179</v>
      </c>
      <c r="E14" s="89">
        <v>-4.1771616407077605</v>
      </c>
      <c r="F14" s="175">
        <v>76.144673510728595</v>
      </c>
      <c r="G14" s="175">
        <v>70.337434765200555</v>
      </c>
    </row>
    <row r="15" spans="1:22" ht="12.75">
      <c r="A15" s="251"/>
      <c r="B15" s="441" t="s">
        <v>384</v>
      </c>
      <c r="C15" s="88">
        <v>0</v>
      </c>
      <c r="D15" s="88">
        <v>0</v>
      </c>
      <c r="E15" s="89"/>
      <c r="F15" s="175">
        <v>0</v>
      </c>
      <c r="G15" s="175">
        <v>0</v>
      </c>
    </row>
    <row r="16" spans="1:22" ht="12.75">
      <c r="A16" s="251"/>
      <c r="B16" s="441" t="s">
        <v>385</v>
      </c>
      <c r="C16" s="88">
        <v>7215.11</v>
      </c>
      <c r="D16" s="88">
        <v>270.93000000000029</v>
      </c>
      <c r="E16" s="89">
        <v>-96.244963694247204</v>
      </c>
      <c r="F16" s="175">
        <v>1.2883654203523995</v>
      </c>
      <c r="G16" s="175">
        <v>4.6637060121177097E-2</v>
      </c>
    </row>
    <row r="17" spans="1:7" ht="12.75">
      <c r="A17" s="251"/>
      <c r="B17" s="441" t="s">
        <v>386</v>
      </c>
      <c r="C17" s="88">
        <v>0</v>
      </c>
      <c r="D17" s="88">
        <v>8977.25</v>
      </c>
      <c r="E17" s="89"/>
      <c r="F17" s="175">
        <v>0</v>
      </c>
      <c r="G17" s="175">
        <v>1.5453163103858436</v>
      </c>
    </row>
    <row r="18" spans="1:7" ht="12.75">
      <c r="A18" s="251"/>
      <c r="B18" s="252" t="s">
        <v>360</v>
      </c>
      <c r="C18" s="88">
        <v>0</v>
      </c>
      <c r="D18" s="88">
        <v>0</v>
      </c>
      <c r="E18" s="89"/>
      <c r="F18" s="175">
        <v>0</v>
      </c>
      <c r="G18" s="175">
        <v>0</v>
      </c>
    </row>
    <row r="19" spans="1:7" ht="12.75">
      <c r="A19" s="251"/>
      <c r="B19" s="252" t="s">
        <v>361</v>
      </c>
      <c r="C19" s="88">
        <v>14813.26</v>
      </c>
      <c r="D19" s="88">
        <v>14563.26</v>
      </c>
      <c r="E19" s="89">
        <v>-1.6876771217139264</v>
      </c>
      <c r="F19" s="175">
        <v>2.6451283413127991</v>
      </c>
      <c r="G19" s="175">
        <v>2.5068749572964708</v>
      </c>
    </row>
    <row r="20" spans="1:7" ht="12.75">
      <c r="A20" s="251"/>
      <c r="B20" s="252" t="s">
        <v>362</v>
      </c>
      <c r="C20" s="88">
        <v>0</v>
      </c>
      <c r="D20" s="88">
        <v>0</v>
      </c>
      <c r="E20" s="89"/>
      <c r="F20" s="175">
        <v>0</v>
      </c>
      <c r="G20" s="175">
        <v>0</v>
      </c>
    </row>
    <row r="21" spans="1:7" ht="12.75">
      <c r="A21" s="253"/>
      <c r="B21" s="252" t="s">
        <v>363</v>
      </c>
      <c r="C21" s="113">
        <v>0</v>
      </c>
      <c r="D21" s="88">
        <v>0</v>
      </c>
      <c r="E21" s="89"/>
      <c r="F21" s="175">
        <v>0</v>
      </c>
      <c r="G21" s="175">
        <v>0</v>
      </c>
    </row>
    <row r="22" spans="1:7" ht="12.75">
      <c r="A22" s="253"/>
      <c r="B22" s="252" t="s">
        <v>364</v>
      </c>
      <c r="C22" s="88">
        <v>0</v>
      </c>
      <c r="D22" s="88">
        <v>0</v>
      </c>
      <c r="E22" s="89"/>
      <c r="F22" s="175">
        <v>0</v>
      </c>
      <c r="G22" s="175">
        <v>0</v>
      </c>
    </row>
    <row r="23" spans="1:7" ht="25.5">
      <c r="A23" s="253"/>
      <c r="B23" s="252" t="s">
        <v>365</v>
      </c>
      <c r="C23" s="88">
        <v>0</v>
      </c>
      <c r="D23" s="88">
        <v>0</v>
      </c>
      <c r="E23" s="89"/>
      <c r="F23" s="175">
        <v>0</v>
      </c>
      <c r="G23" s="175">
        <v>0</v>
      </c>
    </row>
    <row r="24" spans="1:7" ht="12.75">
      <c r="A24" s="253"/>
      <c r="B24" s="252" t="s">
        <v>366</v>
      </c>
      <c r="C24" s="88">
        <v>0</v>
      </c>
      <c r="D24" s="88">
        <v>2098.46</v>
      </c>
      <c r="E24" s="89"/>
      <c r="F24" s="175">
        <v>0</v>
      </c>
      <c r="G24" s="175">
        <v>0.36122247511122868</v>
      </c>
    </row>
    <row r="25" spans="1:7" ht="12.75">
      <c r="A25" s="253"/>
      <c r="B25" s="252" t="s">
        <v>367</v>
      </c>
      <c r="C25" s="88">
        <v>0</v>
      </c>
      <c r="D25" s="88">
        <v>0</v>
      </c>
      <c r="E25" s="113"/>
      <c r="F25" s="113"/>
      <c r="G25" s="113"/>
    </row>
    <row r="26" spans="1:7" ht="13.5">
      <c r="A26" s="333" t="s">
        <v>257</v>
      </c>
      <c r="B26" s="334" t="s">
        <v>368</v>
      </c>
      <c r="C26" s="335">
        <v>0</v>
      </c>
      <c r="D26" s="336">
        <v>0</v>
      </c>
      <c r="E26" s="336"/>
      <c r="F26" s="336"/>
      <c r="G26" s="337"/>
    </row>
    <row r="27" spans="1:7" ht="12.75">
      <c r="A27" s="254"/>
      <c r="B27" s="252" t="s">
        <v>369</v>
      </c>
      <c r="C27" s="273">
        <v>0</v>
      </c>
      <c r="D27" s="273">
        <v>0</v>
      </c>
      <c r="E27" s="274"/>
      <c r="F27" s="274"/>
      <c r="G27" s="113"/>
    </row>
    <row r="28" spans="1:7" ht="12.75">
      <c r="A28" s="254"/>
      <c r="B28" s="252" t="s">
        <v>370</v>
      </c>
      <c r="C28" s="273">
        <v>0</v>
      </c>
      <c r="D28" s="273">
        <v>0</v>
      </c>
      <c r="E28" s="274"/>
      <c r="F28" s="274"/>
      <c r="G28" s="113"/>
    </row>
    <row r="29" spans="1:7" ht="39.75">
      <c r="A29" s="338" t="s">
        <v>258</v>
      </c>
      <c r="B29" s="334" t="s">
        <v>371</v>
      </c>
      <c r="C29" s="335">
        <v>0</v>
      </c>
      <c r="D29" s="336">
        <v>0</v>
      </c>
      <c r="E29" s="336"/>
      <c r="F29" s="336"/>
      <c r="G29" s="337"/>
    </row>
    <row r="30" spans="1:7" ht="27.75" thickBot="1">
      <c r="A30" s="255" t="s">
        <v>259</v>
      </c>
      <c r="B30" s="258" t="s">
        <v>372</v>
      </c>
      <c r="C30" s="275">
        <v>0</v>
      </c>
      <c r="D30" s="276">
        <v>0</v>
      </c>
      <c r="E30" s="277"/>
      <c r="F30" s="277"/>
      <c r="G30" s="241"/>
    </row>
    <row r="31" spans="1:7" ht="15.75" thickTop="1" thickBot="1">
      <c r="A31" s="339"/>
      <c r="B31" s="340" t="s">
        <v>255</v>
      </c>
      <c r="C31" s="341">
        <v>560020.46360624069</v>
      </c>
      <c r="D31" s="341">
        <v>580932.8446005017</v>
      </c>
      <c r="E31" s="342">
        <v>3.7342172926317918</v>
      </c>
      <c r="F31" s="343">
        <v>100</v>
      </c>
      <c r="G31" s="343">
        <v>100.00000000000001</v>
      </c>
    </row>
    <row r="32" spans="1:7" ht="12.75" thickTop="1">
      <c r="A32" s="189"/>
      <c r="C32" s="68"/>
      <c r="D32" s="68"/>
    </row>
    <row r="36" spans="1:7" ht="14.25">
      <c r="A36" s="94"/>
      <c r="B36" s="95"/>
      <c r="C36" s="95"/>
      <c r="D36" s="95"/>
      <c r="E36" s="95"/>
      <c r="F36" s="95"/>
      <c r="G36" s="95"/>
    </row>
    <row r="37" spans="1:7" ht="14.25">
      <c r="A37" s="67"/>
      <c r="B37" s="96"/>
      <c r="C37" s="97"/>
      <c r="D37" s="97"/>
      <c r="E37" s="98"/>
      <c r="F37" s="97"/>
      <c r="G37" s="99"/>
    </row>
    <row r="38" spans="1:7" ht="15">
      <c r="A38" s="189"/>
      <c r="B38" s="100"/>
      <c r="C38" s="101"/>
      <c r="D38" s="101"/>
      <c r="E38" s="102"/>
      <c r="F38" s="103"/>
      <c r="G38" s="103"/>
    </row>
    <row r="39" spans="1:7" ht="15">
      <c r="A39" s="189"/>
      <c r="B39" s="100"/>
      <c r="C39" s="101"/>
      <c r="D39" s="101"/>
      <c r="E39" s="102"/>
      <c r="F39" s="103"/>
      <c r="G39" s="103"/>
    </row>
    <row r="40" spans="1:7" ht="15">
      <c r="A40" s="189"/>
      <c r="B40" s="100"/>
      <c r="C40" s="101"/>
      <c r="D40" s="101"/>
      <c r="E40" s="102"/>
      <c r="F40" s="103"/>
      <c r="G40" s="103"/>
    </row>
    <row r="41" spans="1:7" ht="14.25" customHeight="1">
      <c r="A41" s="189"/>
      <c r="B41" s="104"/>
      <c r="C41" s="105"/>
      <c r="D41" s="105"/>
      <c r="E41" s="102"/>
      <c r="F41" s="103"/>
      <c r="G41" s="103"/>
    </row>
    <row r="42" spans="1:7" ht="15">
      <c r="A42" s="189"/>
      <c r="B42" s="100"/>
      <c r="C42" s="105"/>
      <c r="D42" s="105"/>
      <c r="E42" s="102"/>
      <c r="F42" s="103"/>
      <c r="G42" s="103"/>
    </row>
    <row r="43" spans="1:7" ht="15">
      <c r="A43" s="189"/>
      <c r="B43" s="100"/>
      <c r="C43" s="105"/>
      <c r="D43" s="105"/>
      <c r="E43" s="102"/>
      <c r="F43" s="103"/>
      <c r="G43" s="103"/>
    </row>
    <row r="44" spans="1:7" ht="15">
      <c r="A44" s="189"/>
      <c r="B44" s="100"/>
      <c r="C44" s="105"/>
      <c r="D44" s="105"/>
      <c r="E44" s="102"/>
      <c r="F44" s="103"/>
      <c r="G44" s="103"/>
    </row>
    <row r="45" spans="1:7" ht="15">
      <c r="A45" s="189"/>
      <c r="B45" s="100"/>
      <c r="C45" s="105"/>
      <c r="D45" s="105"/>
      <c r="E45" s="102"/>
      <c r="F45" s="103"/>
      <c r="G45" s="103"/>
    </row>
    <row r="46" spans="1:7" ht="15">
      <c r="A46" s="189"/>
      <c r="B46" s="100"/>
      <c r="C46" s="105"/>
      <c r="D46" s="105"/>
      <c r="E46" s="102"/>
      <c r="F46" s="103"/>
      <c r="G46" s="103"/>
    </row>
    <row r="47" spans="1:7" ht="15">
      <c r="A47" s="189"/>
      <c r="B47" s="100"/>
      <c r="C47" s="105"/>
      <c r="D47" s="105"/>
      <c r="E47" s="102"/>
      <c r="F47" s="103"/>
      <c r="G47" s="103"/>
    </row>
    <row r="48" spans="1:7" ht="15">
      <c r="A48" s="189"/>
      <c r="B48" s="106"/>
      <c r="C48" s="105"/>
      <c r="D48" s="105"/>
      <c r="E48" s="102"/>
      <c r="F48" s="103"/>
      <c r="G48" s="103"/>
    </row>
    <row r="49" spans="1:7" ht="15">
      <c r="A49" s="189"/>
      <c r="B49" s="100"/>
      <c r="C49" s="105"/>
      <c r="D49" s="105"/>
      <c r="E49" s="102"/>
      <c r="F49" s="103"/>
      <c r="G49" s="103"/>
    </row>
    <row r="50" spans="1:7" ht="15">
      <c r="A50" s="189"/>
      <c r="B50" s="104"/>
      <c r="C50" s="105"/>
      <c r="D50" s="105"/>
      <c r="E50" s="102"/>
      <c r="F50" s="103"/>
      <c r="G50" s="103"/>
    </row>
    <row r="51" spans="1:7" ht="15">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zoomScale="98" zoomScaleNormal="98" workbookViewId="0">
      <selection activeCell="L26" sqref="L26"/>
    </sheetView>
  </sheetViews>
  <sheetFormatPr defaultColWidth="9.140625" defaultRowHeight="12.75"/>
  <cols>
    <col min="1" max="1" width="5.140625" style="188"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7" ht="15.75" customHeight="1">
      <c r="A2" s="525" t="s">
        <v>181</v>
      </c>
      <c r="B2" s="525"/>
      <c r="C2" s="525"/>
      <c r="D2" s="525"/>
      <c r="E2" s="525"/>
      <c r="F2" s="525"/>
      <c r="G2" s="525"/>
    </row>
    <row r="3" spans="1:7" ht="15.75">
      <c r="A3" s="526" t="s">
        <v>182</v>
      </c>
      <c r="B3" s="526"/>
      <c r="C3" s="526"/>
      <c r="D3" s="526"/>
      <c r="E3" s="526"/>
      <c r="F3" s="526"/>
      <c r="G3" s="526"/>
    </row>
    <row r="5" spans="1:7" ht="14.25">
      <c r="A5" s="322"/>
      <c r="B5" s="323"/>
      <c r="C5" s="536" t="s">
        <v>150</v>
      </c>
      <c r="D5" s="537"/>
      <c r="E5" s="325" t="s">
        <v>50</v>
      </c>
      <c r="F5" s="528" t="s">
        <v>12</v>
      </c>
      <c r="G5" s="534"/>
    </row>
    <row r="6" spans="1:7" ht="14.25" customHeight="1">
      <c r="A6" s="322" t="s">
        <v>47</v>
      </c>
      <c r="B6" s="312" t="s">
        <v>10</v>
      </c>
      <c r="C6" s="528" t="s">
        <v>265</v>
      </c>
      <c r="D6" s="529"/>
      <c r="E6" s="325" t="s">
        <v>14</v>
      </c>
      <c r="F6" s="528" t="s">
        <v>14</v>
      </c>
      <c r="G6" s="534"/>
    </row>
    <row r="7" spans="1:7" ht="15">
      <c r="A7" s="326"/>
      <c r="B7" s="315" t="s">
        <v>180</v>
      </c>
      <c r="C7" s="531" t="s">
        <v>266</v>
      </c>
      <c r="D7" s="532"/>
      <c r="E7" s="316" t="s">
        <v>51</v>
      </c>
      <c r="F7" s="531" t="s">
        <v>18</v>
      </c>
      <c r="G7" s="535"/>
    </row>
    <row r="8" spans="1:7" ht="15">
      <c r="A8" s="327"/>
      <c r="B8" s="315"/>
      <c r="C8" s="307"/>
      <c r="D8" s="324"/>
      <c r="E8" s="316" t="s">
        <v>19</v>
      </c>
      <c r="F8" s="531" t="s">
        <v>19</v>
      </c>
      <c r="G8" s="535"/>
    </row>
    <row r="9" spans="1:7" ht="16.5" customHeight="1" thickBot="1">
      <c r="A9" s="184"/>
      <c r="B9" s="65" t="str">
        <f>' F4'!A10</f>
        <v>Janar - Shkurt / January - February</v>
      </c>
      <c r="C9" s="225">
        <v>2019</v>
      </c>
      <c r="D9" s="225">
        <v>2020</v>
      </c>
      <c r="E9" s="66" t="s">
        <v>461</v>
      </c>
      <c r="F9" s="225">
        <v>2019</v>
      </c>
      <c r="G9" s="225">
        <v>2020</v>
      </c>
    </row>
    <row r="10" spans="1:7" ht="15.75" thickBot="1">
      <c r="A10" s="530" t="s">
        <v>341</v>
      </c>
      <c r="B10" s="530"/>
      <c r="C10" s="530"/>
      <c r="D10" s="530"/>
      <c r="E10" s="530"/>
      <c r="F10" s="530"/>
      <c r="G10" s="530"/>
    </row>
    <row r="11" spans="1:7">
      <c r="A11" s="329" t="s">
        <v>256</v>
      </c>
      <c r="B11" s="328" t="s">
        <v>318</v>
      </c>
      <c r="C11" s="330">
        <v>76602.44</v>
      </c>
      <c r="D11" s="330">
        <v>120433.9</v>
      </c>
      <c r="E11" s="331">
        <v>57.219404499386698</v>
      </c>
      <c r="F11" s="332">
        <v>100.00000000000001</v>
      </c>
      <c r="G11" s="332">
        <v>100.00000000000003</v>
      </c>
    </row>
    <row r="12" spans="1:7">
      <c r="A12" s="249"/>
      <c r="B12" s="250" t="s">
        <v>358</v>
      </c>
      <c r="C12" s="88">
        <v>0</v>
      </c>
      <c r="D12" s="88">
        <v>12099.17</v>
      </c>
      <c r="E12" s="88"/>
      <c r="F12" s="175">
        <v>0</v>
      </c>
      <c r="G12" s="175">
        <v>10.046315862892426</v>
      </c>
    </row>
    <row r="13" spans="1:7">
      <c r="A13" s="251"/>
      <c r="B13" s="441" t="s">
        <v>319</v>
      </c>
      <c r="C13" s="88">
        <v>0</v>
      </c>
      <c r="D13" s="88">
        <v>31850</v>
      </c>
      <c r="E13" s="89" t="e">
        <v>#DIV/0!</v>
      </c>
      <c r="F13" s="175">
        <v>0</v>
      </c>
      <c r="G13" s="175">
        <v>26.446042185796525</v>
      </c>
    </row>
    <row r="14" spans="1:7">
      <c r="A14" s="251"/>
      <c r="B14" s="441" t="s">
        <v>383</v>
      </c>
      <c r="C14" s="88">
        <v>72495.540000000008</v>
      </c>
      <c r="D14" s="88">
        <v>75316.73000000001</v>
      </c>
      <c r="E14" s="89">
        <v>3.8915359482804002</v>
      </c>
      <c r="F14" s="175">
        <v>94.638682527606178</v>
      </c>
      <c r="G14" s="175">
        <v>62.537815349332718</v>
      </c>
    </row>
    <row r="15" spans="1:7">
      <c r="A15" s="251"/>
      <c r="B15" s="441" t="s">
        <v>384</v>
      </c>
      <c r="C15" s="88">
        <v>0</v>
      </c>
      <c r="D15" s="88">
        <v>0</v>
      </c>
      <c r="E15" s="89"/>
      <c r="F15" s="175">
        <v>0</v>
      </c>
      <c r="G15" s="175">
        <v>0</v>
      </c>
    </row>
    <row r="16" spans="1:7">
      <c r="A16" s="251"/>
      <c r="B16" s="441" t="s">
        <v>385</v>
      </c>
      <c r="C16" s="88">
        <v>318.90000000000003</v>
      </c>
      <c r="D16" s="88">
        <v>55</v>
      </c>
      <c r="E16" s="89">
        <v>-82.753214173722171</v>
      </c>
      <c r="F16" s="175">
        <v>0.4163052769598462</v>
      </c>
      <c r="G16" s="175">
        <v>4.5668204716446115E-2</v>
      </c>
    </row>
    <row r="17" spans="1:7">
      <c r="A17" s="251"/>
      <c r="B17" s="441" t="s">
        <v>386</v>
      </c>
      <c r="C17" s="88">
        <v>0</v>
      </c>
      <c r="D17" s="88">
        <v>0</v>
      </c>
      <c r="E17" s="89"/>
      <c r="F17" s="175">
        <v>0</v>
      </c>
      <c r="G17" s="175">
        <v>0</v>
      </c>
    </row>
    <row r="18" spans="1:7">
      <c r="A18" s="251"/>
      <c r="B18" s="252" t="s">
        <v>360</v>
      </c>
      <c r="C18" s="88">
        <v>0</v>
      </c>
      <c r="D18" s="88">
        <v>0</v>
      </c>
      <c r="E18" s="89"/>
      <c r="F18" s="175">
        <v>0</v>
      </c>
      <c r="G18" s="175">
        <v>0</v>
      </c>
    </row>
    <row r="19" spans="1:7">
      <c r="A19" s="251"/>
      <c r="B19" s="252" t="s">
        <v>361</v>
      </c>
      <c r="C19" s="88">
        <v>3788</v>
      </c>
      <c r="D19" s="88">
        <v>1113</v>
      </c>
      <c r="E19" s="89">
        <v>-70.61774023231257</v>
      </c>
      <c r="F19" s="175">
        <v>4.9450121954339838</v>
      </c>
      <c r="G19" s="175">
        <v>0.92415839726190052</v>
      </c>
    </row>
    <row r="20" spans="1:7">
      <c r="A20" s="251"/>
      <c r="B20" s="252" t="s">
        <v>362</v>
      </c>
      <c r="C20" s="88">
        <v>0</v>
      </c>
      <c r="D20" s="88">
        <v>0</v>
      </c>
      <c r="E20" s="89"/>
      <c r="F20" s="175">
        <v>0</v>
      </c>
      <c r="G20" s="175">
        <v>0</v>
      </c>
    </row>
    <row r="21" spans="1:7">
      <c r="A21" s="253"/>
      <c r="B21" s="252" t="s">
        <v>363</v>
      </c>
      <c r="C21" s="113">
        <v>0</v>
      </c>
      <c r="D21" s="88">
        <v>0</v>
      </c>
      <c r="E21" s="89"/>
      <c r="F21" s="175">
        <v>0</v>
      </c>
      <c r="G21" s="175">
        <v>0</v>
      </c>
    </row>
    <row r="22" spans="1:7">
      <c r="A22" s="253"/>
      <c r="B22" s="252" t="s">
        <v>364</v>
      </c>
      <c r="C22" s="88">
        <v>0</v>
      </c>
      <c r="D22" s="88">
        <v>0</v>
      </c>
      <c r="E22" s="89"/>
      <c r="F22" s="175">
        <v>0</v>
      </c>
      <c r="G22" s="175">
        <v>0</v>
      </c>
    </row>
    <row r="23" spans="1:7" ht="25.5">
      <c r="A23" s="253"/>
      <c r="B23" s="252" t="s">
        <v>365</v>
      </c>
      <c r="C23" s="88">
        <v>0</v>
      </c>
      <c r="D23" s="88">
        <v>0</v>
      </c>
      <c r="E23" s="89"/>
      <c r="F23" s="175">
        <v>0</v>
      </c>
      <c r="G23" s="175">
        <v>0</v>
      </c>
    </row>
    <row r="24" spans="1:7">
      <c r="A24" s="253"/>
      <c r="B24" s="252" t="s">
        <v>366</v>
      </c>
      <c r="C24" s="88">
        <v>0</v>
      </c>
      <c r="D24" s="88">
        <v>0</v>
      </c>
      <c r="E24" s="89"/>
      <c r="F24" s="175">
        <v>0</v>
      </c>
      <c r="G24" s="175">
        <v>0</v>
      </c>
    </row>
    <row r="25" spans="1:7">
      <c r="A25" s="253"/>
      <c r="B25" s="252" t="s">
        <v>367</v>
      </c>
      <c r="C25" s="88">
        <v>0</v>
      </c>
      <c r="D25" s="88">
        <v>0</v>
      </c>
      <c r="E25" s="113"/>
      <c r="F25" s="113"/>
      <c r="G25" s="113"/>
    </row>
    <row r="26" spans="1:7" ht="13.5">
      <c r="A26" s="333" t="s">
        <v>257</v>
      </c>
      <c r="B26" s="334" t="s">
        <v>368</v>
      </c>
      <c r="C26" s="335">
        <v>0</v>
      </c>
      <c r="D26" s="336">
        <v>0</v>
      </c>
      <c r="E26" s="336"/>
      <c r="F26" s="336"/>
      <c r="G26" s="337"/>
    </row>
    <row r="27" spans="1:7">
      <c r="A27" s="254"/>
      <c r="B27" s="252" t="s">
        <v>369</v>
      </c>
      <c r="C27" s="273">
        <v>0</v>
      </c>
      <c r="D27" s="273">
        <v>0</v>
      </c>
      <c r="E27" s="274"/>
      <c r="F27" s="274"/>
      <c r="G27" s="113"/>
    </row>
    <row r="28" spans="1:7">
      <c r="A28" s="254"/>
      <c r="B28" s="252" t="s">
        <v>370</v>
      </c>
      <c r="C28" s="273">
        <v>0</v>
      </c>
      <c r="D28" s="273">
        <v>0</v>
      </c>
      <c r="E28" s="274"/>
      <c r="F28" s="274"/>
      <c r="G28" s="113"/>
    </row>
    <row r="29" spans="1:7" ht="39.75">
      <c r="A29" s="338" t="s">
        <v>258</v>
      </c>
      <c r="B29" s="334" t="s">
        <v>371</v>
      </c>
      <c r="C29" s="335">
        <v>0</v>
      </c>
      <c r="D29" s="336">
        <v>0</v>
      </c>
      <c r="E29" s="336"/>
      <c r="F29" s="336"/>
      <c r="G29" s="337"/>
    </row>
    <row r="30" spans="1:7" ht="27.75" thickBot="1">
      <c r="A30" s="255" t="s">
        <v>259</v>
      </c>
      <c r="B30" s="258" t="s">
        <v>372</v>
      </c>
      <c r="C30" s="275">
        <v>0</v>
      </c>
      <c r="D30" s="276">
        <v>0</v>
      </c>
      <c r="E30" s="277"/>
      <c r="F30" s="277"/>
      <c r="G30" s="241"/>
    </row>
    <row r="31" spans="1:7" ht="15.75" thickTop="1" thickBot="1">
      <c r="A31" s="339"/>
      <c r="B31" s="340" t="s">
        <v>255</v>
      </c>
      <c r="C31" s="344">
        <v>76602.44</v>
      </c>
      <c r="D31" s="341">
        <v>120433.9</v>
      </c>
      <c r="E31" s="342">
        <v>57.219404499386698</v>
      </c>
      <c r="F31" s="343">
        <v>100.00000000000001</v>
      </c>
      <c r="G31" s="343">
        <v>100.00000000000003</v>
      </c>
    </row>
    <row r="32" spans="1:7"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zoomScale="91" zoomScaleNormal="91" workbookViewId="0">
      <selection activeCell="A52" sqref="A52"/>
    </sheetView>
  </sheetViews>
  <sheetFormatPr defaultColWidth="9.140625" defaultRowHeight="12"/>
  <cols>
    <col min="1" max="1" width="5.5703125" style="187"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25" t="s">
        <v>57</v>
      </c>
      <c r="B2" s="525"/>
      <c r="C2" s="525"/>
      <c r="D2" s="525"/>
      <c r="E2" s="525"/>
      <c r="F2" s="525"/>
      <c r="G2" s="52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26" t="s">
        <v>58</v>
      </c>
      <c r="B3" s="526"/>
      <c r="C3" s="526"/>
      <c r="D3" s="526"/>
      <c r="E3" s="526"/>
      <c r="F3" s="526"/>
      <c r="G3" s="526"/>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22"/>
      <c r="B5" s="323"/>
      <c r="C5" s="313"/>
      <c r="D5" s="345"/>
      <c r="E5" s="346" t="s">
        <v>50</v>
      </c>
      <c r="F5" s="538" t="s">
        <v>12</v>
      </c>
      <c r="G5" s="539"/>
    </row>
    <row r="6" spans="1:47" ht="12" customHeight="1">
      <c r="A6" s="322" t="s">
        <v>49</v>
      </c>
      <c r="B6" s="312" t="s">
        <v>10</v>
      </c>
      <c r="C6" s="538" t="s">
        <v>45</v>
      </c>
      <c r="D6" s="539"/>
      <c r="E6" s="346" t="s">
        <v>14</v>
      </c>
      <c r="F6" s="538" t="s">
        <v>14</v>
      </c>
      <c r="G6" s="539"/>
    </row>
    <row r="7" spans="1:47" ht="12" customHeight="1">
      <c r="A7" s="326"/>
      <c r="B7" s="315" t="s">
        <v>180</v>
      </c>
      <c r="C7" s="540" t="s">
        <v>46</v>
      </c>
      <c r="D7" s="541"/>
      <c r="E7" s="347" t="s">
        <v>51</v>
      </c>
      <c r="F7" s="540" t="s">
        <v>18</v>
      </c>
      <c r="G7" s="541"/>
    </row>
    <row r="8" spans="1:47" ht="12" customHeight="1">
      <c r="A8" s="327"/>
      <c r="B8" s="315"/>
      <c r="C8" s="313"/>
      <c r="D8" s="345"/>
      <c r="E8" s="347" t="s">
        <v>19</v>
      </c>
      <c r="F8" s="531" t="s">
        <v>19</v>
      </c>
      <c r="G8" s="535"/>
    </row>
    <row r="9" spans="1:47" ht="16.5" customHeight="1" thickBot="1">
      <c r="A9" s="184"/>
      <c r="B9" s="65" t="str">
        <f>' F4'!A10</f>
        <v>Janar - Shkurt / January - February</v>
      </c>
      <c r="C9" s="225">
        <v>2019</v>
      </c>
      <c r="D9" s="225">
        <v>2020</v>
      </c>
      <c r="E9" s="66" t="s">
        <v>461</v>
      </c>
      <c r="F9" s="225">
        <v>2019</v>
      </c>
      <c r="G9" s="225">
        <v>2020</v>
      </c>
    </row>
    <row r="10" spans="1:47" ht="15.75" thickBot="1">
      <c r="A10" s="530" t="s">
        <v>342</v>
      </c>
      <c r="B10" s="530"/>
      <c r="C10" s="530"/>
      <c r="D10" s="530"/>
      <c r="E10" s="530"/>
      <c r="F10" s="530"/>
      <c r="G10" s="530"/>
    </row>
    <row r="11" spans="1:47" ht="12.75">
      <c r="A11" s="329" t="s">
        <v>256</v>
      </c>
      <c r="B11" s="328" t="s">
        <v>318</v>
      </c>
      <c r="C11" s="330">
        <v>1471</v>
      </c>
      <c r="D11" s="330">
        <v>2792</v>
      </c>
      <c r="E11" s="331">
        <v>89.802855200543846</v>
      </c>
      <c r="F11" s="332">
        <v>100.00000000000001</v>
      </c>
      <c r="G11" s="332">
        <v>100</v>
      </c>
      <c r="H11" s="477"/>
    </row>
    <row r="12" spans="1:47" ht="12.75">
      <c r="A12" s="249"/>
      <c r="B12" s="250" t="s">
        <v>358</v>
      </c>
      <c r="C12" s="88">
        <v>0</v>
      </c>
      <c r="D12" s="88">
        <v>0</v>
      </c>
      <c r="E12" s="88"/>
      <c r="F12" s="175">
        <v>0</v>
      </c>
      <c r="G12" s="175">
        <v>0</v>
      </c>
    </row>
    <row r="13" spans="1:47" ht="12.75">
      <c r="A13" s="251"/>
      <c r="B13" s="441" t="s">
        <v>319</v>
      </c>
      <c r="C13" s="424">
        <v>785</v>
      </c>
      <c r="D13" s="424">
        <v>907</v>
      </c>
      <c r="E13" s="425">
        <v>15.541401273885347</v>
      </c>
      <c r="F13" s="426">
        <v>53.365057783820532</v>
      </c>
      <c r="G13" s="426">
        <v>32.485673352435526</v>
      </c>
    </row>
    <row r="14" spans="1:47" ht="12.75">
      <c r="A14" s="251"/>
      <c r="B14" s="441" t="s">
        <v>383</v>
      </c>
      <c r="C14" s="88">
        <v>406</v>
      </c>
      <c r="D14" s="88">
        <v>396</v>
      </c>
      <c r="E14" s="89">
        <v>-2.4630541871921152</v>
      </c>
      <c r="F14" s="175">
        <v>27.600271923861321</v>
      </c>
      <c r="G14" s="175">
        <v>14.183381088825215</v>
      </c>
    </row>
    <row r="15" spans="1:47" ht="12.75">
      <c r="A15" s="251"/>
      <c r="B15" s="441" t="s">
        <v>384</v>
      </c>
      <c r="C15" s="88">
        <v>0</v>
      </c>
      <c r="D15" s="88">
        <v>0</v>
      </c>
      <c r="E15" s="425"/>
      <c r="F15" s="175">
        <v>0</v>
      </c>
      <c r="G15" s="175">
        <v>0</v>
      </c>
    </row>
    <row r="16" spans="1:47" ht="12.75">
      <c r="A16" s="251"/>
      <c r="B16" s="441" t="s">
        <v>385</v>
      </c>
      <c r="C16" s="424">
        <v>266</v>
      </c>
      <c r="D16" s="424">
        <v>1374</v>
      </c>
      <c r="E16" s="89">
        <v>416.54135338345861</v>
      </c>
      <c r="F16" s="426">
        <v>18.082936777702244</v>
      </c>
      <c r="G16" s="426">
        <v>49.212034383954155</v>
      </c>
    </row>
    <row r="17" spans="1:7" ht="12.75">
      <c r="A17" s="251"/>
      <c r="B17" s="252" t="s">
        <v>359</v>
      </c>
      <c r="C17" s="88">
        <v>0</v>
      </c>
      <c r="D17" s="88">
        <v>11</v>
      </c>
      <c r="E17" s="425"/>
      <c r="F17" s="175">
        <v>0</v>
      </c>
      <c r="G17" s="175">
        <v>0.39398280802292263</v>
      </c>
    </row>
    <row r="18" spans="1:7" ht="12.75">
      <c r="A18" s="251"/>
      <c r="B18" s="252" t="s">
        <v>360</v>
      </c>
      <c r="C18" s="88">
        <v>0</v>
      </c>
      <c r="D18" s="88">
        <v>0</v>
      </c>
      <c r="E18" s="89"/>
      <c r="F18" s="175">
        <v>0</v>
      </c>
      <c r="G18" s="175">
        <v>0</v>
      </c>
    </row>
    <row r="19" spans="1:7" ht="12.75">
      <c r="A19" s="251"/>
      <c r="B19" s="252" t="s">
        <v>361</v>
      </c>
      <c r="C19" s="88">
        <v>14</v>
      </c>
      <c r="D19" s="88">
        <v>16</v>
      </c>
      <c r="E19" s="89">
        <v>14.285714285714279</v>
      </c>
      <c r="F19" s="175">
        <v>0.95173351461590761</v>
      </c>
      <c r="G19" s="175">
        <v>0.57306590257879653</v>
      </c>
    </row>
    <row r="20" spans="1:7" ht="12.75">
      <c r="A20" s="251"/>
      <c r="B20" s="252" t="s">
        <v>362</v>
      </c>
      <c r="C20" s="88">
        <v>0</v>
      </c>
      <c r="D20" s="88">
        <v>0</v>
      </c>
      <c r="E20" s="89"/>
      <c r="F20" s="175">
        <v>0</v>
      </c>
      <c r="G20" s="175">
        <v>0</v>
      </c>
    </row>
    <row r="21" spans="1:7" ht="12.75">
      <c r="A21" s="253"/>
      <c r="B21" s="252" t="s">
        <v>363</v>
      </c>
      <c r="C21" s="88">
        <v>0</v>
      </c>
      <c r="D21" s="88">
        <v>0</v>
      </c>
      <c r="E21" s="89"/>
      <c r="F21" s="175">
        <v>0</v>
      </c>
      <c r="G21" s="175">
        <v>0</v>
      </c>
    </row>
    <row r="22" spans="1:7" ht="12.75">
      <c r="A22" s="253"/>
      <c r="B22" s="252" t="s">
        <v>364</v>
      </c>
      <c r="C22" s="88">
        <v>0</v>
      </c>
      <c r="D22" s="88">
        <v>0</v>
      </c>
      <c r="E22" s="89"/>
      <c r="F22" s="175">
        <v>0</v>
      </c>
      <c r="G22" s="175">
        <v>0</v>
      </c>
    </row>
    <row r="23" spans="1:7" ht="25.5">
      <c r="A23" s="253"/>
      <c r="B23" s="252" t="s">
        <v>365</v>
      </c>
      <c r="C23" s="88">
        <v>0</v>
      </c>
      <c r="D23" s="88">
        <v>0</v>
      </c>
      <c r="E23" s="89"/>
      <c r="F23" s="175">
        <v>0</v>
      </c>
      <c r="G23" s="175">
        <v>0</v>
      </c>
    </row>
    <row r="24" spans="1:7" ht="12.75">
      <c r="A24" s="253"/>
      <c r="B24" s="252" t="s">
        <v>366</v>
      </c>
      <c r="C24" s="88">
        <v>0</v>
      </c>
      <c r="D24" s="88">
        <v>88</v>
      </c>
      <c r="E24" s="89"/>
      <c r="F24" s="175">
        <v>0</v>
      </c>
      <c r="G24" s="175">
        <v>3.151862464183381</v>
      </c>
    </row>
    <row r="25" spans="1:7" ht="12.75">
      <c r="A25" s="253"/>
      <c r="B25" s="252" t="s">
        <v>367</v>
      </c>
      <c r="C25" s="88">
        <v>0</v>
      </c>
      <c r="D25" s="88">
        <v>0</v>
      </c>
      <c r="E25" s="113"/>
      <c r="F25" s="113"/>
      <c r="G25" s="113"/>
    </row>
    <row r="26" spans="1:7" ht="13.5">
      <c r="A26" s="333" t="s">
        <v>257</v>
      </c>
      <c r="B26" s="334" t="s">
        <v>368</v>
      </c>
      <c r="C26" s="336">
        <v>0</v>
      </c>
      <c r="D26" s="336">
        <v>0</v>
      </c>
      <c r="E26" s="336"/>
      <c r="F26" s="336"/>
      <c r="G26" s="337"/>
    </row>
    <row r="27" spans="1:7" ht="12.75">
      <c r="A27" s="254"/>
      <c r="B27" s="252" t="s">
        <v>369</v>
      </c>
      <c r="C27" s="273">
        <v>0</v>
      </c>
      <c r="D27" s="273">
        <v>0</v>
      </c>
      <c r="E27" s="274"/>
      <c r="F27" s="274"/>
      <c r="G27" s="113"/>
    </row>
    <row r="28" spans="1:7" ht="12.75">
      <c r="A28" s="254"/>
      <c r="B28" s="252" t="s">
        <v>370</v>
      </c>
      <c r="C28" s="273">
        <v>0</v>
      </c>
      <c r="D28" s="273">
        <v>0</v>
      </c>
      <c r="E28" s="274"/>
      <c r="F28" s="274"/>
      <c r="G28" s="113"/>
    </row>
    <row r="29" spans="1:7" ht="27">
      <c r="A29" s="338" t="s">
        <v>258</v>
      </c>
      <c r="B29" s="334" t="s">
        <v>371</v>
      </c>
      <c r="C29" s="336">
        <v>0</v>
      </c>
      <c r="D29" s="336">
        <v>0</v>
      </c>
      <c r="E29" s="336"/>
      <c r="F29" s="336"/>
      <c r="G29" s="337"/>
    </row>
    <row r="30" spans="1:7" ht="27.75" thickBot="1">
      <c r="A30" s="255" t="s">
        <v>259</v>
      </c>
      <c r="B30" s="258" t="s">
        <v>372</v>
      </c>
      <c r="C30" s="276">
        <v>0</v>
      </c>
      <c r="D30" s="276">
        <v>0</v>
      </c>
      <c r="E30" s="277"/>
      <c r="F30" s="277"/>
      <c r="G30" s="241"/>
    </row>
    <row r="31" spans="1:7" ht="15.75" thickTop="1" thickBot="1">
      <c r="A31" s="339"/>
      <c r="B31" s="340" t="s">
        <v>255</v>
      </c>
      <c r="C31" s="341">
        <v>1471</v>
      </c>
      <c r="D31" s="341">
        <v>2792</v>
      </c>
      <c r="E31" s="342">
        <v>89.802855200543846</v>
      </c>
      <c r="F31" s="343">
        <v>100.00000000000001</v>
      </c>
      <c r="G31" s="343">
        <v>100</v>
      </c>
    </row>
    <row r="32" spans="1:7" ht="13.5" thickTop="1" thickBot="1">
      <c r="A32" s="185"/>
      <c r="B32" s="74"/>
      <c r="C32" s="157"/>
      <c r="D32" s="157"/>
      <c r="E32" s="155"/>
      <c r="F32" s="74"/>
      <c r="G32" s="74"/>
    </row>
    <row r="33" spans="1:7" ht="15.75" thickBot="1">
      <c r="A33" s="530" t="s">
        <v>343</v>
      </c>
      <c r="B33" s="530"/>
      <c r="C33" s="530"/>
      <c r="D33" s="530"/>
      <c r="E33" s="530"/>
      <c r="F33" s="530"/>
      <c r="G33" s="530"/>
    </row>
    <row r="34" spans="1:7" ht="12.75">
      <c r="A34" s="329" t="s">
        <v>256</v>
      </c>
      <c r="B34" s="328" t="s">
        <v>318</v>
      </c>
      <c r="C34" s="330">
        <v>53</v>
      </c>
      <c r="D34" s="330">
        <v>42</v>
      </c>
      <c r="E34" s="331">
        <v>-20.75471698113207</v>
      </c>
      <c r="F34" s="332">
        <v>100</v>
      </c>
      <c r="G34" s="332">
        <v>100</v>
      </c>
    </row>
    <row r="35" spans="1:7" ht="12.75">
      <c r="A35" s="249"/>
      <c r="B35" s="250" t="s">
        <v>358</v>
      </c>
      <c r="C35" s="88">
        <v>0</v>
      </c>
      <c r="D35" s="88">
        <v>2</v>
      </c>
      <c r="E35" s="88"/>
      <c r="F35" s="88"/>
      <c r="G35" s="88"/>
    </row>
    <row r="36" spans="1:7" ht="12.75">
      <c r="A36" s="251"/>
      <c r="B36" s="441" t="s">
        <v>319</v>
      </c>
      <c r="C36" s="88">
        <v>0</v>
      </c>
      <c r="D36" s="88">
        <v>3</v>
      </c>
      <c r="E36" s="89" t="e">
        <v>#DIV/0!</v>
      </c>
      <c r="F36" s="175">
        <v>0</v>
      </c>
      <c r="G36" s="175">
        <v>7.1428571428571423</v>
      </c>
    </row>
    <row r="37" spans="1:7" ht="12.75">
      <c r="A37" s="251"/>
      <c r="B37" s="441" t="s">
        <v>383</v>
      </c>
      <c r="C37" s="88">
        <v>45</v>
      </c>
      <c r="D37" s="88">
        <v>35</v>
      </c>
      <c r="E37" s="89">
        <v>-22.222222222222221</v>
      </c>
      <c r="F37" s="175">
        <v>84.905660377358487</v>
      </c>
      <c r="G37" s="175">
        <v>83.333333333333343</v>
      </c>
    </row>
    <row r="38" spans="1:7" ht="12.75">
      <c r="A38" s="251"/>
      <c r="B38" s="441" t="s">
        <v>384</v>
      </c>
      <c r="C38" s="88">
        <v>0</v>
      </c>
      <c r="D38" s="88">
        <v>0</v>
      </c>
      <c r="E38" s="89"/>
      <c r="F38" s="175">
        <v>0</v>
      </c>
      <c r="G38" s="175">
        <v>0</v>
      </c>
    </row>
    <row r="39" spans="1:7" ht="12.75">
      <c r="A39" s="251"/>
      <c r="B39" s="441" t="s">
        <v>385</v>
      </c>
      <c r="C39" s="88">
        <v>2</v>
      </c>
      <c r="D39" s="88">
        <v>1</v>
      </c>
      <c r="E39" s="89">
        <v>-50</v>
      </c>
      <c r="F39" s="175">
        <v>3.7735849056603774</v>
      </c>
      <c r="G39" s="175">
        <v>2.3809523809523809</v>
      </c>
    </row>
    <row r="40" spans="1:7" ht="12.75">
      <c r="A40" s="251"/>
      <c r="B40" s="252" t="s">
        <v>359</v>
      </c>
      <c r="C40" s="88">
        <v>0</v>
      </c>
      <c r="D40" s="88">
        <v>0</v>
      </c>
      <c r="E40" s="89"/>
      <c r="F40" s="175">
        <v>0</v>
      </c>
      <c r="G40" s="175">
        <v>0</v>
      </c>
    </row>
    <row r="41" spans="1:7" ht="12.75">
      <c r="A41" s="251"/>
      <c r="B41" s="252" t="s">
        <v>360</v>
      </c>
      <c r="C41" s="88">
        <v>0</v>
      </c>
      <c r="D41" s="88">
        <v>0</v>
      </c>
      <c r="E41" s="89"/>
      <c r="F41" s="175">
        <v>0</v>
      </c>
      <c r="G41" s="175">
        <v>0</v>
      </c>
    </row>
    <row r="42" spans="1:7" ht="12.75">
      <c r="A42" s="251"/>
      <c r="B42" s="252" t="s">
        <v>361</v>
      </c>
      <c r="C42" s="88">
        <v>6</v>
      </c>
      <c r="D42" s="88">
        <v>1</v>
      </c>
      <c r="E42" s="89">
        <v>-83.333333333333343</v>
      </c>
      <c r="F42" s="175">
        <v>11.320754716981133</v>
      </c>
      <c r="G42" s="175">
        <v>2.3809523809523809</v>
      </c>
    </row>
    <row r="43" spans="1:7" ht="12.75">
      <c r="A43" s="251"/>
      <c r="B43" s="252" t="s">
        <v>362</v>
      </c>
      <c r="C43" s="88">
        <v>0</v>
      </c>
      <c r="D43" s="88">
        <v>0</v>
      </c>
      <c r="E43" s="89"/>
      <c r="F43" s="175">
        <v>0</v>
      </c>
      <c r="G43" s="175">
        <v>0</v>
      </c>
    </row>
    <row r="44" spans="1:7" ht="12.75">
      <c r="A44" s="253"/>
      <c r="B44" s="252" t="s">
        <v>363</v>
      </c>
      <c r="C44" s="88">
        <v>0</v>
      </c>
      <c r="D44" s="88">
        <v>0</v>
      </c>
      <c r="E44" s="89"/>
      <c r="F44" s="175">
        <v>0</v>
      </c>
      <c r="G44" s="175">
        <v>0</v>
      </c>
    </row>
    <row r="45" spans="1:7" ht="12.75">
      <c r="A45" s="253"/>
      <c r="B45" s="252" t="s">
        <v>364</v>
      </c>
      <c r="C45" s="88">
        <v>0</v>
      </c>
      <c r="D45" s="88">
        <v>0</v>
      </c>
      <c r="E45" s="89"/>
      <c r="F45" s="175">
        <v>0</v>
      </c>
      <c r="G45" s="175">
        <v>0</v>
      </c>
    </row>
    <row r="46" spans="1:7" ht="25.5">
      <c r="A46" s="253"/>
      <c r="B46" s="252" t="s">
        <v>365</v>
      </c>
      <c r="C46" s="88">
        <v>0</v>
      </c>
      <c r="D46" s="88">
        <v>0</v>
      </c>
      <c r="E46" s="89"/>
      <c r="F46" s="175">
        <v>0</v>
      </c>
      <c r="G46" s="175">
        <v>0</v>
      </c>
    </row>
    <row r="47" spans="1:7" ht="12.75">
      <c r="A47" s="253"/>
      <c r="B47" s="252" t="s">
        <v>366</v>
      </c>
      <c r="C47" s="88">
        <v>0</v>
      </c>
      <c r="D47" s="88">
        <v>0</v>
      </c>
      <c r="E47" s="89"/>
      <c r="F47" s="175">
        <v>0</v>
      </c>
      <c r="G47" s="175">
        <v>0</v>
      </c>
    </row>
    <row r="48" spans="1:7" ht="12.75">
      <c r="A48" s="253"/>
      <c r="B48" s="252" t="s">
        <v>367</v>
      </c>
      <c r="C48" s="88">
        <v>0</v>
      </c>
      <c r="D48" s="88">
        <v>0</v>
      </c>
      <c r="E48" s="113"/>
      <c r="F48" s="175">
        <v>0</v>
      </c>
      <c r="G48" s="175">
        <v>0</v>
      </c>
    </row>
    <row r="49" spans="1:7" ht="13.5">
      <c r="A49" s="333" t="s">
        <v>257</v>
      </c>
      <c r="B49" s="334" t="s">
        <v>368</v>
      </c>
      <c r="C49" s="336">
        <v>0</v>
      </c>
      <c r="D49" s="336">
        <v>0</v>
      </c>
      <c r="E49" s="336"/>
      <c r="F49" s="336"/>
      <c r="G49" s="337"/>
    </row>
    <row r="50" spans="1:7" ht="12.75">
      <c r="A50" s="254"/>
      <c r="B50" s="252" t="s">
        <v>369</v>
      </c>
      <c r="C50" s="273">
        <v>0</v>
      </c>
      <c r="D50" s="273">
        <v>0</v>
      </c>
      <c r="E50" s="274"/>
      <c r="F50" s="274"/>
      <c r="G50" s="113"/>
    </row>
    <row r="51" spans="1:7" ht="12.75">
      <c r="A51" s="254"/>
      <c r="B51" s="252" t="s">
        <v>370</v>
      </c>
      <c r="C51" s="273">
        <v>0</v>
      </c>
      <c r="D51" s="273">
        <v>0</v>
      </c>
      <c r="E51" s="274"/>
      <c r="F51" s="274"/>
      <c r="G51" s="113"/>
    </row>
    <row r="52" spans="1:7" ht="27">
      <c r="A52" s="338" t="s">
        <v>258</v>
      </c>
      <c r="B52" s="334" t="s">
        <v>371</v>
      </c>
      <c r="C52" s="336">
        <v>0</v>
      </c>
      <c r="D52" s="336">
        <v>0</v>
      </c>
      <c r="E52" s="336"/>
      <c r="F52" s="336"/>
      <c r="G52" s="337"/>
    </row>
    <row r="53" spans="1:7" ht="27.75" thickBot="1">
      <c r="A53" s="255" t="s">
        <v>259</v>
      </c>
      <c r="B53" s="258" t="s">
        <v>372</v>
      </c>
      <c r="C53" s="276">
        <v>0</v>
      </c>
      <c r="D53" s="276">
        <v>0</v>
      </c>
      <c r="E53" s="277"/>
      <c r="F53" s="277"/>
      <c r="G53" s="241"/>
    </row>
    <row r="54" spans="1:7" ht="13.5" customHeight="1" thickTop="1" thickBot="1">
      <c r="A54" s="339"/>
      <c r="B54" s="340" t="s">
        <v>255</v>
      </c>
      <c r="C54" s="341">
        <v>53</v>
      </c>
      <c r="D54" s="341">
        <v>42</v>
      </c>
      <c r="E54" s="342">
        <v>-20.75471698113207</v>
      </c>
      <c r="F54" s="343">
        <v>99.999999999999986</v>
      </c>
      <c r="G54" s="343">
        <v>95.238095238095241</v>
      </c>
    </row>
    <row r="55" spans="1:7" ht="12.75" customHeight="1" thickTop="1">
      <c r="A55" s="186"/>
      <c r="B55" s="110"/>
      <c r="C55" s="110"/>
      <c r="D55" s="110"/>
      <c r="E55" s="171"/>
      <c r="F55" s="110"/>
      <c r="G55" s="110"/>
    </row>
    <row r="56" spans="1:7">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zoomScale="95" zoomScaleNormal="95" workbookViewId="0">
      <selection activeCell="A21" sqref="A21"/>
    </sheetView>
  </sheetViews>
  <sheetFormatPr defaultColWidth="9.140625" defaultRowHeight="12"/>
  <cols>
    <col min="1" max="1" width="9.140625" style="63" bestFit="1" customWidth="1"/>
    <col min="2" max="2" width="35" style="63" customWidth="1"/>
    <col min="3" max="4" width="15.85546875" style="63" bestFit="1" customWidth="1"/>
    <col min="5" max="5" width="8.7109375" style="243" customWidth="1"/>
    <col min="6" max="7" width="10.5703125" style="63" bestFit="1" customWidth="1"/>
    <col min="8" max="16384" width="9.140625" style="63"/>
  </cols>
  <sheetData>
    <row r="2" spans="1:24" s="60" customFormat="1" ht="15.75" customHeight="1">
      <c r="A2" s="525" t="s">
        <v>111</v>
      </c>
      <c r="B2" s="525"/>
      <c r="C2" s="525"/>
      <c r="D2" s="525"/>
      <c r="E2" s="525"/>
      <c r="F2" s="525"/>
      <c r="G2" s="525"/>
      <c r="H2" s="59"/>
      <c r="I2" s="59"/>
      <c r="J2" s="59"/>
      <c r="K2" s="59"/>
      <c r="L2" s="59"/>
      <c r="M2" s="59"/>
      <c r="N2" s="59"/>
      <c r="O2" s="59"/>
      <c r="P2" s="59"/>
      <c r="Q2" s="59"/>
      <c r="R2" s="59"/>
      <c r="S2" s="59"/>
      <c r="T2" s="59"/>
      <c r="U2" s="59"/>
      <c r="V2" s="59"/>
      <c r="W2" s="59"/>
      <c r="X2" s="59"/>
    </row>
    <row r="3" spans="1:24" s="60" customFormat="1" ht="15.75" customHeight="1">
      <c r="A3" s="526" t="s">
        <v>183</v>
      </c>
      <c r="B3" s="526"/>
      <c r="C3" s="526"/>
      <c r="D3" s="526"/>
      <c r="E3" s="526"/>
      <c r="F3" s="526"/>
      <c r="G3" s="526"/>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5"/>
      <c r="B5" s="325"/>
      <c r="C5" s="307"/>
      <c r="D5" s="324"/>
      <c r="E5" s="348" t="s">
        <v>50</v>
      </c>
      <c r="F5" s="528" t="s">
        <v>12</v>
      </c>
      <c r="G5" s="529"/>
    </row>
    <row r="6" spans="1:24" ht="12" customHeight="1">
      <c r="A6" s="349" t="s">
        <v>49</v>
      </c>
      <c r="B6" s="312" t="s">
        <v>10</v>
      </c>
      <c r="C6" s="528" t="s">
        <v>265</v>
      </c>
      <c r="D6" s="529"/>
      <c r="E6" s="348" t="s">
        <v>14</v>
      </c>
      <c r="F6" s="528" t="s">
        <v>14</v>
      </c>
      <c r="G6" s="529"/>
    </row>
    <row r="7" spans="1:24" ht="12" customHeight="1">
      <c r="A7" s="350"/>
      <c r="B7" s="315" t="s">
        <v>180</v>
      </c>
      <c r="C7" s="531" t="s">
        <v>266</v>
      </c>
      <c r="D7" s="532"/>
      <c r="E7" s="345" t="s">
        <v>51</v>
      </c>
      <c r="F7" s="531" t="s">
        <v>18</v>
      </c>
      <c r="G7" s="532"/>
    </row>
    <row r="8" spans="1:24" ht="12" customHeight="1">
      <c r="A8" s="316"/>
      <c r="B8" s="316"/>
      <c r="C8" s="307"/>
      <c r="D8" s="324"/>
      <c r="E8" s="345" t="s">
        <v>19</v>
      </c>
      <c r="F8" s="531" t="s">
        <v>19</v>
      </c>
      <c r="G8" s="532"/>
    </row>
    <row r="9" spans="1:24" ht="15.75" customHeight="1" thickBot="1">
      <c r="A9" s="64"/>
      <c r="B9" s="65" t="str">
        <f>' F4'!A10</f>
        <v>Janar - Shkurt / January - February</v>
      </c>
      <c r="C9" s="66">
        <v>2019</v>
      </c>
      <c r="D9" s="225">
        <v>2020</v>
      </c>
      <c r="E9" s="66" t="s">
        <v>461</v>
      </c>
      <c r="F9" s="66">
        <v>2019</v>
      </c>
      <c r="G9" s="225">
        <v>2020</v>
      </c>
    </row>
    <row r="10" spans="1:24" ht="15.75" customHeight="1" thickBot="1">
      <c r="A10" s="530" t="s">
        <v>339</v>
      </c>
      <c r="B10" s="530"/>
      <c r="C10" s="530"/>
      <c r="D10" s="530"/>
      <c r="E10" s="530"/>
      <c r="F10" s="530"/>
      <c r="G10" s="530"/>
    </row>
    <row r="11" spans="1:24" ht="25.5">
      <c r="A11" s="117">
        <v>1</v>
      </c>
      <c r="B11" s="118" t="s">
        <v>173</v>
      </c>
      <c r="C11" s="127">
        <v>237375.80999999997</v>
      </c>
      <c r="D11" s="127">
        <v>322417.37</v>
      </c>
      <c r="E11" s="89">
        <v>35.825706081845496</v>
      </c>
      <c r="F11" s="133">
        <v>1.7454562834077727</v>
      </c>
      <c r="G11" s="133">
        <v>2.0046465855648004</v>
      </c>
    </row>
    <row r="12" spans="1:24" ht="25.5">
      <c r="A12" s="119">
        <v>2</v>
      </c>
      <c r="B12" s="120" t="s">
        <v>154</v>
      </c>
      <c r="C12" s="127">
        <v>3527708.0332999998</v>
      </c>
      <c r="D12" s="127">
        <v>3471450.0427999957</v>
      </c>
      <c r="E12" s="89">
        <v>-1.5947462196120976</v>
      </c>
      <c r="F12" s="126">
        <v>25.939712023527427</v>
      </c>
      <c r="G12" s="126">
        <v>21.583919238773618</v>
      </c>
    </row>
    <row r="13" spans="1:24" ht="25.5">
      <c r="A13" s="119">
        <v>3</v>
      </c>
      <c r="B13" s="120" t="s">
        <v>235</v>
      </c>
      <c r="C13" s="127">
        <v>901020.89152599999</v>
      </c>
      <c r="D13" s="127">
        <v>970147.10375999997</v>
      </c>
      <c r="E13" s="89">
        <v>7.6719877290442717</v>
      </c>
      <c r="F13" s="126">
        <v>6.6253278992317295</v>
      </c>
      <c r="G13" s="126">
        <v>6.031939529337591</v>
      </c>
    </row>
    <row r="14" spans="1:24" ht="25.5">
      <c r="A14" s="119">
        <v>4</v>
      </c>
      <c r="B14" s="120" t="s">
        <v>236</v>
      </c>
      <c r="C14" s="127">
        <v>0</v>
      </c>
      <c r="D14" s="127">
        <v>0</v>
      </c>
      <c r="E14" s="125"/>
      <c r="F14" s="126">
        <v>0</v>
      </c>
      <c r="G14" s="126">
        <v>0</v>
      </c>
    </row>
    <row r="15" spans="1:24" ht="25.5">
      <c r="A15" s="119">
        <v>5</v>
      </c>
      <c r="B15" s="120" t="s">
        <v>237</v>
      </c>
      <c r="C15" s="127">
        <v>0</v>
      </c>
      <c r="D15" s="127">
        <v>0</v>
      </c>
      <c r="E15" s="125"/>
      <c r="F15" s="126">
        <v>0</v>
      </c>
      <c r="G15" s="126">
        <v>0</v>
      </c>
    </row>
    <row r="16" spans="1:24" ht="38.25">
      <c r="A16" s="119">
        <v>6</v>
      </c>
      <c r="B16" s="120" t="s">
        <v>155</v>
      </c>
      <c r="C16" s="127">
        <v>0</v>
      </c>
      <c r="D16" s="127">
        <v>0</v>
      </c>
      <c r="E16" s="125"/>
      <c r="F16" s="126">
        <v>0</v>
      </c>
      <c r="G16" s="126">
        <v>0</v>
      </c>
    </row>
    <row r="17" spans="1:9" ht="25.5">
      <c r="A17" s="119">
        <v>7</v>
      </c>
      <c r="B17" s="120" t="s">
        <v>156</v>
      </c>
      <c r="C17" s="127">
        <v>16043.87</v>
      </c>
      <c r="D17" s="127">
        <v>3909.78</v>
      </c>
      <c r="E17" s="89">
        <v>-75.630692594741788</v>
      </c>
      <c r="F17" s="126">
        <v>0.11797273572937979</v>
      </c>
      <c r="G17" s="126">
        <v>2.4309258298675241E-2</v>
      </c>
    </row>
    <row r="18" spans="1:9" ht="25.5">
      <c r="A18" s="119">
        <v>8</v>
      </c>
      <c r="B18" s="120" t="s">
        <v>165</v>
      </c>
      <c r="C18" s="127">
        <v>698081.29957699997</v>
      </c>
      <c r="D18" s="127">
        <v>982331.58000000007</v>
      </c>
      <c r="E18" s="89">
        <v>40.718793154212918</v>
      </c>
      <c r="F18" s="126">
        <v>5.1330857625136215</v>
      </c>
      <c r="G18" s="126">
        <v>6.1076971372214706</v>
      </c>
    </row>
    <row r="19" spans="1:9" ht="39" thickBot="1">
      <c r="A19" s="228">
        <v>9</v>
      </c>
      <c r="B19" s="123" t="s">
        <v>157</v>
      </c>
      <c r="C19" s="127">
        <v>361226.57999999996</v>
      </c>
      <c r="D19" s="127">
        <v>1050761.0983050847</v>
      </c>
      <c r="E19" s="89">
        <v>190.8869824322133</v>
      </c>
      <c r="F19" s="126">
        <v>2.6561476664151269</v>
      </c>
      <c r="G19" s="126">
        <v>6.533161187815681</v>
      </c>
    </row>
    <row r="20" spans="1:9" s="213" customFormat="1" ht="27" thickBot="1">
      <c r="A20" s="351">
        <v>10</v>
      </c>
      <c r="B20" s="352" t="s">
        <v>314</v>
      </c>
      <c r="C20" s="353">
        <v>7169853.0296509955</v>
      </c>
      <c r="D20" s="353">
        <v>8709318.6444941182</v>
      </c>
      <c r="E20" s="354">
        <v>21.471369196504408</v>
      </c>
      <c r="F20" s="354">
        <v>52.720894440400592</v>
      </c>
      <c r="G20" s="354">
        <v>54.150636745411674</v>
      </c>
      <c r="I20" s="247"/>
    </row>
    <row r="21" spans="1:9" ht="12.75">
      <c r="A21" s="230"/>
      <c r="B21" s="231" t="s">
        <v>102</v>
      </c>
      <c r="C21" s="127">
        <v>6280261.5420999955</v>
      </c>
      <c r="D21" s="127">
        <v>7569123.7127915258</v>
      </c>
      <c r="E21" s="89">
        <v>20.52242827868853</v>
      </c>
      <c r="F21" s="126">
        <v>46.179608487076365</v>
      </c>
      <c r="G21" s="126">
        <v>47.061416097293694</v>
      </c>
    </row>
    <row r="22" spans="1:9" ht="12.75">
      <c r="A22" s="119"/>
      <c r="B22" s="121" t="s">
        <v>289</v>
      </c>
      <c r="C22" s="127">
        <v>342341.78755100002</v>
      </c>
      <c r="D22" s="127">
        <v>451918.61450089794</v>
      </c>
      <c r="E22" s="89">
        <v>32.008019743594353</v>
      </c>
      <c r="F22" s="126">
        <v>2.517285245509818</v>
      </c>
      <c r="G22" s="126">
        <v>2.8098272357733092</v>
      </c>
    </row>
    <row r="23" spans="1:9" s="236" customFormat="1" ht="12.75">
      <c r="A23" s="235"/>
      <c r="B23" s="245" t="s">
        <v>313</v>
      </c>
      <c r="C23" s="246">
        <v>547249.69999999995</v>
      </c>
      <c r="D23" s="246">
        <v>688276.31720169482</v>
      </c>
      <c r="E23" s="279">
        <v>25.770067521589301</v>
      </c>
      <c r="F23" s="244">
        <v>4.0240007078144089</v>
      </c>
      <c r="G23" s="244">
        <v>4.2793934123446666</v>
      </c>
    </row>
    <row r="24" spans="1:9" ht="25.5">
      <c r="A24" s="119">
        <v>11</v>
      </c>
      <c r="B24" s="120" t="s">
        <v>178</v>
      </c>
      <c r="C24" s="127">
        <v>0</v>
      </c>
      <c r="D24" s="127">
        <v>0</v>
      </c>
      <c r="E24" s="89"/>
      <c r="F24" s="126">
        <v>0</v>
      </c>
      <c r="G24" s="126">
        <v>0</v>
      </c>
    </row>
    <row r="25" spans="1:9" ht="25.5">
      <c r="A25" s="119">
        <v>12</v>
      </c>
      <c r="B25" s="120" t="s">
        <v>158</v>
      </c>
      <c r="C25" s="127">
        <v>0</v>
      </c>
      <c r="D25" s="127">
        <v>0</v>
      </c>
      <c r="E25" s="89"/>
      <c r="F25" s="126">
        <v>0</v>
      </c>
      <c r="G25" s="126">
        <v>0</v>
      </c>
    </row>
    <row r="26" spans="1:9" ht="38.25">
      <c r="A26" s="119">
        <v>13</v>
      </c>
      <c r="B26" s="120" t="s">
        <v>161</v>
      </c>
      <c r="C26" s="127">
        <v>400935.97000000003</v>
      </c>
      <c r="D26" s="127">
        <v>249678.90604224155</v>
      </c>
      <c r="E26" s="89">
        <v>-37.725990002283524</v>
      </c>
      <c r="F26" s="126">
        <v>2.9481361562523598</v>
      </c>
      <c r="G26" s="126">
        <v>1.5523914436903141</v>
      </c>
    </row>
    <row r="27" spans="1:9" ht="25.5">
      <c r="A27" s="119">
        <v>14</v>
      </c>
      <c r="B27" s="120" t="s">
        <v>159</v>
      </c>
      <c r="C27" s="127">
        <v>2239.9</v>
      </c>
      <c r="D27" s="127">
        <v>1705.29</v>
      </c>
      <c r="E27" s="89">
        <v>-23.867583374257784</v>
      </c>
      <c r="F27" s="126">
        <v>1.6470286206522355E-2</v>
      </c>
      <c r="G27" s="126">
        <v>1.0602728308024466E-2</v>
      </c>
    </row>
    <row r="28" spans="1:9" ht="26.25" thickBot="1">
      <c r="A28" s="122">
        <v>15</v>
      </c>
      <c r="B28" s="123" t="s">
        <v>238</v>
      </c>
      <c r="C28" s="229">
        <v>285156.85599999997</v>
      </c>
      <c r="D28" s="229">
        <v>321782.00091300003</v>
      </c>
      <c r="E28" s="89">
        <v>12.843859140107817</v>
      </c>
      <c r="F28" s="126">
        <v>2.0967967463154964</v>
      </c>
      <c r="G28" s="126">
        <v>2.0006961455781833</v>
      </c>
    </row>
    <row r="29" spans="1:9" ht="15" thickBot="1">
      <c r="A29" s="355"/>
      <c r="B29" s="356" t="s">
        <v>9</v>
      </c>
      <c r="C29" s="357">
        <v>13599642.240053991</v>
      </c>
      <c r="D29" s="357">
        <v>16083501.816314436</v>
      </c>
      <c r="E29" s="358">
        <v>18.264153809465089</v>
      </c>
      <c r="F29" s="359">
        <v>100.00000000000003</v>
      </c>
      <c r="G29" s="359">
        <v>100.00000000000003</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topLeftCell="B1" zoomScale="95" zoomScaleNormal="95" workbookViewId="0">
      <selection activeCell="L20" sqref="L20"/>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8.7109375" style="243" customWidth="1"/>
    <col min="6" max="6" width="8.7109375" style="63" customWidth="1"/>
    <col min="7" max="7" width="8.42578125" style="63" customWidth="1"/>
    <col min="8" max="16384" width="9.140625" style="63"/>
  </cols>
  <sheetData>
    <row r="2" spans="1:24" s="60" customFormat="1" ht="15.75" customHeight="1">
      <c r="A2" s="525" t="s">
        <v>59</v>
      </c>
      <c r="B2" s="525"/>
      <c r="C2" s="525"/>
      <c r="D2" s="525"/>
      <c r="E2" s="525"/>
      <c r="F2" s="525"/>
      <c r="G2" s="525"/>
      <c r="H2" s="59"/>
      <c r="I2" s="59"/>
      <c r="J2" s="59"/>
      <c r="K2" s="59"/>
      <c r="L2" s="59"/>
      <c r="M2" s="59"/>
      <c r="N2" s="59"/>
      <c r="O2" s="59"/>
      <c r="P2" s="59"/>
      <c r="Q2" s="59"/>
      <c r="R2" s="59"/>
      <c r="S2" s="59"/>
      <c r="T2" s="59"/>
      <c r="U2" s="59"/>
      <c r="V2" s="59"/>
      <c r="W2" s="59"/>
      <c r="X2" s="59"/>
    </row>
    <row r="3" spans="1:24" s="60" customFormat="1" ht="15.75" customHeight="1">
      <c r="A3" s="526" t="s">
        <v>135</v>
      </c>
      <c r="B3" s="526"/>
      <c r="C3" s="526"/>
      <c r="D3" s="526"/>
      <c r="E3" s="526"/>
      <c r="F3" s="526"/>
      <c r="G3" s="526"/>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5"/>
      <c r="B5" s="325"/>
      <c r="C5" s="307"/>
      <c r="D5" s="324"/>
      <c r="E5" s="348" t="s">
        <v>50</v>
      </c>
      <c r="F5" s="528" t="s">
        <v>12</v>
      </c>
      <c r="G5" s="529"/>
    </row>
    <row r="6" spans="1:24" ht="12" customHeight="1">
      <c r="A6" s="349" t="s">
        <v>49</v>
      </c>
      <c r="B6" s="312" t="s">
        <v>10</v>
      </c>
      <c r="C6" s="528" t="s">
        <v>265</v>
      </c>
      <c r="D6" s="529"/>
      <c r="E6" s="348" t="s">
        <v>14</v>
      </c>
      <c r="F6" s="528" t="s">
        <v>14</v>
      </c>
      <c r="G6" s="529"/>
    </row>
    <row r="7" spans="1:24" ht="12" customHeight="1">
      <c r="A7" s="350"/>
      <c r="B7" s="315" t="s">
        <v>180</v>
      </c>
      <c r="C7" s="531" t="s">
        <v>266</v>
      </c>
      <c r="D7" s="532"/>
      <c r="E7" s="345" t="s">
        <v>51</v>
      </c>
      <c r="F7" s="531" t="s">
        <v>18</v>
      </c>
      <c r="G7" s="532"/>
    </row>
    <row r="8" spans="1:24" ht="12" customHeight="1">
      <c r="A8" s="316"/>
      <c r="B8" s="316"/>
      <c r="C8" s="307"/>
      <c r="D8" s="324"/>
      <c r="E8" s="345" t="s">
        <v>19</v>
      </c>
      <c r="F8" s="531" t="s">
        <v>19</v>
      </c>
      <c r="G8" s="532"/>
    </row>
    <row r="9" spans="1:24" ht="15.75" customHeight="1" thickBot="1">
      <c r="A9" s="64"/>
      <c r="B9" s="65" t="str">
        <f>' F4'!A10</f>
        <v>Janar - Shkurt / January - February</v>
      </c>
      <c r="C9" s="66">
        <v>2019</v>
      </c>
      <c r="D9" s="225">
        <v>2020</v>
      </c>
      <c r="E9" s="66" t="s">
        <v>461</v>
      </c>
      <c r="F9" s="66">
        <v>2019</v>
      </c>
      <c r="G9" s="225">
        <v>2020</v>
      </c>
    </row>
    <row r="10" spans="1:24" ht="15.75" customHeight="1" thickBot="1">
      <c r="A10" s="530" t="s">
        <v>344</v>
      </c>
      <c r="B10" s="530"/>
      <c r="C10" s="530"/>
      <c r="D10" s="530"/>
      <c r="E10" s="530"/>
      <c r="F10" s="530"/>
      <c r="G10" s="530"/>
    </row>
    <row r="11" spans="1:24" ht="25.5">
      <c r="A11" s="117">
        <v>1</v>
      </c>
      <c r="B11" s="118" t="s">
        <v>173</v>
      </c>
      <c r="C11" s="127">
        <v>30688.629999999997</v>
      </c>
      <c r="D11" s="127">
        <v>17472.23</v>
      </c>
      <c r="E11" s="89">
        <v>-43.066112759025074</v>
      </c>
      <c r="F11" s="133">
        <v>0.49767369890724911</v>
      </c>
      <c r="G11" s="133">
        <v>0.18048353532577346</v>
      </c>
    </row>
    <row r="12" spans="1:24" ht="25.5">
      <c r="A12" s="119">
        <v>2</v>
      </c>
      <c r="B12" s="120" t="s">
        <v>154</v>
      </c>
      <c r="C12" s="127">
        <v>1361527.5299999998</v>
      </c>
      <c r="D12" s="127">
        <v>1926239.8300000003</v>
      </c>
      <c r="E12" s="89">
        <v>41.476377638871575</v>
      </c>
      <c r="F12" s="126">
        <v>22.079722751362656</v>
      </c>
      <c r="G12" s="126">
        <v>19.897550249951891</v>
      </c>
    </row>
    <row r="13" spans="1:24" ht="25.5">
      <c r="A13" s="119">
        <v>3</v>
      </c>
      <c r="B13" s="120" t="s">
        <v>235</v>
      </c>
      <c r="C13" s="127">
        <v>492889.52999999997</v>
      </c>
      <c r="D13" s="127">
        <v>590921.02999999991</v>
      </c>
      <c r="E13" s="89">
        <v>19.889142299289642</v>
      </c>
      <c r="F13" s="126">
        <v>7.9931282545931683</v>
      </c>
      <c r="G13" s="126">
        <v>6.1040586457909178</v>
      </c>
    </row>
    <row r="14" spans="1:24" ht="25.5">
      <c r="A14" s="119">
        <v>4</v>
      </c>
      <c r="B14" s="120" t="s">
        <v>236</v>
      </c>
      <c r="C14" s="127">
        <v>0</v>
      </c>
      <c r="D14" s="127">
        <v>0</v>
      </c>
      <c r="E14" s="125"/>
      <c r="F14" s="126">
        <v>0</v>
      </c>
      <c r="G14" s="126">
        <v>0</v>
      </c>
    </row>
    <row r="15" spans="1:24" ht="25.5">
      <c r="A15" s="119">
        <v>5</v>
      </c>
      <c r="B15" s="120" t="s">
        <v>237</v>
      </c>
      <c r="C15" s="127">
        <v>0</v>
      </c>
      <c r="D15" s="127">
        <v>0</v>
      </c>
      <c r="E15" s="125"/>
      <c r="F15" s="126">
        <v>0</v>
      </c>
      <c r="G15" s="126">
        <v>0</v>
      </c>
    </row>
    <row r="16" spans="1:24" ht="38.25">
      <c r="A16" s="119">
        <v>6</v>
      </c>
      <c r="B16" s="120" t="s">
        <v>155</v>
      </c>
      <c r="C16" s="127">
        <v>0</v>
      </c>
      <c r="D16" s="127">
        <v>0</v>
      </c>
      <c r="E16" s="125"/>
      <c r="F16" s="126">
        <v>0</v>
      </c>
      <c r="G16" s="126">
        <v>0</v>
      </c>
    </row>
    <row r="17" spans="1:9" ht="25.5">
      <c r="A17" s="119">
        <v>7</v>
      </c>
      <c r="B17" s="120" t="s">
        <v>156</v>
      </c>
      <c r="C17" s="127">
        <v>0</v>
      </c>
      <c r="D17" s="127">
        <v>0</v>
      </c>
      <c r="E17" s="89" t="e">
        <v>#DIV/0!</v>
      </c>
      <c r="F17" s="126">
        <v>0</v>
      </c>
      <c r="G17" s="126">
        <v>0</v>
      </c>
    </row>
    <row r="18" spans="1:9" ht="25.5">
      <c r="A18" s="119">
        <v>8</v>
      </c>
      <c r="B18" s="120" t="s">
        <v>165</v>
      </c>
      <c r="C18" s="127">
        <v>16530.34</v>
      </c>
      <c r="D18" s="127">
        <v>62241.500000000007</v>
      </c>
      <c r="E18" s="89">
        <v>276.52885542584124</v>
      </c>
      <c r="F18" s="126">
        <v>0.26807046948640123</v>
      </c>
      <c r="G18" s="126">
        <v>0.64293830632833548</v>
      </c>
    </row>
    <row r="19" spans="1:9" ht="39" thickBot="1">
      <c r="A19" s="228">
        <v>9</v>
      </c>
      <c r="B19" s="123" t="s">
        <v>157</v>
      </c>
      <c r="C19" s="127">
        <v>7954.39</v>
      </c>
      <c r="D19" s="127">
        <v>4693.5700000000006</v>
      </c>
      <c r="E19" s="89">
        <v>-40.993966853523645</v>
      </c>
      <c r="F19" s="126">
        <v>0.12899535410511431</v>
      </c>
      <c r="G19" s="126">
        <v>4.8483342246467151E-2</v>
      </c>
    </row>
    <row r="20" spans="1:9" s="213" customFormat="1" ht="27" thickBot="1">
      <c r="A20" s="351">
        <v>10</v>
      </c>
      <c r="B20" s="352" t="s">
        <v>314</v>
      </c>
      <c r="C20" s="353">
        <v>4144576.0799999996</v>
      </c>
      <c r="D20" s="353">
        <v>6713245.209999999</v>
      </c>
      <c r="E20" s="354">
        <v>61.976643217995871</v>
      </c>
      <c r="F20" s="354">
        <v>67.212075225779287</v>
      </c>
      <c r="G20" s="354">
        <v>69.346055369555827</v>
      </c>
      <c r="I20" s="247"/>
    </row>
    <row r="21" spans="1:9" ht="12.75">
      <c r="A21" s="230"/>
      <c r="B21" s="231" t="s">
        <v>102</v>
      </c>
      <c r="C21" s="127">
        <v>3247718.3299999996</v>
      </c>
      <c r="D21" s="127">
        <v>5359513.4399999995</v>
      </c>
      <c r="E21" s="89">
        <v>65.023961299008334</v>
      </c>
      <c r="F21" s="126">
        <v>52.667844550244638</v>
      </c>
      <c r="G21" s="126">
        <v>55.362362633573255</v>
      </c>
    </row>
    <row r="22" spans="1:9" ht="12.75">
      <c r="A22" s="119"/>
      <c r="B22" s="121" t="s">
        <v>289</v>
      </c>
      <c r="C22" s="127">
        <v>32290.100000000002</v>
      </c>
      <c r="D22" s="127">
        <v>66219.97</v>
      </c>
      <c r="E22" s="89">
        <v>105.07824379608608</v>
      </c>
      <c r="F22" s="126">
        <v>0.52364453887596052</v>
      </c>
      <c r="G22" s="126">
        <v>0.68403485386620144</v>
      </c>
    </row>
    <row r="23" spans="1:9" s="236" customFormat="1" ht="12.75">
      <c r="A23" s="235"/>
      <c r="B23" s="245" t="s">
        <v>375</v>
      </c>
      <c r="C23" s="246">
        <v>864567.65</v>
      </c>
      <c r="D23" s="246">
        <v>1287511.8</v>
      </c>
      <c r="E23" s="279">
        <v>48.919728837876363</v>
      </c>
      <c r="F23" s="244">
        <v>14.020586136658691</v>
      </c>
      <c r="G23" s="244">
        <v>13.299657882116374</v>
      </c>
    </row>
    <row r="24" spans="1:9" ht="25.5">
      <c r="A24" s="119">
        <v>11</v>
      </c>
      <c r="B24" s="120" t="s">
        <v>178</v>
      </c>
      <c r="C24" s="127">
        <v>0</v>
      </c>
      <c r="D24" s="127">
        <v>0</v>
      </c>
      <c r="E24" s="89"/>
      <c r="F24" s="126">
        <v>0</v>
      </c>
      <c r="G24" s="126">
        <v>0</v>
      </c>
    </row>
    <row r="25" spans="1:9" ht="25.5">
      <c r="A25" s="119">
        <v>12</v>
      </c>
      <c r="B25" s="120" t="s">
        <v>158</v>
      </c>
      <c r="C25" s="127">
        <v>0</v>
      </c>
      <c r="D25" s="127">
        <v>0</v>
      </c>
      <c r="E25" s="89"/>
      <c r="F25" s="126">
        <v>0</v>
      </c>
      <c r="G25" s="126">
        <v>0</v>
      </c>
    </row>
    <row r="26" spans="1:9" ht="38.25">
      <c r="A26" s="119">
        <v>13</v>
      </c>
      <c r="B26" s="120" t="s">
        <v>161</v>
      </c>
      <c r="C26" s="127">
        <v>1144</v>
      </c>
      <c r="D26" s="127">
        <v>0</v>
      </c>
      <c r="E26" s="89">
        <v>-100</v>
      </c>
      <c r="F26" s="126">
        <v>1.8552105830396896E-2</v>
      </c>
      <c r="G26" s="126">
        <v>0</v>
      </c>
    </row>
    <row r="27" spans="1:9" ht="25.5">
      <c r="A27" s="119">
        <v>14</v>
      </c>
      <c r="B27" s="120" t="s">
        <v>159</v>
      </c>
      <c r="C27" s="127">
        <v>0</v>
      </c>
      <c r="D27" s="127">
        <v>0</v>
      </c>
      <c r="E27" s="89"/>
      <c r="F27" s="126">
        <v>0</v>
      </c>
      <c r="G27" s="126">
        <v>0</v>
      </c>
    </row>
    <row r="28" spans="1:9" ht="26.25" thickBot="1">
      <c r="A28" s="122">
        <v>15</v>
      </c>
      <c r="B28" s="123" t="s">
        <v>238</v>
      </c>
      <c r="C28" s="229">
        <v>111105.38</v>
      </c>
      <c r="D28" s="229">
        <v>363858.9</v>
      </c>
      <c r="E28" s="89">
        <v>227.48990192914152</v>
      </c>
      <c r="F28" s="126">
        <v>1.8017821399357192</v>
      </c>
      <c r="G28" s="126">
        <v>3.7585666301180263</v>
      </c>
    </row>
    <row r="29" spans="1:9" ht="15" thickBot="1">
      <c r="A29" s="355"/>
      <c r="B29" s="356" t="s">
        <v>9</v>
      </c>
      <c r="C29" s="357">
        <v>6166415.8799999999</v>
      </c>
      <c r="D29" s="357">
        <v>9680788.870000001</v>
      </c>
      <c r="E29" s="358">
        <v>56.992150033189162</v>
      </c>
      <c r="F29" s="359">
        <v>100</v>
      </c>
      <c r="G29" s="359">
        <v>99.978136079317252</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29"/>
  <sheetViews>
    <sheetView zoomScale="112" zoomScaleNormal="112" workbookViewId="0">
      <selection activeCell="A20" sqref="A20"/>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3" s="60" customFormat="1" ht="15.75" customHeight="1">
      <c r="A2" s="525" t="s">
        <v>291</v>
      </c>
      <c r="B2" s="525"/>
      <c r="C2" s="525"/>
      <c r="D2" s="525"/>
      <c r="E2" s="525"/>
      <c r="F2" s="525"/>
      <c r="G2" s="525"/>
      <c r="H2" s="59"/>
      <c r="I2" s="59"/>
      <c r="J2" s="59"/>
      <c r="K2" s="59"/>
      <c r="L2" s="59"/>
      <c r="M2" s="59"/>
      <c r="N2" s="59"/>
      <c r="O2" s="59"/>
      <c r="P2" s="59"/>
      <c r="Q2" s="59"/>
      <c r="R2" s="59"/>
      <c r="S2" s="59"/>
      <c r="T2" s="59"/>
      <c r="U2" s="59"/>
      <c r="V2" s="59"/>
      <c r="W2" s="59"/>
    </row>
    <row r="3" spans="1:23" s="60" customFormat="1" ht="15.75" customHeight="1">
      <c r="A3" s="526" t="s">
        <v>292</v>
      </c>
      <c r="B3" s="526"/>
      <c r="C3" s="526"/>
      <c r="D3" s="526"/>
      <c r="E3" s="526"/>
      <c r="F3" s="526"/>
      <c r="G3" s="526"/>
      <c r="H3" s="59"/>
      <c r="I3" s="59"/>
      <c r="J3" s="59"/>
      <c r="K3" s="59"/>
      <c r="L3" s="59"/>
      <c r="M3" s="59"/>
      <c r="N3" s="59"/>
      <c r="O3" s="59"/>
      <c r="P3" s="59"/>
      <c r="Q3" s="59"/>
      <c r="R3" s="59"/>
      <c r="S3" s="59"/>
      <c r="T3" s="59"/>
      <c r="U3" s="59"/>
      <c r="V3" s="59"/>
      <c r="W3" s="59"/>
    </row>
    <row r="4" spans="1:23">
      <c r="A4" s="62"/>
      <c r="B4" s="62"/>
      <c r="C4" s="62"/>
      <c r="D4" s="62"/>
      <c r="E4" s="62"/>
    </row>
    <row r="5" spans="1:23" ht="12" customHeight="1">
      <c r="A5" s="325"/>
      <c r="B5" s="325"/>
      <c r="C5" s="307"/>
      <c r="D5" s="324"/>
      <c r="E5" s="306" t="s">
        <v>50</v>
      </c>
      <c r="F5" s="528" t="s">
        <v>12</v>
      </c>
      <c r="G5" s="529"/>
    </row>
    <row r="6" spans="1:23" ht="12" customHeight="1">
      <c r="A6" s="349" t="s">
        <v>49</v>
      </c>
      <c r="B6" s="312" t="s">
        <v>10</v>
      </c>
      <c r="C6" s="528" t="s">
        <v>376</v>
      </c>
      <c r="D6" s="529"/>
      <c r="E6" s="306" t="s">
        <v>14</v>
      </c>
      <c r="F6" s="528" t="s">
        <v>14</v>
      </c>
      <c r="G6" s="529"/>
    </row>
    <row r="7" spans="1:23" ht="12" customHeight="1">
      <c r="A7" s="350"/>
      <c r="B7" s="315" t="s">
        <v>180</v>
      </c>
      <c r="C7" s="531" t="s">
        <v>377</v>
      </c>
      <c r="D7" s="532"/>
      <c r="E7" s="311" t="s">
        <v>51</v>
      </c>
      <c r="F7" s="531" t="s">
        <v>18</v>
      </c>
      <c r="G7" s="532"/>
    </row>
    <row r="8" spans="1:23" ht="12" customHeight="1">
      <c r="A8" s="316"/>
      <c r="B8" s="316"/>
      <c r="C8" s="307"/>
      <c r="D8" s="324"/>
      <c r="E8" s="311" t="s">
        <v>19</v>
      </c>
      <c r="F8" s="531" t="s">
        <v>19</v>
      </c>
      <c r="G8" s="532"/>
    </row>
    <row r="9" spans="1:23" ht="15.75" customHeight="1" thickBot="1">
      <c r="A9" s="64"/>
      <c r="B9" s="65" t="str">
        <f>' F4'!A10</f>
        <v>Janar - Shkurt / January - February</v>
      </c>
      <c r="C9" s="66">
        <v>2019</v>
      </c>
      <c r="D9" s="225">
        <v>2020</v>
      </c>
      <c r="E9" s="66" t="s">
        <v>461</v>
      </c>
      <c r="F9" s="66">
        <v>2019</v>
      </c>
      <c r="G9" s="225">
        <v>2020</v>
      </c>
    </row>
    <row r="10" spans="1:23" ht="15.75" customHeight="1" thickBot="1">
      <c r="A10" s="530" t="s">
        <v>345</v>
      </c>
      <c r="B10" s="530"/>
      <c r="C10" s="530"/>
      <c r="D10" s="530"/>
      <c r="E10" s="530"/>
      <c r="F10" s="530"/>
      <c r="G10" s="542"/>
    </row>
    <row r="11" spans="1:23" ht="25.5">
      <c r="A11" s="117">
        <v>1</v>
      </c>
      <c r="B11" s="118" t="s">
        <v>173</v>
      </c>
      <c r="C11" s="127">
        <v>6131</v>
      </c>
      <c r="D11" s="127">
        <v>8314</v>
      </c>
      <c r="E11" s="89">
        <v>35.60593704126569</v>
      </c>
      <c r="F11" s="133">
        <v>4.5305410638014871</v>
      </c>
      <c r="G11" s="133">
        <v>5.4433081485943253</v>
      </c>
    </row>
    <row r="12" spans="1:23" ht="25.5">
      <c r="A12" s="119">
        <v>2</v>
      </c>
      <c r="B12" s="120" t="s">
        <v>154</v>
      </c>
      <c r="C12" s="127">
        <v>42719</v>
      </c>
      <c r="D12" s="127">
        <v>46513</v>
      </c>
      <c r="E12" s="89">
        <v>8.8812940377817728</v>
      </c>
      <c r="F12" s="126">
        <v>31.567474099581748</v>
      </c>
      <c r="G12" s="126">
        <v>30.452801529416384</v>
      </c>
    </row>
    <row r="13" spans="1:23" ht="25.5">
      <c r="A13" s="119">
        <v>3</v>
      </c>
      <c r="B13" s="120" t="s">
        <v>235</v>
      </c>
      <c r="C13" s="127">
        <v>2621</v>
      </c>
      <c r="D13" s="127">
        <v>2404</v>
      </c>
      <c r="E13" s="89">
        <v>-8.2792827165204095</v>
      </c>
      <c r="F13" s="126">
        <v>1.9368044573843903</v>
      </c>
      <c r="G13" s="126">
        <v>1.5739370687058885</v>
      </c>
    </row>
    <row r="14" spans="1:23" ht="25.5">
      <c r="A14" s="119">
        <v>4</v>
      </c>
      <c r="B14" s="120" t="s">
        <v>236</v>
      </c>
      <c r="C14" s="127">
        <v>0</v>
      </c>
      <c r="D14" s="127">
        <v>0</v>
      </c>
      <c r="E14" s="125"/>
      <c r="F14" s="126">
        <v>0</v>
      </c>
      <c r="G14" s="126">
        <v>0</v>
      </c>
    </row>
    <row r="15" spans="1:23" ht="25.5">
      <c r="A15" s="119">
        <v>5</v>
      </c>
      <c r="B15" s="120" t="s">
        <v>237</v>
      </c>
      <c r="C15" s="127">
        <v>0</v>
      </c>
      <c r="D15" s="127">
        <v>0</v>
      </c>
      <c r="E15" s="125"/>
      <c r="F15" s="126">
        <v>0</v>
      </c>
      <c r="G15" s="126">
        <v>0</v>
      </c>
    </row>
    <row r="16" spans="1:23" ht="38.25">
      <c r="A16" s="119">
        <v>6</v>
      </c>
      <c r="B16" s="120" t="s">
        <v>155</v>
      </c>
      <c r="C16" s="127">
        <v>0</v>
      </c>
      <c r="D16" s="127">
        <v>0</v>
      </c>
      <c r="E16" s="125"/>
      <c r="F16" s="126">
        <v>0</v>
      </c>
      <c r="G16" s="126">
        <v>0</v>
      </c>
    </row>
    <row r="17" spans="1:7" ht="25.5">
      <c r="A17" s="119">
        <v>7</v>
      </c>
      <c r="B17" s="120" t="s">
        <v>156</v>
      </c>
      <c r="C17" s="127">
        <v>16</v>
      </c>
      <c r="D17" s="127">
        <v>4</v>
      </c>
      <c r="E17" s="89">
        <v>-75</v>
      </c>
      <c r="F17" s="126">
        <v>1.1823300769992464E-2</v>
      </c>
      <c r="G17" s="126">
        <v>2.6188636750513953E-3</v>
      </c>
    </row>
    <row r="18" spans="1:7" ht="25.5">
      <c r="A18" s="119">
        <v>8</v>
      </c>
      <c r="B18" s="120" t="s">
        <v>165</v>
      </c>
      <c r="C18" s="127">
        <v>725</v>
      </c>
      <c r="D18" s="127">
        <v>654</v>
      </c>
      <c r="E18" s="89">
        <v>-9.7931034482758648</v>
      </c>
      <c r="F18" s="126">
        <v>0.53574331614028348</v>
      </c>
      <c r="G18" s="126">
        <v>0.42818421087090314</v>
      </c>
    </row>
    <row r="19" spans="1:7" ht="39" thickBot="1">
      <c r="A19" s="228">
        <v>9</v>
      </c>
      <c r="B19" s="123" t="s">
        <v>157</v>
      </c>
      <c r="C19" s="229">
        <v>384</v>
      </c>
      <c r="D19" s="229">
        <v>263</v>
      </c>
      <c r="E19" s="280">
        <v>-31.510416666666664</v>
      </c>
      <c r="F19" s="257">
        <v>0.28375921847981911</v>
      </c>
      <c r="G19" s="257">
        <v>0.17219028663462924</v>
      </c>
    </row>
    <row r="20" spans="1:7" ht="26.25" thickBot="1">
      <c r="A20" s="362">
        <v>10</v>
      </c>
      <c r="B20" s="363" t="s">
        <v>162</v>
      </c>
      <c r="C20" s="364">
        <v>81021</v>
      </c>
      <c r="D20" s="364">
        <v>92189</v>
      </c>
      <c r="E20" s="365">
        <v>13.784080670443455</v>
      </c>
      <c r="F20" s="365">
        <v>59.870978230347454</v>
      </c>
      <c r="G20" s="365">
        <v>60.357605834828263</v>
      </c>
    </row>
    <row r="21" spans="1:7" ht="12.75">
      <c r="A21" s="230"/>
      <c r="B21" s="231" t="s">
        <v>102</v>
      </c>
      <c r="C21" s="232">
        <v>46690</v>
      </c>
      <c r="D21" s="232">
        <v>49155</v>
      </c>
      <c r="E21" s="281">
        <v>5.2795031055900665</v>
      </c>
      <c r="F21" s="264">
        <v>34.501869559434255</v>
      </c>
      <c r="G21" s="264">
        <v>32.182560986787834</v>
      </c>
    </row>
    <row r="22" spans="1:7" ht="12.75">
      <c r="A22" s="119"/>
      <c r="B22" s="121" t="s">
        <v>289</v>
      </c>
      <c r="C22" s="127">
        <v>10054</v>
      </c>
      <c r="D22" s="127">
        <v>12384</v>
      </c>
      <c r="E22" s="89">
        <v>23.174855778794502</v>
      </c>
      <c r="F22" s="126">
        <v>7.4294666213440133</v>
      </c>
      <c r="G22" s="126">
        <v>8.1080019379591199</v>
      </c>
    </row>
    <row r="23" spans="1:7" ht="12.75">
      <c r="A23" s="119"/>
      <c r="B23" s="237" t="s">
        <v>103</v>
      </c>
      <c r="C23" s="200">
        <v>24277</v>
      </c>
      <c r="D23" s="200">
        <v>30650</v>
      </c>
      <c r="E23" s="279">
        <v>26.25118424846562</v>
      </c>
      <c r="F23" s="244">
        <v>17.939642049569187</v>
      </c>
      <c r="G23" s="244">
        <v>20.067042910081316</v>
      </c>
    </row>
    <row r="24" spans="1:7" ht="25.5">
      <c r="A24" s="119">
        <v>11</v>
      </c>
      <c r="B24" s="120" t="s">
        <v>178</v>
      </c>
      <c r="C24" s="127">
        <v>0</v>
      </c>
      <c r="D24" s="127">
        <v>0</v>
      </c>
      <c r="E24" s="89"/>
      <c r="F24" s="126">
        <v>0</v>
      </c>
      <c r="G24" s="126">
        <v>0</v>
      </c>
    </row>
    <row r="25" spans="1:7" ht="25.5">
      <c r="A25" s="119">
        <v>12</v>
      </c>
      <c r="B25" s="120" t="s">
        <v>158</v>
      </c>
      <c r="C25" s="127">
        <v>0</v>
      </c>
      <c r="D25" s="127">
        <v>0</v>
      </c>
      <c r="E25" s="89"/>
      <c r="F25" s="126">
        <v>0</v>
      </c>
      <c r="G25" s="126">
        <v>0</v>
      </c>
    </row>
    <row r="26" spans="1:7" ht="38.25">
      <c r="A26" s="119">
        <v>13</v>
      </c>
      <c r="B26" s="120" t="s">
        <v>161</v>
      </c>
      <c r="C26" s="127">
        <v>199</v>
      </c>
      <c r="D26" s="127">
        <v>237</v>
      </c>
      <c r="E26" s="89"/>
      <c r="F26" s="126">
        <v>0.14705230332678126</v>
      </c>
      <c r="G26" s="126">
        <v>0.15516767274679516</v>
      </c>
    </row>
    <row r="27" spans="1:7" ht="25.5">
      <c r="A27" s="119">
        <v>14</v>
      </c>
      <c r="B27" s="120" t="s">
        <v>159</v>
      </c>
      <c r="C27" s="127">
        <v>0</v>
      </c>
      <c r="D27" s="127">
        <v>182</v>
      </c>
      <c r="E27" s="89"/>
      <c r="F27" s="126">
        <v>0</v>
      </c>
      <c r="G27" s="126">
        <v>0.11915829721483849</v>
      </c>
    </row>
    <row r="28" spans="1:7" ht="26.25" thickBot="1">
      <c r="A28" s="119">
        <v>15</v>
      </c>
      <c r="B28" s="123" t="s">
        <v>238</v>
      </c>
      <c r="C28" s="229">
        <v>1510</v>
      </c>
      <c r="D28" s="229">
        <v>1978</v>
      </c>
      <c r="E28" s="280">
        <v>30.993377483443709</v>
      </c>
      <c r="F28" s="257">
        <v>1.1158240101680386</v>
      </c>
      <c r="G28" s="257">
        <v>1.295028087312915</v>
      </c>
    </row>
    <row r="29" spans="1:7" ht="15" thickBot="1">
      <c r="A29" s="355"/>
      <c r="B29" s="356" t="s">
        <v>9</v>
      </c>
      <c r="C29" s="357">
        <v>135326</v>
      </c>
      <c r="D29" s="357">
        <v>152738</v>
      </c>
      <c r="E29" s="358">
        <v>12.866707062944304</v>
      </c>
      <c r="F29" s="359">
        <v>100.00000000000001</v>
      </c>
      <c r="G29" s="359">
        <v>100</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tabSelected="1" zoomScale="93" zoomScaleNormal="93" workbookViewId="0">
      <selection activeCell="J13" sqref="J13"/>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25" t="s">
        <v>290</v>
      </c>
      <c r="B2" s="525"/>
      <c r="C2" s="525"/>
      <c r="D2" s="525"/>
      <c r="E2" s="525"/>
      <c r="F2" s="525"/>
      <c r="G2" s="525"/>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26" t="s">
        <v>135</v>
      </c>
      <c r="B3" s="526"/>
      <c r="C3" s="526"/>
      <c r="D3" s="526"/>
      <c r="E3" s="526"/>
      <c r="F3" s="526"/>
      <c r="G3" s="526"/>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5"/>
      <c r="B5" s="325"/>
      <c r="C5" s="307"/>
      <c r="D5" s="324"/>
      <c r="E5" s="306" t="s">
        <v>50</v>
      </c>
      <c r="F5" s="528" t="s">
        <v>12</v>
      </c>
      <c r="G5" s="529"/>
    </row>
    <row r="6" spans="1:38" ht="14.25">
      <c r="A6" s="349" t="s">
        <v>49</v>
      </c>
      <c r="B6" s="312" t="s">
        <v>10</v>
      </c>
      <c r="C6" s="528" t="s">
        <v>378</v>
      </c>
      <c r="D6" s="529"/>
      <c r="E6" s="306" t="s">
        <v>14</v>
      </c>
      <c r="F6" s="528" t="s">
        <v>14</v>
      </c>
      <c r="G6" s="529"/>
    </row>
    <row r="7" spans="1:38" ht="15">
      <c r="A7" s="350"/>
      <c r="B7" s="315" t="s">
        <v>180</v>
      </c>
      <c r="C7" s="531" t="s">
        <v>379</v>
      </c>
      <c r="D7" s="532"/>
      <c r="E7" s="311" t="s">
        <v>51</v>
      </c>
      <c r="F7" s="531" t="s">
        <v>18</v>
      </c>
      <c r="G7" s="532"/>
    </row>
    <row r="8" spans="1:38" ht="12" customHeight="1">
      <c r="A8" s="316"/>
      <c r="B8" s="316"/>
      <c r="C8" s="307"/>
      <c r="D8" s="324"/>
      <c r="E8" s="311" t="s">
        <v>19</v>
      </c>
      <c r="F8" s="531" t="s">
        <v>19</v>
      </c>
      <c r="G8" s="532"/>
    </row>
    <row r="9" spans="1:38" ht="12.75" thickBot="1">
      <c r="A9" s="64"/>
      <c r="B9" s="65" t="str">
        <f>' F4'!A10</f>
        <v>Janar - Shkurt / January - February</v>
      </c>
      <c r="C9" s="66">
        <v>2019</v>
      </c>
      <c r="D9" s="225">
        <v>2020</v>
      </c>
      <c r="E9" s="66" t="s">
        <v>461</v>
      </c>
      <c r="F9" s="66">
        <v>2019</v>
      </c>
      <c r="G9" s="225">
        <v>2020</v>
      </c>
    </row>
    <row r="10" spans="1:38" ht="15.75" thickBot="1">
      <c r="A10" s="530" t="s">
        <v>346</v>
      </c>
      <c r="B10" s="530"/>
      <c r="C10" s="530"/>
      <c r="D10" s="530"/>
      <c r="E10" s="530"/>
      <c r="F10" s="530"/>
      <c r="G10" s="530"/>
    </row>
    <row r="11" spans="1:38" ht="25.5">
      <c r="A11" s="117">
        <v>1</v>
      </c>
      <c r="B11" s="118" t="s">
        <v>173</v>
      </c>
      <c r="C11" s="132">
        <v>75</v>
      </c>
      <c r="D11" s="127">
        <v>57</v>
      </c>
      <c r="E11" s="89">
        <v>-24</v>
      </c>
      <c r="F11" s="133">
        <v>0.35957426407133952</v>
      </c>
      <c r="G11" s="133">
        <v>0.21961086495858217</v>
      </c>
    </row>
    <row r="12" spans="1:38" ht="25.5">
      <c r="A12" s="119">
        <v>2</v>
      </c>
      <c r="B12" s="120" t="s">
        <v>243</v>
      </c>
      <c r="C12" s="127">
        <v>16980</v>
      </c>
      <c r="D12" s="127">
        <v>21293</v>
      </c>
      <c r="E12" s="89">
        <v>25.400471142520619</v>
      </c>
      <c r="F12" s="126">
        <v>81.407613385751262</v>
      </c>
      <c r="G12" s="126">
        <v>82.038142939703334</v>
      </c>
    </row>
    <row r="13" spans="1:38" s="70" customFormat="1" ht="25.5">
      <c r="A13" s="130">
        <v>3</v>
      </c>
      <c r="B13" s="131" t="s">
        <v>231</v>
      </c>
      <c r="C13" s="127">
        <v>709</v>
      </c>
      <c r="D13" s="127">
        <v>736</v>
      </c>
      <c r="E13" s="89">
        <v>3.8081805359661436</v>
      </c>
      <c r="F13" s="126">
        <v>3.3991753763543961</v>
      </c>
      <c r="G13" s="126">
        <v>2.835677133500289</v>
      </c>
    </row>
    <row r="14" spans="1:38" ht="25.5">
      <c r="A14" s="119">
        <v>4</v>
      </c>
      <c r="B14" s="120" t="s">
        <v>232</v>
      </c>
      <c r="C14" s="125">
        <v>0</v>
      </c>
      <c r="D14" s="127">
        <v>0</v>
      </c>
      <c r="E14" s="125"/>
      <c r="F14" s="126">
        <v>0</v>
      </c>
      <c r="G14" s="126">
        <v>0</v>
      </c>
    </row>
    <row r="15" spans="1:38" ht="25.5">
      <c r="A15" s="119">
        <v>5</v>
      </c>
      <c r="B15" s="120" t="s">
        <v>233</v>
      </c>
      <c r="C15" s="125">
        <v>0</v>
      </c>
      <c r="D15" s="127">
        <v>0</v>
      </c>
      <c r="E15" s="125"/>
      <c r="F15" s="126">
        <v>0</v>
      </c>
      <c r="G15" s="126">
        <v>0</v>
      </c>
    </row>
    <row r="16" spans="1:38" ht="38.25">
      <c r="A16" s="119">
        <v>6</v>
      </c>
      <c r="B16" s="120" t="s">
        <v>155</v>
      </c>
      <c r="C16" s="125">
        <v>0</v>
      </c>
      <c r="D16" s="127">
        <v>0</v>
      </c>
      <c r="E16" s="125"/>
      <c r="F16" s="126">
        <v>0</v>
      </c>
      <c r="G16" s="126">
        <v>0</v>
      </c>
    </row>
    <row r="17" spans="1:7" ht="25.5">
      <c r="A17" s="119">
        <v>7</v>
      </c>
      <c r="B17" s="120" t="s">
        <v>244</v>
      </c>
      <c r="C17" s="125">
        <v>0</v>
      </c>
      <c r="D17" s="127">
        <v>0</v>
      </c>
      <c r="E17" s="89" t="e">
        <v>#DIV/0!</v>
      </c>
      <c r="F17" s="126">
        <v>0</v>
      </c>
      <c r="G17" s="126">
        <v>0</v>
      </c>
    </row>
    <row r="18" spans="1:7" s="70" customFormat="1" ht="25.5">
      <c r="A18" s="130">
        <v>8</v>
      </c>
      <c r="B18" s="131" t="s">
        <v>165</v>
      </c>
      <c r="C18" s="127">
        <v>31</v>
      </c>
      <c r="D18" s="127">
        <v>28</v>
      </c>
      <c r="E18" s="89">
        <v>-9.6774193548387117</v>
      </c>
      <c r="F18" s="126">
        <v>0.14862402914948702</v>
      </c>
      <c r="G18" s="126">
        <v>0.10787902138316317</v>
      </c>
    </row>
    <row r="19" spans="1:7" ht="39" thickBot="1">
      <c r="A19" s="228">
        <v>9</v>
      </c>
      <c r="B19" s="123" t="s">
        <v>157</v>
      </c>
      <c r="C19" s="229">
        <v>6</v>
      </c>
      <c r="D19" s="229">
        <v>15</v>
      </c>
      <c r="E19" s="280">
        <v>150</v>
      </c>
      <c r="F19" s="257">
        <v>2.8765941125707163E-2</v>
      </c>
      <c r="G19" s="257">
        <v>5.7792332883837408E-2</v>
      </c>
    </row>
    <row r="20" spans="1:7" ht="26.25" thickBot="1">
      <c r="A20" s="366">
        <v>10</v>
      </c>
      <c r="B20" s="367" t="s">
        <v>164</v>
      </c>
      <c r="C20" s="368">
        <v>3046</v>
      </c>
      <c r="D20" s="368">
        <v>3811</v>
      </c>
      <c r="E20" s="369">
        <v>25.114904793171377</v>
      </c>
      <c r="F20" s="369">
        <v>14.603509444817337</v>
      </c>
      <c r="G20" s="369">
        <v>14.683105374686958</v>
      </c>
    </row>
    <row r="21" spans="1:7" s="70" customFormat="1" ht="12.75">
      <c r="A21" s="233"/>
      <c r="B21" s="234" t="s">
        <v>102</v>
      </c>
      <c r="C21" s="232">
        <v>2556</v>
      </c>
      <c r="D21" s="232">
        <v>3135</v>
      </c>
      <c r="E21" s="281">
        <v>22.652582159624423</v>
      </c>
      <c r="F21" s="264">
        <v>12.254290919551252</v>
      </c>
      <c r="G21" s="264">
        <v>12.078597572722019</v>
      </c>
    </row>
    <row r="22" spans="1:7" ht="12.75">
      <c r="A22" s="119"/>
      <c r="B22" s="121" t="s">
        <v>289</v>
      </c>
      <c r="C22" s="127">
        <v>17</v>
      </c>
      <c r="D22" s="127">
        <v>18</v>
      </c>
      <c r="E22" s="89">
        <v>5.8823529411764719</v>
      </c>
      <c r="F22" s="126">
        <v>8.1503499856170294E-2</v>
      </c>
      <c r="G22" s="126">
        <v>6.9350799460604892E-2</v>
      </c>
    </row>
    <row r="23" spans="1:7" ht="25.5">
      <c r="A23" s="119"/>
      <c r="B23" s="428" t="s">
        <v>373</v>
      </c>
      <c r="C23" s="429">
        <v>473</v>
      </c>
      <c r="D23" s="429">
        <v>658</v>
      </c>
      <c r="E23" s="430">
        <v>39.112050739957716</v>
      </c>
      <c r="F23" s="431">
        <v>2.267715025409915</v>
      </c>
      <c r="G23" s="431">
        <v>2.5351570025043344</v>
      </c>
    </row>
    <row r="24" spans="1:7" ht="25.5">
      <c r="A24" s="119">
        <v>11</v>
      </c>
      <c r="B24" s="120" t="s">
        <v>163</v>
      </c>
      <c r="C24" s="127">
        <v>0</v>
      </c>
      <c r="D24" s="127">
        <v>0</v>
      </c>
      <c r="E24" s="127">
        <v>0</v>
      </c>
      <c r="F24" s="126">
        <v>0</v>
      </c>
      <c r="G24" s="126">
        <v>0</v>
      </c>
    </row>
    <row r="25" spans="1:7" ht="25.5">
      <c r="A25" s="119">
        <v>12</v>
      </c>
      <c r="B25" s="120" t="s">
        <v>254</v>
      </c>
      <c r="C25" s="127">
        <v>0</v>
      </c>
      <c r="D25" s="127">
        <v>0</v>
      </c>
      <c r="E25" s="127">
        <v>0</v>
      </c>
      <c r="F25" s="126">
        <v>0</v>
      </c>
      <c r="G25" s="126">
        <v>0</v>
      </c>
    </row>
    <row r="26" spans="1:7" ht="25.5">
      <c r="A26" s="119">
        <v>13</v>
      </c>
      <c r="B26" s="120" t="s">
        <v>160</v>
      </c>
      <c r="C26" s="127">
        <v>2</v>
      </c>
      <c r="D26" s="127">
        <v>1</v>
      </c>
      <c r="E26" s="127">
        <v>0</v>
      </c>
      <c r="F26" s="126">
        <v>9.5886470419023883E-3</v>
      </c>
      <c r="G26" s="126">
        <v>3.8528221922558272E-3</v>
      </c>
    </row>
    <row r="27" spans="1:7" ht="25.5">
      <c r="A27" s="119">
        <v>14</v>
      </c>
      <c r="B27" s="120" t="s">
        <v>253</v>
      </c>
      <c r="C27" s="127">
        <v>0</v>
      </c>
      <c r="D27" s="127">
        <v>0</v>
      </c>
      <c r="E27" s="127">
        <v>0</v>
      </c>
      <c r="F27" s="126">
        <v>0</v>
      </c>
      <c r="G27" s="126">
        <v>0</v>
      </c>
    </row>
    <row r="28" spans="1:7" ht="26.25" thickBot="1">
      <c r="A28" s="122">
        <v>15</v>
      </c>
      <c r="B28" s="123" t="s">
        <v>234</v>
      </c>
      <c r="C28" s="154">
        <v>9</v>
      </c>
      <c r="D28" s="229">
        <v>14</v>
      </c>
      <c r="E28" s="280">
        <v>55.555555555555557</v>
      </c>
      <c r="F28" s="257">
        <v>4.3148911688560741E-2</v>
      </c>
      <c r="G28" s="257">
        <v>5.3939510691581587E-2</v>
      </c>
    </row>
    <row r="29" spans="1:7" ht="15" thickBot="1">
      <c r="A29" s="360"/>
      <c r="B29" s="361" t="s">
        <v>9</v>
      </c>
      <c r="C29" s="357">
        <v>20858</v>
      </c>
      <c r="D29" s="357">
        <v>25955</v>
      </c>
      <c r="E29" s="358">
        <v>24.436666986288238</v>
      </c>
      <c r="F29" s="359">
        <v>100</v>
      </c>
      <c r="G29" s="359">
        <v>100</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zoomScale="81" zoomScaleNormal="81" workbookViewId="0">
      <selection activeCell="B11" sqref="B11:F25"/>
    </sheetView>
  </sheetViews>
  <sheetFormatPr defaultColWidth="9.140625" defaultRowHeight="12"/>
  <cols>
    <col min="1" max="1" width="36.42578125" style="63" customWidth="1"/>
    <col min="2" max="2" width="12.140625" style="63" customWidth="1"/>
    <col min="3" max="3" width="12.42578125" style="63" bestFit="1" customWidth="1"/>
    <col min="4" max="4" width="9.5703125" style="63" customWidth="1"/>
    <col min="5" max="5" width="8.7109375" style="63" customWidth="1"/>
    <col min="6" max="6" width="8.85546875" style="63" customWidth="1"/>
    <col min="7" max="16384" width="9.140625" style="63"/>
  </cols>
  <sheetData>
    <row r="2" spans="1:64" s="60" customFormat="1" ht="15.75" customHeight="1">
      <c r="A2" s="525" t="s">
        <v>111</v>
      </c>
      <c r="B2" s="525"/>
      <c r="C2" s="525"/>
      <c r="D2" s="525"/>
      <c r="E2" s="525"/>
      <c r="F2" s="525"/>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526" t="s">
        <v>183</v>
      </c>
      <c r="B3" s="526"/>
      <c r="C3" s="526"/>
      <c r="D3" s="526"/>
      <c r="E3" s="526"/>
      <c r="F3" s="52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5"/>
      <c r="B5" s="307"/>
      <c r="C5" s="324"/>
      <c r="D5" s="306" t="s">
        <v>50</v>
      </c>
      <c r="E5" s="528" t="s">
        <v>12</v>
      </c>
      <c r="F5" s="529"/>
    </row>
    <row r="6" spans="1:64" ht="12" customHeight="1">
      <c r="A6" s="312" t="s">
        <v>10</v>
      </c>
      <c r="B6" s="528" t="s">
        <v>265</v>
      </c>
      <c r="C6" s="529"/>
      <c r="D6" s="306" t="s">
        <v>14</v>
      </c>
      <c r="E6" s="528" t="s">
        <v>14</v>
      </c>
      <c r="F6" s="529"/>
    </row>
    <row r="7" spans="1:64" ht="12" customHeight="1">
      <c r="A7" s="315" t="s">
        <v>180</v>
      </c>
      <c r="B7" s="531" t="s">
        <v>266</v>
      </c>
      <c r="C7" s="532"/>
      <c r="D7" s="311" t="s">
        <v>51</v>
      </c>
      <c r="E7" s="531" t="s">
        <v>18</v>
      </c>
      <c r="F7" s="532"/>
    </row>
    <row r="8" spans="1:64" ht="12" customHeight="1">
      <c r="A8" s="316"/>
      <c r="B8" s="307"/>
      <c r="C8" s="324"/>
      <c r="D8" s="311" t="s">
        <v>19</v>
      </c>
      <c r="E8" s="531" t="s">
        <v>19</v>
      </c>
      <c r="F8" s="532"/>
    </row>
    <row r="9" spans="1:64" ht="17.25" customHeight="1" thickBot="1">
      <c r="A9" s="65" t="str">
        <f>' F4'!A10</f>
        <v>Janar - Shkurt / January - February</v>
      </c>
      <c r="B9" s="66">
        <v>2019</v>
      </c>
      <c r="C9" s="225">
        <v>2020</v>
      </c>
      <c r="D9" s="66" t="s">
        <v>461</v>
      </c>
      <c r="E9" s="66">
        <v>2019</v>
      </c>
      <c r="F9" s="225">
        <v>2020</v>
      </c>
    </row>
    <row r="10" spans="1:64" ht="15.75" thickBot="1">
      <c r="A10" s="530" t="s">
        <v>339</v>
      </c>
      <c r="B10" s="530"/>
      <c r="C10" s="530"/>
      <c r="D10" s="530"/>
      <c r="E10" s="530"/>
      <c r="F10" s="530"/>
    </row>
    <row r="11" spans="1:64" ht="12.75">
      <c r="A11" s="134" t="s">
        <v>23</v>
      </c>
      <c r="B11" s="124">
        <v>3765083.8432999998</v>
      </c>
      <c r="C11" s="124">
        <v>3793867.4127999959</v>
      </c>
      <c r="D11" s="282">
        <v>0.76448681351988235</v>
      </c>
      <c r="E11" s="166">
        <v>27.685168306935193</v>
      </c>
      <c r="F11" s="140">
        <v>23.58856582433841</v>
      </c>
      <c r="G11" s="76"/>
    </row>
    <row r="12" spans="1:64" ht="12.75">
      <c r="A12" s="74" t="s">
        <v>24</v>
      </c>
      <c r="B12" s="114"/>
      <c r="C12" s="114"/>
      <c r="D12" s="128"/>
      <c r="E12" s="137"/>
      <c r="F12" s="137"/>
      <c r="G12" s="76"/>
    </row>
    <row r="13" spans="1:64" ht="12.75">
      <c r="A13" s="135" t="s">
        <v>25</v>
      </c>
      <c r="B13" s="138">
        <v>7169853.0296509955</v>
      </c>
      <c r="C13" s="138">
        <v>8709318.6444941182</v>
      </c>
      <c r="D13" s="139">
        <v>21.471369196504408</v>
      </c>
      <c r="E13" s="140">
        <v>52.720894440400578</v>
      </c>
      <c r="F13" s="140">
        <v>54.150636745411653</v>
      </c>
      <c r="G13" s="76"/>
    </row>
    <row r="14" spans="1:64" ht="12.75">
      <c r="A14" s="136" t="s">
        <v>26</v>
      </c>
      <c r="B14" s="141"/>
      <c r="C14" s="141"/>
      <c r="D14" s="142"/>
      <c r="E14" s="143"/>
      <c r="F14" s="143"/>
      <c r="G14" s="76"/>
    </row>
    <row r="15" spans="1:64" ht="12.75">
      <c r="A15" s="135" t="s">
        <v>261</v>
      </c>
      <c r="B15" s="138">
        <v>901020.89152599999</v>
      </c>
      <c r="C15" s="138">
        <v>970147.10375999997</v>
      </c>
      <c r="D15" s="139">
        <v>7.6719877290442717</v>
      </c>
      <c r="E15" s="140">
        <v>6.6253278992317286</v>
      </c>
      <c r="F15" s="140">
        <v>6.0319395293375893</v>
      </c>
      <c r="G15" s="76"/>
    </row>
    <row r="16" spans="1:64" ht="12.75">
      <c r="A16" s="136" t="s">
        <v>27</v>
      </c>
      <c r="B16" s="141"/>
      <c r="C16" s="141"/>
      <c r="D16" s="142"/>
      <c r="E16" s="143"/>
      <c r="F16" s="143"/>
      <c r="G16" s="76"/>
    </row>
    <row r="17" spans="1:7" ht="12.75">
      <c r="A17" s="135" t="s">
        <v>174</v>
      </c>
      <c r="B17" s="138">
        <v>16043.87</v>
      </c>
      <c r="C17" s="138">
        <v>3909.78</v>
      </c>
      <c r="D17" s="139">
        <v>-75.630692594741788</v>
      </c>
      <c r="E17" s="140">
        <v>0.11797273572937976</v>
      </c>
      <c r="F17" s="140">
        <v>2.4309258298675234E-2</v>
      </c>
      <c r="G17" s="76"/>
    </row>
    <row r="18" spans="1:7" ht="12.75">
      <c r="A18" s="136" t="s">
        <v>175</v>
      </c>
      <c r="B18" s="176"/>
      <c r="C18" s="176"/>
      <c r="D18" s="142"/>
      <c r="E18" s="143"/>
      <c r="F18" s="143"/>
      <c r="G18" s="76"/>
    </row>
    <row r="19" spans="1:7" ht="12.75">
      <c r="A19" s="135" t="s">
        <v>28</v>
      </c>
      <c r="B19" s="145">
        <v>1059307.8795769999</v>
      </c>
      <c r="C19" s="145">
        <v>2033092.6783050848</v>
      </c>
      <c r="D19" s="139">
        <v>91.926513292522102</v>
      </c>
      <c r="E19" s="140">
        <v>7.7892334289287462</v>
      </c>
      <c r="F19" s="140">
        <v>12.640858325037147</v>
      </c>
      <c r="G19" s="76"/>
    </row>
    <row r="20" spans="1:7" ht="12.75">
      <c r="A20" s="136" t="s">
        <v>29</v>
      </c>
      <c r="B20" s="176"/>
      <c r="C20" s="176"/>
      <c r="D20" s="142"/>
      <c r="E20" s="143"/>
      <c r="F20" s="143"/>
    </row>
    <row r="21" spans="1:7" ht="12.75">
      <c r="A21" s="135" t="s">
        <v>30</v>
      </c>
      <c r="B21" s="145">
        <v>400935.97000000003</v>
      </c>
      <c r="C21" s="145">
        <v>249678.90604224155</v>
      </c>
      <c r="D21" s="139">
        <v>-37.725990002283524</v>
      </c>
      <c r="E21" s="140">
        <v>2.9481361562523589</v>
      </c>
      <c r="F21" s="140">
        <v>1.5523914436903135</v>
      </c>
    </row>
    <row r="22" spans="1:7" ht="12.75">
      <c r="A22" s="136" t="s">
        <v>31</v>
      </c>
      <c r="B22" s="141"/>
      <c r="C22" s="141"/>
      <c r="D22" s="142"/>
      <c r="E22" s="143"/>
      <c r="F22" s="143"/>
    </row>
    <row r="23" spans="1:7" ht="12.75">
      <c r="A23" s="135" t="s">
        <v>32</v>
      </c>
      <c r="B23" s="138">
        <v>287396.75599999999</v>
      </c>
      <c r="C23" s="138">
        <v>323487.290913</v>
      </c>
      <c r="D23" s="139">
        <v>12.557739139198908</v>
      </c>
      <c r="E23" s="140">
        <v>2.1132670325220184</v>
      </c>
      <c r="F23" s="140">
        <v>2.011298873886207</v>
      </c>
    </row>
    <row r="24" spans="1:7" ht="13.5" thickBot="1">
      <c r="A24" s="74" t="s">
        <v>33</v>
      </c>
      <c r="B24" s="114"/>
      <c r="C24" s="114"/>
      <c r="D24" s="128"/>
      <c r="E24" s="128"/>
      <c r="F24" s="137"/>
    </row>
    <row r="25" spans="1:7" ht="15" thickBot="1">
      <c r="A25" s="370" t="s">
        <v>9</v>
      </c>
      <c r="B25" s="371">
        <v>13599642.240053995</v>
      </c>
      <c r="C25" s="371">
        <v>16083501.816314442</v>
      </c>
      <c r="D25" s="372">
        <v>18.26415380946511</v>
      </c>
      <c r="E25" s="373">
        <v>100.00000000000001</v>
      </c>
      <c r="F25" s="373">
        <v>99.999999999999986</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zoomScaleNormal="100" workbookViewId="0">
      <selection activeCell="B11" sqref="B11:F25"/>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0.28515625" style="111" bestFit="1" customWidth="1"/>
    <col min="9" max="16384" width="9.140625" style="111"/>
  </cols>
  <sheetData>
    <row r="2" spans="1:11" ht="15.75" customHeight="1">
      <c r="A2" s="525" t="s">
        <v>59</v>
      </c>
      <c r="B2" s="525"/>
      <c r="C2" s="525"/>
      <c r="D2" s="525"/>
      <c r="E2" s="525"/>
      <c r="F2" s="525"/>
      <c r="G2" s="92"/>
    </row>
    <row r="3" spans="1:11" ht="15.75">
      <c r="A3" s="526" t="s">
        <v>135</v>
      </c>
      <c r="B3" s="526"/>
      <c r="C3" s="526"/>
      <c r="D3" s="526"/>
      <c r="E3" s="526"/>
      <c r="F3" s="526"/>
      <c r="G3" s="93"/>
    </row>
    <row r="5" spans="1:11">
      <c r="A5" s="325"/>
      <c r="B5" s="374"/>
      <c r="C5" s="324"/>
      <c r="D5" s="306" t="s">
        <v>50</v>
      </c>
      <c r="E5" s="528" t="s">
        <v>12</v>
      </c>
      <c r="F5" s="529"/>
    </row>
    <row r="6" spans="1:11" ht="14.25">
      <c r="A6" s="312" t="s">
        <v>10</v>
      </c>
      <c r="B6" s="528" t="s">
        <v>265</v>
      </c>
      <c r="C6" s="529"/>
      <c r="D6" s="306" t="s">
        <v>14</v>
      </c>
      <c r="E6" s="528" t="s">
        <v>14</v>
      </c>
      <c r="F6" s="529"/>
    </row>
    <row r="7" spans="1:11" ht="15">
      <c r="A7" s="315" t="s">
        <v>180</v>
      </c>
      <c r="B7" s="531" t="s">
        <v>266</v>
      </c>
      <c r="C7" s="532"/>
      <c r="D7" s="311" t="s">
        <v>51</v>
      </c>
      <c r="E7" s="531" t="s">
        <v>18</v>
      </c>
      <c r="F7" s="532"/>
    </row>
    <row r="8" spans="1:11">
      <c r="A8" s="316"/>
      <c r="B8" s="307"/>
      <c r="C8" s="324"/>
      <c r="D8" s="311" t="s">
        <v>19</v>
      </c>
      <c r="E8" s="531" t="s">
        <v>19</v>
      </c>
      <c r="F8" s="532"/>
    </row>
    <row r="9" spans="1:11" ht="15.75" customHeight="1" thickBot="1">
      <c r="A9" s="65" t="str">
        <f>' F4'!A10</f>
        <v>Janar - Shkurt / January - February</v>
      </c>
      <c r="B9" s="66">
        <v>2019</v>
      </c>
      <c r="C9" s="225">
        <v>2020</v>
      </c>
      <c r="D9" s="66" t="s">
        <v>461</v>
      </c>
      <c r="E9" s="66">
        <v>2019</v>
      </c>
      <c r="F9" s="225">
        <v>2020</v>
      </c>
    </row>
    <row r="10" spans="1:11" ht="15.75" thickBot="1">
      <c r="A10" s="530" t="s">
        <v>341</v>
      </c>
      <c r="B10" s="530"/>
      <c r="C10" s="530"/>
      <c r="D10" s="530"/>
      <c r="E10" s="530"/>
      <c r="F10" s="530"/>
    </row>
    <row r="11" spans="1:11" ht="12" customHeight="1">
      <c r="A11" s="134" t="s">
        <v>23</v>
      </c>
      <c r="B11" s="124">
        <v>1392216.1599999997</v>
      </c>
      <c r="C11" s="124">
        <v>1943712.0600000003</v>
      </c>
      <c r="D11" s="282">
        <v>39.61280696526326</v>
      </c>
      <c r="E11" s="166">
        <v>22.577396450269905</v>
      </c>
      <c r="F11" s="140">
        <v>20.082424590661343</v>
      </c>
      <c r="G11" s="144"/>
    </row>
    <row r="12" spans="1:11" ht="12" customHeight="1">
      <c r="A12" s="74" t="s">
        <v>24</v>
      </c>
      <c r="B12" s="114"/>
      <c r="C12" s="114"/>
      <c r="D12" s="128"/>
      <c r="E12" s="137"/>
      <c r="F12" s="137"/>
      <c r="G12" s="144"/>
    </row>
    <row r="13" spans="1:11" ht="12" customHeight="1">
      <c r="A13" s="135" t="s">
        <v>25</v>
      </c>
      <c r="B13" s="138">
        <v>4144576.0799999996</v>
      </c>
      <c r="C13" s="138">
        <v>6713245.209999999</v>
      </c>
      <c r="D13" s="139">
        <v>61.976643217995871</v>
      </c>
      <c r="E13" s="140">
        <v>67.212075225779287</v>
      </c>
      <c r="F13" s="140">
        <v>69.361220451779985</v>
      </c>
      <c r="G13" s="144"/>
    </row>
    <row r="14" spans="1:11" ht="12" customHeight="1">
      <c r="A14" s="136" t="s">
        <v>26</v>
      </c>
      <c r="B14" s="141"/>
      <c r="C14" s="141"/>
      <c r="D14" s="142"/>
      <c r="E14" s="143"/>
      <c r="F14" s="143"/>
      <c r="G14" s="144"/>
    </row>
    <row r="15" spans="1:11" ht="12" customHeight="1">
      <c r="A15" s="135" t="s">
        <v>261</v>
      </c>
      <c r="B15" s="138">
        <v>492889.52999999997</v>
      </c>
      <c r="C15" s="138">
        <v>590921.02999999991</v>
      </c>
      <c r="D15" s="139">
        <v>19.889142299289642</v>
      </c>
      <c r="E15" s="140">
        <v>7.9931282545931683</v>
      </c>
      <c r="F15" s="140">
        <v>6.1053935241884156</v>
      </c>
      <c r="G15" s="144"/>
    </row>
    <row r="16" spans="1:11" ht="12" customHeight="1">
      <c r="A16" s="136" t="s">
        <v>27</v>
      </c>
      <c r="B16" s="141"/>
      <c r="C16" s="141"/>
      <c r="D16" s="142"/>
      <c r="E16" s="143"/>
      <c r="F16" s="143"/>
      <c r="G16" s="465"/>
      <c r="H16" s="466"/>
      <c r="I16" s="466"/>
      <c r="J16" s="466"/>
      <c r="K16" s="466"/>
    </row>
    <row r="17" spans="1:11" ht="12" customHeight="1">
      <c r="A17" s="135" t="s">
        <v>174</v>
      </c>
      <c r="B17" s="138">
        <v>0</v>
      </c>
      <c r="C17" s="138">
        <v>0</v>
      </c>
      <c r="D17" s="139" t="e">
        <v>#DIV/0!</v>
      </c>
      <c r="E17" s="140">
        <v>0</v>
      </c>
      <c r="F17" s="140">
        <v>0</v>
      </c>
      <c r="G17" s="465"/>
      <c r="H17" s="466"/>
      <c r="I17" s="466"/>
      <c r="J17" s="466"/>
      <c r="K17" s="466"/>
    </row>
    <row r="18" spans="1:11" ht="13.5" customHeight="1">
      <c r="A18" s="136" t="s">
        <v>175</v>
      </c>
      <c r="B18" s="176"/>
      <c r="C18" s="176"/>
      <c r="D18" s="142"/>
      <c r="E18" s="143"/>
      <c r="F18" s="143"/>
      <c r="G18" s="467"/>
      <c r="H18" s="468"/>
      <c r="I18" s="469"/>
      <c r="J18" s="470"/>
      <c r="K18" s="466"/>
    </row>
    <row r="19" spans="1:11" ht="12.75" customHeight="1">
      <c r="A19" s="135" t="s">
        <v>28</v>
      </c>
      <c r="B19" s="145">
        <v>24484.73</v>
      </c>
      <c r="C19" s="145">
        <v>66935.070000000007</v>
      </c>
      <c r="D19" s="139">
        <v>173.37475234564565</v>
      </c>
      <c r="E19" s="140">
        <v>0.39706582359151554</v>
      </c>
      <c r="F19" s="140">
        <v>0.69157285351495856</v>
      </c>
      <c r="G19" s="465"/>
      <c r="H19" s="466"/>
      <c r="I19" s="466"/>
      <c r="J19" s="466"/>
      <c r="K19" s="466"/>
    </row>
    <row r="20" spans="1:11" ht="15" customHeight="1">
      <c r="A20" s="136" t="s">
        <v>29</v>
      </c>
      <c r="B20" s="176"/>
      <c r="C20" s="176"/>
      <c r="D20" s="142"/>
      <c r="E20" s="143"/>
      <c r="F20" s="143"/>
      <c r="G20" s="144"/>
    </row>
    <row r="21" spans="1:11">
      <c r="A21" s="135" t="s">
        <v>30</v>
      </c>
      <c r="B21" s="145">
        <v>1144</v>
      </c>
      <c r="C21" s="145">
        <v>0</v>
      </c>
      <c r="D21" s="139">
        <v>-100</v>
      </c>
      <c r="E21" s="140">
        <v>1.8552105830396896E-2</v>
      </c>
      <c r="F21" s="140">
        <v>0</v>
      </c>
      <c r="G21" s="144"/>
    </row>
    <row r="22" spans="1:11">
      <c r="A22" s="136" t="s">
        <v>31</v>
      </c>
      <c r="B22" s="141"/>
      <c r="C22" s="141"/>
      <c r="D22" s="142"/>
      <c r="E22" s="143"/>
      <c r="F22" s="143"/>
      <c r="G22" s="144"/>
    </row>
    <row r="23" spans="1:11">
      <c r="A23" s="135" t="s">
        <v>32</v>
      </c>
      <c r="B23" s="138">
        <v>111105.38</v>
      </c>
      <c r="C23" s="138">
        <v>363858.9</v>
      </c>
      <c r="D23" s="139">
        <v>227.48990192914152</v>
      </c>
      <c r="E23" s="140">
        <v>1.8017821399357192</v>
      </c>
      <c r="F23" s="140">
        <v>3.7593885798552829</v>
      </c>
      <c r="G23" s="144"/>
    </row>
    <row r="24" spans="1:11" ht="13.5" thickBot="1">
      <c r="A24" s="74" t="s">
        <v>33</v>
      </c>
      <c r="B24" s="114"/>
      <c r="C24" s="114"/>
      <c r="D24" s="128"/>
      <c r="E24" s="128"/>
      <c r="F24" s="137"/>
      <c r="G24" s="144"/>
    </row>
    <row r="25" spans="1:11" ht="15" thickBot="1">
      <c r="A25" s="370" t="s">
        <v>9</v>
      </c>
      <c r="B25" s="371">
        <v>6166415.8799999999</v>
      </c>
      <c r="C25" s="371">
        <v>9678672.2699999996</v>
      </c>
      <c r="D25" s="372">
        <v>56.957825394027736</v>
      </c>
      <c r="E25" s="373">
        <v>100</v>
      </c>
      <c r="F25" s="373">
        <v>99.999999999999986</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zoomScale="83" zoomScaleNormal="83" workbookViewId="0">
      <selection activeCell="B11" sqref="B11:F25"/>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16384" width="9.140625" style="63"/>
  </cols>
  <sheetData>
    <row r="2" spans="1:30" s="60" customFormat="1" ht="15.75" customHeight="1">
      <c r="A2" s="525" t="s">
        <v>101</v>
      </c>
      <c r="B2" s="525"/>
      <c r="C2" s="525"/>
      <c r="D2" s="525"/>
      <c r="E2" s="525"/>
      <c r="F2" s="525"/>
      <c r="G2" s="59"/>
      <c r="H2" s="59"/>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26" t="s">
        <v>166</v>
      </c>
      <c r="B3" s="526"/>
      <c r="C3" s="526"/>
      <c r="D3" s="526"/>
      <c r="E3" s="526"/>
      <c r="F3" s="526"/>
      <c r="G3" s="59"/>
      <c r="H3" s="59"/>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5"/>
      <c r="B5" s="313"/>
      <c r="C5" s="345"/>
      <c r="D5" s="325" t="s">
        <v>50</v>
      </c>
      <c r="E5" s="528" t="s">
        <v>12</v>
      </c>
      <c r="F5" s="529"/>
    </row>
    <row r="6" spans="1:30" ht="12.75" customHeight="1">
      <c r="A6" s="312" t="s">
        <v>10</v>
      </c>
      <c r="B6" s="538" t="s">
        <v>45</v>
      </c>
      <c r="C6" s="539"/>
      <c r="D6" s="325" t="s">
        <v>14</v>
      </c>
      <c r="E6" s="528" t="s">
        <v>14</v>
      </c>
      <c r="F6" s="529"/>
    </row>
    <row r="7" spans="1:30" ht="13.5" customHeight="1">
      <c r="A7" s="315" t="s">
        <v>180</v>
      </c>
      <c r="B7" s="540" t="s">
        <v>46</v>
      </c>
      <c r="C7" s="541"/>
      <c r="D7" s="316" t="s">
        <v>51</v>
      </c>
      <c r="E7" s="531" t="s">
        <v>18</v>
      </c>
      <c r="F7" s="532"/>
    </row>
    <row r="8" spans="1:30" ht="12" customHeight="1">
      <c r="A8" s="316"/>
      <c r="B8" s="313"/>
      <c r="C8" s="345"/>
      <c r="D8" s="316" t="s">
        <v>19</v>
      </c>
      <c r="E8" s="531" t="s">
        <v>19</v>
      </c>
      <c r="F8" s="532"/>
    </row>
    <row r="9" spans="1:30" ht="16.5" customHeight="1" thickBot="1">
      <c r="A9" s="65" t="str">
        <f>' F4'!A10</f>
        <v>Janar - Shkurt / January - February</v>
      </c>
      <c r="B9" s="66">
        <v>2019</v>
      </c>
      <c r="C9" s="225">
        <v>2020</v>
      </c>
      <c r="D9" s="66" t="s">
        <v>461</v>
      </c>
      <c r="E9" s="66">
        <v>2019</v>
      </c>
      <c r="F9" s="225">
        <v>2020</v>
      </c>
    </row>
    <row r="10" spans="1:30" ht="15.75" thickBot="1">
      <c r="A10" s="530" t="s">
        <v>347</v>
      </c>
      <c r="B10" s="530" t="s">
        <v>22</v>
      </c>
      <c r="C10" s="530"/>
      <c r="D10" s="530"/>
      <c r="E10" s="530"/>
      <c r="F10" s="530"/>
    </row>
    <row r="11" spans="1:30" ht="12.75">
      <c r="A11" s="134" t="s">
        <v>23</v>
      </c>
      <c r="B11" s="132">
        <v>48850</v>
      </c>
      <c r="C11" s="138">
        <v>54827</v>
      </c>
      <c r="D11" s="282">
        <v>12.235414534288648</v>
      </c>
      <c r="E11" s="166">
        <v>36.098015163383238</v>
      </c>
      <c r="F11" s="140">
        <v>35.89610967801071</v>
      </c>
    </row>
    <row r="12" spans="1:30" ht="12.75">
      <c r="A12" s="74" t="s">
        <v>24</v>
      </c>
      <c r="B12" s="114"/>
      <c r="C12" s="114"/>
      <c r="D12" s="128"/>
      <c r="E12" s="137"/>
      <c r="F12" s="137"/>
    </row>
    <row r="13" spans="1:30" ht="12.75">
      <c r="A13" s="135" t="s">
        <v>25</v>
      </c>
      <c r="B13" s="138">
        <v>81021</v>
      </c>
      <c r="C13" s="138">
        <v>92189</v>
      </c>
      <c r="D13" s="139">
        <v>13.784080670443455</v>
      </c>
      <c r="E13" s="140">
        <v>59.870978230347461</v>
      </c>
      <c r="F13" s="140">
        <v>60.357605834828263</v>
      </c>
    </row>
    <row r="14" spans="1:30" ht="12.75">
      <c r="A14" s="136" t="s">
        <v>26</v>
      </c>
      <c r="B14" s="141"/>
      <c r="C14" s="141"/>
      <c r="D14" s="142"/>
      <c r="E14" s="143"/>
      <c r="F14" s="143"/>
    </row>
    <row r="15" spans="1:30" ht="12.75">
      <c r="A15" s="135" t="s">
        <v>261</v>
      </c>
      <c r="B15" s="138">
        <v>2621</v>
      </c>
      <c r="C15" s="138">
        <v>2404</v>
      </c>
      <c r="D15" s="139">
        <v>-8.2792827165204095</v>
      </c>
      <c r="E15" s="140">
        <v>1.9368044573843903</v>
      </c>
      <c r="F15" s="140">
        <v>1.5739370687058885</v>
      </c>
    </row>
    <row r="16" spans="1:30" ht="12.75">
      <c r="A16" s="136" t="s">
        <v>27</v>
      </c>
      <c r="B16" s="141"/>
      <c r="C16" s="141"/>
      <c r="D16" s="142"/>
      <c r="E16" s="143"/>
      <c r="F16" s="143"/>
    </row>
    <row r="17" spans="1:6" ht="12.75">
      <c r="A17" s="135" t="s">
        <v>174</v>
      </c>
      <c r="B17" s="138">
        <v>16</v>
      </c>
      <c r="C17" s="138">
        <v>4</v>
      </c>
      <c r="D17" s="139">
        <v>-75</v>
      </c>
      <c r="E17" s="140">
        <v>1.1823300769992464E-2</v>
      </c>
      <c r="F17" s="140">
        <v>2.6188636750513953E-3</v>
      </c>
    </row>
    <row r="18" spans="1:6" ht="12" customHeight="1">
      <c r="A18" s="136" t="s">
        <v>175</v>
      </c>
      <c r="B18" s="141"/>
      <c r="C18" s="141"/>
      <c r="D18" s="142"/>
      <c r="E18" s="143"/>
      <c r="F18" s="143"/>
    </row>
    <row r="19" spans="1:6" ht="12.75">
      <c r="A19" s="135" t="s">
        <v>28</v>
      </c>
      <c r="B19" s="145">
        <v>1109</v>
      </c>
      <c r="C19" s="138">
        <v>917</v>
      </c>
      <c r="D19" s="139">
        <v>-17.312894499549149</v>
      </c>
      <c r="E19" s="140">
        <v>0.81950253462010259</v>
      </c>
      <c r="F19" s="140">
        <v>0.6003744975055324</v>
      </c>
    </row>
    <row r="20" spans="1:6" ht="12" customHeight="1">
      <c r="A20" s="136" t="s">
        <v>29</v>
      </c>
      <c r="B20" s="141"/>
      <c r="C20" s="141"/>
      <c r="D20" s="142"/>
      <c r="E20" s="143"/>
      <c r="F20" s="143"/>
    </row>
    <row r="21" spans="1:6" ht="12.75">
      <c r="A21" s="135" t="s">
        <v>30</v>
      </c>
      <c r="B21" s="138">
        <v>199</v>
      </c>
      <c r="C21" s="138">
        <v>237</v>
      </c>
      <c r="D21" s="139">
        <v>19.095477386934668</v>
      </c>
      <c r="E21" s="140">
        <v>0.14705230332678126</v>
      </c>
      <c r="F21" s="140">
        <v>0.15516767274679516</v>
      </c>
    </row>
    <row r="22" spans="1:6" ht="12.75">
      <c r="A22" s="136" t="s">
        <v>31</v>
      </c>
      <c r="B22" s="141"/>
      <c r="C22" s="141"/>
      <c r="D22" s="142"/>
      <c r="E22" s="143"/>
      <c r="F22" s="143"/>
    </row>
    <row r="23" spans="1:6" ht="12.75">
      <c r="A23" s="135" t="s">
        <v>32</v>
      </c>
      <c r="B23" s="138">
        <v>1510</v>
      </c>
      <c r="C23" s="138">
        <v>2160</v>
      </c>
      <c r="D23" s="139">
        <v>43.046357615894038</v>
      </c>
      <c r="E23" s="140">
        <v>1.1158240101680386</v>
      </c>
      <c r="F23" s="140">
        <v>1.4141863845277536</v>
      </c>
    </row>
    <row r="24" spans="1:6" ht="13.5" thickBot="1">
      <c r="A24" s="74" t="s">
        <v>33</v>
      </c>
      <c r="B24" s="114"/>
      <c r="C24" s="114"/>
      <c r="D24" s="128"/>
      <c r="E24" s="128"/>
      <c r="F24" s="137"/>
    </row>
    <row r="25" spans="1:6" ht="15" thickBot="1">
      <c r="A25" s="375" t="s">
        <v>9</v>
      </c>
      <c r="B25" s="376">
        <v>135326</v>
      </c>
      <c r="C25" s="376">
        <v>152738</v>
      </c>
      <c r="D25" s="372">
        <v>12.866707062944304</v>
      </c>
      <c r="E25" s="373">
        <v>100.00000000000001</v>
      </c>
      <c r="F25" s="373">
        <v>99.999999999999986</v>
      </c>
    </row>
    <row r="26" spans="1:6" ht="12.75" thickBot="1">
      <c r="A26" s="73"/>
      <c r="B26" s="168"/>
      <c r="C26" s="168"/>
      <c r="D26" s="74"/>
      <c r="E26" s="74"/>
      <c r="F26" s="74"/>
    </row>
    <row r="27" spans="1:6" ht="15.75" thickBot="1">
      <c r="A27" s="530" t="s">
        <v>348</v>
      </c>
      <c r="B27" s="530"/>
      <c r="C27" s="530"/>
      <c r="D27" s="530"/>
      <c r="E27" s="530"/>
      <c r="F27" s="530"/>
    </row>
    <row r="28" spans="1:6" ht="12.75">
      <c r="A28" s="134" t="s">
        <v>23</v>
      </c>
      <c r="B28" s="124">
        <v>17055</v>
      </c>
      <c r="C28" s="138">
        <v>21350</v>
      </c>
      <c r="D28" s="282">
        <v>25.183230724127824</v>
      </c>
      <c r="E28" s="166">
        <v>81.767187649822617</v>
      </c>
      <c r="F28" s="166">
        <v>82.257753804661917</v>
      </c>
    </row>
    <row r="29" spans="1:6" ht="12.75">
      <c r="A29" s="74" t="s">
        <v>24</v>
      </c>
      <c r="B29" s="114"/>
      <c r="C29" s="114"/>
      <c r="D29" s="128"/>
      <c r="E29" s="128"/>
      <c r="F29" s="128"/>
    </row>
    <row r="30" spans="1:6" ht="12.75">
      <c r="A30" s="135" t="s">
        <v>25</v>
      </c>
      <c r="B30" s="138">
        <v>3046</v>
      </c>
      <c r="C30" s="138">
        <v>3811</v>
      </c>
      <c r="D30" s="139">
        <v>25.114904793171377</v>
      </c>
      <c r="E30" s="140">
        <v>14.603509444817336</v>
      </c>
      <c r="F30" s="140">
        <v>14.683105374686958</v>
      </c>
    </row>
    <row r="31" spans="1:6" ht="12.75">
      <c r="A31" s="136" t="s">
        <v>26</v>
      </c>
      <c r="B31" s="141"/>
      <c r="C31" s="141"/>
      <c r="D31" s="142"/>
      <c r="E31" s="142"/>
      <c r="F31" s="142"/>
    </row>
    <row r="32" spans="1:6" ht="12.75">
      <c r="A32" s="135" t="s">
        <v>261</v>
      </c>
      <c r="B32" s="138">
        <v>709</v>
      </c>
      <c r="C32" s="138">
        <v>736</v>
      </c>
      <c r="D32" s="139">
        <v>3.8081805359661436</v>
      </c>
      <c r="E32" s="140">
        <v>3.3991753763543961</v>
      </c>
      <c r="F32" s="140">
        <v>2.835677133500289</v>
      </c>
    </row>
    <row r="33" spans="1:6" ht="12.75">
      <c r="A33" s="136" t="s">
        <v>27</v>
      </c>
      <c r="B33" s="141"/>
      <c r="C33" s="141"/>
      <c r="D33" s="142"/>
      <c r="E33" s="142"/>
      <c r="F33" s="142"/>
    </row>
    <row r="34" spans="1:6" ht="12.75">
      <c r="A34" s="135" t="s">
        <v>174</v>
      </c>
      <c r="B34" s="129">
        <v>0</v>
      </c>
      <c r="C34" s="138">
        <v>0</v>
      </c>
      <c r="D34" s="139" t="e">
        <v>#DIV/0!</v>
      </c>
      <c r="E34" s="140">
        <v>0</v>
      </c>
      <c r="F34" s="140">
        <v>0</v>
      </c>
    </row>
    <row r="35" spans="1:6" ht="12.75">
      <c r="A35" s="136" t="s">
        <v>175</v>
      </c>
      <c r="B35" s="141"/>
      <c r="C35" s="141"/>
      <c r="D35" s="142"/>
      <c r="E35" s="142"/>
      <c r="F35" s="142"/>
    </row>
    <row r="36" spans="1:6" ht="12.75">
      <c r="A36" s="135" t="s">
        <v>28</v>
      </c>
      <c r="B36" s="138">
        <v>37</v>
      </c>
      <c r="C36" s="138">
        <v>43</v>
      </c>
      <c r="D36" s="139">
        <v>16.216216216216207</v>
      </c>
      <c r="E36" s="140">
        <v>0.17738997027519418</v>
      </c>
      <c r="F36" s="140">
        <v>0.16567135426700058</v>
      </c>
    </row>
    <row r="37" spans="1:6" ht="12.75">
      <c r="A37" s="136" t="s">
        <v>29</v>
      </c>
      <c r="B37" s="141"/>
      <c r="C37" s="141"/>
      <c r="D37" s="142"/>
      <c r="E37" s="142"/>
      <c r="F37" s="142"/>
    </row>
    <row r="38" spans="1:6" ht="12.75">
      <c r="A38" s="135" t="s">
        <v>30</v>
      </c>
      <c r="B38" s="138">
        <v>2</v>
      </c>
      <c r="C38" s="138">
        <v>1</v>
      </c>
      <c r="D38" s="139">
        <v>-50</v>
      </c>
      <c r="E38" s="140">
        <v>9.5886470419023883E-3</v>
      </c>
      <c r="F38" s="140">
        <v>3.8528221922558272E-3</v>
      </c>
    </row>
    <row r="39" spans="1:6" ht="12.75">
      <c r="A39" s="136" t="s">
        <v>31</v>
      </c>
      <c r="B39" s="141"/>
      <c r="C39" s="141"/>
      <c r="D39" s="142"/>
      <c r="E39" s="142"/>
      <c r="F39" s="142"/>
    </row>
    <row r="40" spans="1:6" ht="12.75">
      <c r="A40" s="135" t="s">
        <v>32</v>
      </c>
      <c r="B40" s="138">
        <v>9</v>
      </c>
      <c r="C40" s="138">
        <v>14</v>
      </c>
      <c r="D40" s="139">
        <v>55.555555555555557</v>
      </c>
      <c r="E40" s="140">
        <v>4.3148911688560741E-2</v>
      </c>
      <c r="F40" s="140">
        <v>5.3939510691581587E-2</v>
      </c>
    </row>
    <row r="41" spans="1:6" ht="13.5" thickBot="1">
      <c r="A41" s="74" t="s">
        <v>33</v>
      </c>
      <c r="B41" s="114"/>
      <c r="C41" s="114"/>
      <c r="D41" s="128"/>
      <c r="E41" s="128"/>
      <c r="F41" s="248"/>
    </row>
    <row r="42" spans="1:6" ht="15" thickBot="1">
      <c r="A42" s="375" t="s">
        <v>9</v>
      </c>
      <c r="B42" s="376">
        <v>20858</v>
      </c>
      <c r="C42" s="376">
        <v>25955</v>
      </c>
      <c r="D42" s="372">
        <v>24.436666986288238</v>
      </c>
      <c r="E42" s="373">
        <v>100.00000000000001</v>
      </c>
      <c r="F42" s="373">
        <v>100</v>
      </c>
    </row>
    <row r="43" spans="1:6">
      <c r="A43" s="110"/>
      <c r="B43" s="110"/>
      <c r="C43" s="173"/>
      <c r="D43" s="110"/>
      <c r="E43" s="110"/>
      <c r="F43" s="110"/>
    </row>
    <row r="44" spans="1:6">
      <c r="A44" s="110"/>
      <c r="B44" s="146"/>
      <c r="C44" s="146"/>
      <c r="D44" s="110"/>
      <c r="E44" s="110"/>
      <c r="F44" s="110"/>
    </row>
    <row r="45" spans="1:6">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zoomScaleNormal="100" workbookViewId="0">
      <selection activeCell="K15" sqref="K15"/>
    </sheetView>
  </sheetViews>
  <sheetFormatPr defaultColWidth="9.140625" defaultRowHeight="12"/>
  <cols>
    <col min="1" max="1" width="23.140625" style="63" customWidth="1"/>
    <col min="2" max="2" width="8.42578125" style="496" bestFit="1" customWidth="1"/>
    <col min="3" max="3" width="12.42578125" style="496" bestFit="1" customWidth="1"/>
    <col min="4" max="4" width="7.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25" t="s">
        <v>315</v>
      </c>
      <c r="B2" s="525"/>
      <c r="C2" s="525"/>
      <c r="D2" s="525"/>
      <c r="E2" s="525"/>
      <c r="F2" s="525"/>
      <c r="G2" s="525"/>
      <c r="H2" s="525"/>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26" t="s">
        <v>184</v>
      </c>
      <c r="B3" s="526"/>
      <c r="C3" s="526"/>
      <c r="D3" s="526"/>
      <c r="E3" s="526"/>
      <c r="F3" s="526"/>
      <c r="G3" s="526"/>
      <c r="H3" s="526"/>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85"/>
      <c r="C4" s="486"/>
      <c r="D4" s="62"/>
      <c r="E4" s="62"/>
      <c r="F4" s="62"/>
      <c r="G4" s="62"/>
      <c r="H4" s="62"/>
    </row>
    <row r="5" spans="1:42" ht="12" customHeight="1">
      <c r="A5" s="325"/>
      <c r="B5" s="509"/>
      <c r="C5" s="313"/>
      <c r="D5" s="313"/>
      <c r="E5" s="345"/>
      <c r="F5" s="325" t="s">
        <v>50</v>
      </c>
      <c r="G5" s="528" t="s">
        <v>12</v>
      </c>
      <c r="H5" s="529"/>
    </row>
    <row r="6" spans="1:42" ht="12" customHeight="1">
      <c r="A6" s="323" t="s">
        <v>274</v>
      </c>
      <c r="B6" s="381" t="s">
        <v>380</v>
      </c>
      <c r="C6" s="388" t="s">
        <v>265</v>
      </c>
      <c r="D6" s="381" t="s">
        <v>380</v>
      </c>
      <c r="E6" s="388" t="s">
        <v>265</v>
      </c>
      <c r="F6" s="325" t="s">
        <v>14</v>
      </c>
      <c r="G6" s="528" t="s">
        <v>14</v>
      </c>
      <c r="H6" s="529"/>
    </row>
    <row r="7" spans="1:42" ht="12" customHeight="1">
      <c r="A7" s="377" t="s">
        <v>35</v>
      </c>
      <c r="B7" s="381"/>
      <c r="C7" s="388"/>
      <c r="D7" s="381"/>
      <c r="E7" s="388"/>
      <c r="F7" s="316" t="s">
        <v>51</v>
      </c>
      <c r="G7" s="531" t="s">
        <v>18</v>
      </c>
      <c r="H7" s="532"/>
    </row>
    <row r="8" spans="1:42" ht="12" customHeight="1">
      <c r="A8" s="316"/>
      <c r="B8" s="385" t="s">
        <v>225</v>
      </c>
      <c r="C8" s="386" t="s">
        <v>266</v>
      </c>
      <c r="D8" s="385" t="s">
        <v>225</v>
      </c>
      <c r="E8" s="386" t="s">
        <v>266</v>
      </c>
      <c r="F8" s="316" t="s">
        <v>19</v>
      </c>
      <c r="G8" s="531" t="s">
        <v>19</v>
      </c>
      <c r="H8" s="532"/>
    </row>
    <row r="9" spans="1:42" ht="12.75" thickBot="1">
      <c r="A9" s="65" t="str">
        <f>' F4'!A10</f>
        <v>Janar - Shkurt / January - February</v>
      </c>
      <c r="B9" s="487"/>
      <c r="C9" s="488">
        <v>2019</v>
      </c>
      <c r="D9" s="70"/>
      <c r="E9" s="66">
        <v>2020</v>
      </c>
      <c r="F9" s="66" t="s">
        <v>461</v>
      </c>
      <c r="G9" s="66">
        <v>2019</v>
      </c>
      <c r="H9" s="225">
        <v>2020</v>
      </c>
    </row>
    <row r="10" spans="1:42" ht="15.75" thickBot="1">
      <c r="A10" s="530" t="s">
        <v>340</v>
      </c>
      <c r="B10" s="530"/>
      <c r="C10" s="530"/>
      <c r="D10" s="530"/>
      <c r="E10" s="530"/>
      <c r="F10" s="530"/>
      <c r="G10" s="530"/>
      <c r="H10" s="530"/>
    </row>
    <row r="11" spans="1:42" ht="15">
      <c r="A11" s="120" t="s">
        <v>272</v>
      </c>
      <c r="B11" s="489">
        <v>407</v>
      </c>
      <c r="C11" s="490">
        <v>428734.40360624064</v>
      </c>
      <c r="D11" s="269">
        <v>499</v>
      </c>
      <c r="E11" s="269">
        <v>424698.18060050171</v>
      </c>
      <c r="F11" s="303">
        <v>-0.94142736663742621</v>
      </c>
      <c r="G11" s="151">
        <v>76.556917375021243</v>
      </c>
      <c r="H11" s="151">
        <v>73.106243612815504</v>
      </c>
    </row>
    <row r="12" spans="1:42" ht="15.75" thickBot="1">
      <c r="A12" s="263" t="s">
        <v>273</v>
      </c>
      <c r="B12" s="491">
        <v>1064</v>
      </c>
      <c r="C12" s="492">
        <v>131286.06000000003</v>
      </c>
      <c r="D12" s="304">
        <v>2293</v>
      </c>
      <c r="E12" s="304">
        <v>156234.66399999999</v>
      </c>
      <c r="F12" s="303">
        <v>19.003239186247157</v>
      </c>
      <c r="G12" s="240">
        <v>23.443082624978747</v>
      </c>
      <c r="H12" s="151">
        <v>26.893756387184492</v>
      </c>
    </row>
    <row r="13" spans="1:42" ht="15" thickBot="1">
      <c r="A13" s="370" t="s">
        <v>9</v>
      </c>
      <c r="B13" s="378">
        <v>1471</v>
      </c>
      <c r="C13" s="378">
        <v>560020.46360624069</v>
      </c>
      <c r="D13" s="378">
        <v>2792</v>
      </c>
      <c r="E13" s="378">
        <v>580932.8446005017</v>
      </c>
      <c r="F13" s="379">
        <v>3.7342172926317918</v>
      </c>
      <c r="G13" s="380">
        <v>99.999999999999986</v>
      </c>
      <c r="H13" s="380">
        <v>100</v>
      </c>
    </row>
    <row r="14" spans="1:42" s="70" customFormat="1" ht="14.25">
      <c r="A14" s="147"/>
      <c r="B14" s="493"/>
      <c r="C14" s="494"/>
      <c r="D14" s="148"/>
      <c r="F14" s="149"/>
      <c r="G14" s="149"/>
      <c r="H14" s="149"/>
    </row>
    <row r="15" spans="1:42" ht="24">
      <c r="A15" s="323" t="s">
        <v>274</v>
      </c>
      <c r="B15" s="509" t="s">
        <v>380</v>
      </c>
      <c r="C15" s="313" t="s">
        <v>265</v>
      </c>
      <c r="D15" s="381" t="s">
        <v>380</v>
      </c>
      <c r="E15" s="388" t="s">
        <v>265</v>
      </c>
      <c r="F15" s="382" t="s">
        <v>227</v>
      </c>
      <c r="G15" s="383" t="s">
        <v>223</v>
      </c>
      <c r="H15" s="384"/>
    </row>
    <row r="16" spans="1:42" ht="24.75">
      <c r="A16" s="377" t="s">
        <v>35</v>
      </c>
      <c r="B16" s="381" t="s">
        <v>225</v>
      </c>
      <c r="C16" s="388" t="s">
        <v>266</v>
      </c>
      <c r="D16" s="385" t="s">
        <v>225</v>
      </c>
      <c r="E16" s="386" t="s">
        <v>266</v>
      </c>
      <c r="F16" s="387" t="s">
        <v>226</v>
      </c>
      <c r="G16" s="531" t="s">
        <v>224</v>
      </c>
      <c r="H16" s="532"/>
    </row>
    <row r="17" spans="1:8" s="70" customFormat="1" ht="12.75" thickBot="1">
      <c r="A17" s="65" t="str">
        <f>' F4'!A10</f>
        <v>Janar - Shkurt / January - February</v>
      </c>
      <c r="B17" s="487"/>
      <c r="C17" s="488">
        <v>2019</v>
      </c>
      <c r="E17" s="66">
        <v>2020</v>
      </c>
      <c r="F17" s="66" t="s">
        <v>461</v>
      </c>
      <c r="G17" s="66">
        <v>2019</v>
      </c>
      <c r="H17" s="225">
        <v>2020</v>
      </c>
    </row>
    <row r="18" spans="1:8" ht="15.75" thickBot="1">
      <c r="A18" s="530" t="s">
        <v>349</v>
      </c>
      <c r="B18" s="530"/>
      <c r="C18" s="530"/>
      <c r="D18" s="530"/>
      <c r="E18" s="530"/>
      <c r="F18" s="530"/>
      <c r="G18" s="530"/>
      <c r="H18" s="530"/>
    </row>
    <row r="19" spans="1:8" ht="15">
      <c r="A19" s="120" t="s">
        <v>272</v>
      </c>
      <c r="B19" s="159">
        <v>45</v>
      </c>
      <c r="C19" s="490">
        <v>72495.540000000008</v>
      </c>
      <c r="D19" s="269">
        <v>37</v>
      </c>
      <c r="E19" s="269">
        <v>87415.9</v>
      </c>
      <c r="F19" s="151">
        <v>20.581072987386516</v>
      </c>
      <c r="G19" s="151">
        <v>94.638682527606178</v>
      </c>
      <c r="H19" s="151">
        <v>72.584131212225117</v>
      </c>
    </row>
    <row r="20" spans="1:8" ht="15.75" thickBot="1">
      <c r="A20" s="263" t="s">
        <v>273</v>
      </c>
      <c r="B20" s="495">
        <v>8</v>
      </c>
      <c r="C20" s="492">
        <v>4106.8999999999996</v>
      </c>
      <c r="D20" s="304">
        <v>5</v>
      </c>
      <c r="E20" s="304">
        <v>33018</v>
      </c>
      <c r="F20" s="151">
        <v>703.96406048357642</v>
      </c>
      <c r="G20" s="240">
        <v>5.3613174723938295</v>
      </c>
      <c r="H20" s="240">
        <v>27.415868787774873</v>
      </c>
    </row>
    <row r="21" spans="1:8" ht="15" thickBot="1">
      <c r="A21" s="370" t="s">
        <v>9</v>
      </c>
      <c r="B21" s="357">
        <v>53</v>
      </c>
      <c r="C21" s="357">
        <v>76602.44</v>
      </c>
      <c r="D21" s="357">
        <v>42</v>
      </c>
      <c r="E21" s="357">
        <v>120433.9</v>
      </c>
      <c r="F21" s="380">
        <v>57.219404499386698</v>
      </c>
      <c r="G21" s="380">
        <v>100.00000000000001</v>
      </c>
      <c r="H21" s="380">
        <v>99.999999999999986</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zoomScaleNormal="100" workbookViewId="0">
      <selection activeCell="B11" sqref="B11:F23"/>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16384" width="9.140625" style="63"/>
  </cols>
  <sheetData>
    <row r="2" spans="1:41" s="60" customFormat="1" ht="15.75">
      <c r="A2" s="527" t="s">
        <v>316</v>
      </c>
      <c r="B2" s="527"/>
      <c r="C2" s="527"/>
      <c r="D2" s="527"/>
      <c r="E2" s="527"/>
      <c r="F2" s="52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526" t="s">
        <v>205</v>
      </c>
      <c r="B3" s="526"/>
      <c r="C3" s="526"/>
      <c r="D3" s="526"/>
      <c r="E3" s="526"/>
      <c r="F3" s="52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5"/>
      <c r="B5" s="313"/>
      <c r="C5" s="345"/>
      <c r="D5" s="325" t="s">
        <v>50</v>
      </c>
      <c r="E5" s="528" t="s">
        <v>12</v>
      </c>
      <c r="F5" s="529"/>
    </row>
    <row r="6" spans="1:41" ht="14.25">
      <c r="A6" s="323" t="s">
        <v>274</v>
      </c>
      <c r="B6" s="528" t="s">
        <v>265</v>
      </c>
      <c r="C6" s="529"/>
      <c r="D6" s="325" t="s">
        <v>14</v>
      </c>
      <c r="E6" s="528" t="s">
        <v>14</v>
      </c>
      <c r="F6" s="529"/>
    </row>
    <row r="7" spans="1:41" ht="15">
      <c r="A7" s="377" t="s">
        <v>35</v>
      </c>
      <c r="B7" s="531" t="s">
        <v>266</v>
      </c>
      <c r="C7" s="532"/>
      <c r="D7" s="316" t="s">
        <v>51</v>
      </c>
      <c r="E7" s="531" t="s">
        <v>18</v>
      </c>
      <c r="F7" s="532"/>
    </row>
    <row r="8" spans="1:41">
      <c r="A8" s="316"/>
      <c r="B8" s="313"/>
      <c r="C8" s="345"/>
      <c r="D8" s="316" t="s">
        <v>19</v>
      </c>
      <c r="E8" s="531" t="s">
        <v>19</v>
      </c>
      <c r="F8" s="532"/>
    </row>
    <row r="9" spans="1:41" ht="12.75" thickBot="1">
      <c r="A9" s="65" t="str">
        <f>' F4'!A10</f>
        <v>Janar - Shkurt / January - February</v>
      </c>
      <c r="B9" s="66">
        <v>2019</v>
      </c>
      <c r="C9" s="225">
        <v>2020</v>
      </c>
      <c r="D9" s="66" t="s">
        <v>461</v>
      </c>
      <c r="E9" s="66">
        <v>2019</v>
      </c>
      <c r="F9" s="225">
        <v>2020</v>
      </c>
    </row>
    <row r="10" spans="1:41" ht="15.75" thickBot="1">
      <c r="A10" s="530" t="s">
        <v>340</v>
      </c>
      <c r="B10" s="530"/>
      <c r="C10" s="530"/>
      <c r="D10" s="530"/>
      <c r="E10" s="530"/>
      <c r="F10" s="530"/>
    </row>
    <row r="11" spans="1:41" ht="15">
      <c r="A11" s="180" t="s">
        <v>326</v>
      </c>
      <c r="B11" s="150">
        <v>1050479.6499999999</v>
      </c>
      <c r="C11" s="150">
        <v>955258.37999999989</v>
      </c>
      <c r="D11" s="151">
        <v>-9.0645516074490331</v>
      </c>
      <c r="E11" s="151">
        <v>7.724318268506372</v>
      </c>
      <c r="F11" s="151">
        <v>5.9393681233711515</v>
      </c>
    </row>
    <row r="12" spans="1:41" ht="15">
      <c r="A12" s="181" t="s">
        <v>42</v>
      </c>
      <c r="B12" s="150">
        <v>1494169.3199999998</v>
      </c>
      <c r="C12" s="269">
        <v>1769795.88</v>
      </c>
      <c r="D12" s="151">
        <v>18.44680896004478</v>
      </c>
      <c r="E12" s="151">
        <v>10.986828135811811</v>
      </c>
      <c r="F12" s="151">
        <v>11.003796935595158</v>
      </c>
    </row>
    <row r="13" spans="1:41" ht="15">
      <c r="A13" s="181" t="s">
        <v>323</v>
      </c>
      <c r="B13" s="150">
        <v>1029739.5</v>
      </c>
      <c r="C13" s="150">
        <v>1448907.2100000002</v>
      </c>
      <c r="D13" s="151">
        <v>40.706189283794615</v>
      </c>
      <c r="E13" s="151">
        <v>7.5718131537841957</v>
      </c>
      <c r="F13" s="151">
        <v>9.0086551209282586</v>
      </c>
    </row>
    <row r="14" spans="1:41" ht="15">
      <c r="A14" s="181" t="s">
        <v>267</v>
      </c>
      <c r="B14" s="150">
        <v>1587534.8200000003</v>
      </c>
      <c r="C14" s="150">
        <v>2195240.5</v>
      </c>
      <c r="D14" s="151">
        <v>38.279833131471072</v>
      </c>
      <c r="E14" s="151">
        <v>11.673357224974303</v>
      </c>
      <c r="F14" s="151">
        <v>13.649020748536483</v>
      </c>
    </row>
    <row r="15" spans="1:41" ht="15">
      <c r="A15" s="182" t="s">
        <v>34</v>
      </c>
      <c r="B15" s="68">
        <v>650291.63</v>
      </c>
      <c r="C15" s="150">
        <v>0</v>
      </c>
      <c r="D15" s="151">
        <v>-100</v>
      </c>
      <c r="E15" s="151">
        <v>4.781681889283421</v>
      </c>
      <c r="F15" s="151">
        <v>0</v>
      </c>
    </row>
    <row r="16" spans="1:41" ht="15">
      <c r="A16" s="181" t="s">
        <v>275</v>
      </c>
      <c r="B16" s="150">
        <v>810986.35005399981</v>
      </c>
      <c r="C16" s="150">
        <v>819426.67043999955</v>
      </c>
      <c r="D16" s="151">
        <v>1.0407475274322175</v>
      </c>
      <c r="E16" s="151">
        <v>5.9632917964964056</v>
      </c>
      <c r="F16" s="151">
        <v>5.0948274809706371</v>
      </c>
    </row>
    <row r="17" spans="1:6" ht="15">
      <c r="A17" s="181" t="s">
        <v>320</v>
      </c>
      <c r="B17" s="150">
        <v>1272930.2499999958</v>
      </c>
      <c r="C17" s="150">
        <v>1379581.1400000015</v>
      </c>
      <c r="D17" s="151">
        <v>8.3783765842634352</v>
      </c>
      <c r="E17" s="151">
        <v>9.3600274737443527</v>
      </c>
      <c r="F17" s="151">
        <v>8.5776167140455168</v>
      </c>
    </row>
    <row r="18" spans="1:6" ht="15">
      <c r="A18" s="181" t="s">
        <v>312</v>
      </c>
      <c r="B18" s="150">
        <v>1388138.8599999999</v>
      </c>
      <c r="C18" s="150">
        <v>1840506.6458744444</v>
      </c>
      <c r="D18" s="151">
        <v>32.588078823356661</v>
      </c>
      <c r="E18" s="151">
        <v>10.207171890975337</v>
      </c>
      <c r="F18" s="151">
        <v>11.443444760316504</v>
      </c>
    </row>
    <row r="19" spans="1:6" ht="15">
      <c r="A19" s="181" t="s">
        <v>276</v>
      </c>
      <c r="B19" s="150">
        <v>1395306.89</v>
      </c>
      <c r="C19" s="150">
        <v>1720874.1500000004</v>
      </c>
      <c r="D19" s="151">
        <v>23.333021741188453</v>
      </c>
      <c r="E19" s="151">
        <v>10.25987938043332</v>
      </c>
      <c r="F19" s="151">
        <v>10.699623562416095</v>
      </c>
    </row>
    <row r="20" spans="1:6" ht="15">
      <c r="A20" s="181" t="s">
        <v>268</v>
      </c>
      <c r="B20" s="150">
        <v>240230.11</v>
      </c>
      <c r="C20" s="150">
        <v>497078.72</v>
      </c>
      <c r="D20" s="151">
        <v>106.91774232630537</v>
      </c>
      <c r="E20" s="151">
        <v>1.7664443355169188</v>
      </c>
      <c r="F20" s="151">
        <v>3.0906125150916073</v>
      </c>
    </row>
    <row r="21" spans="1:6" ht="15">
      <c r="A21" s="181" t="s">
        <v>269</v>
      </c>
      <c r="B21" s="68">
        <v>1854885.8099999994</v>
      </c>
      <c r="C21" s="150">
        <v>2486600.6599999927</v>
      </c>
      <c r="D21" s="151">
        <v>34.05680536205049</v>
      </c>
      <c r="E21" s="151">
        <v>13.63922504179518</v>
      </c>
      <c r="F21" s="151">
        <v>15.460567533108293</v>
      </c>
    </row>
    <row r="22" spans="1:6" ht="15.75" thickBot="1">
      <c r="A22" s="239" t="s">
        <v>270</v>
      </c>
      <c r="B22" s="256">
        <v>824949.05</v>
      </c>
      <c r="C22" s="256">
        <v>970231.85999999987</v>
      </c>
      <c r="D22" s="240">
        <v>17.611125196156042</v>
      </c>
      <c r="E22" s="240">
        <v>6.065961408678386</v>
      </c>
      <c r="F22" s="240">
        <v>6.0324665056202926</v>
      </c>
    </row>
    <row r="23" spans="1:6" ht="15" thickBot="1">
      <c r="A23" s="360" t="s">
        <v>9</v>
      </c>
      <c r="B23" s="357">
        <v>13599642.240053995</v>
      </c>
      <c r="C23" s="357">
        <v>16083501.816314438</v>
      </c>
      <c r="D23" s="380">
        <v>18.264153809465089</v>
      </c>
      <c r="E23" s="380">
        <v>100.00000000000001</v>
      </c>
      <c r="F23" s="380">
        <v>100</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K26"/>
  <sheetViews>
    <sheetView topLeftCell="A4" zoomScaleNormal="100" workbookViewId="0">
      <selection activeCell="B11" sqref="B11:H24"/>
    </sheetView>
  </sheetViews>
  <sheetFormatPr defaultColWidth="9.140625"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9" bestFit="1" customWidth="1"/>
    <col min="11" max="11" width="14" style="259" bestFit="1" customWidth="1"/>
    <col min="12" max="16384" width="9.140625" style="111"/>
  </cols>
  <sheetData>
    <row r="2" spans="1:11" ht="15.75" customHeight="1">
      <c r="A2" s="525" t="s">
        <v>317</v>
      </c>
      <c r="B2" s="525"/>
      <c r="C2" s="525"/>
      <c r="D2" s="525"/>
      <c r="E2" s="525"/>
      <c r="F2" s="525"/>
      <c r="G2" s="525"/>
      <c r="H2" s="525"/>
    </row>
    <row r="3" spans="1:11" ht="15.75">
      <c r="A3" s="526" t="s">
        <v>222</v>
      </c>
      <c r="B3" s="526"/>
      <c r="C3" s="526"/>
      <c r="D3" s="526"/>
      <c r="E3" s="526"/>
      <c r="F3" s="526"/>
      <c r="G3" s="526"/>
      <c r="H3" s="526"/>
    </row>
    <row r="5" spans="1:11" ht="14.25" customHeight="1">
      <c r="A5" s="325"/>
      <c r="B5" s="325"/>
      <c r="C5" s="313"/>
      <c r="D5" s="389"/>
      <c r="E5" s="345"/>
      <c r="F5" s="382" t="s">
        <v>228</v>
      </c>
      <c r="G5" s="528" t="s">
        <v>12</v>
      </c>
      <c r="H5" s="529"/>
    </row>
    <row r="6" spans="1:11">
      <c r="A6" s="390" t="s">
        <v>274</v>
      </c>
      <c r="B6" s="325" t="s">
        <v>220</v>
      </c>
      <c r="C6" s="383" t="s">
        <v>265</v>
      </c>
      <c r="D6" s="325" t="s">
        <v>220</v>
      </c>
      <c r="E6" s="391" t="s">
        <v>321</v>
      </c>
      <c r="F6" s="325" t="s">
        <v>229</v>
      </c>
      <c r="G6" s="528" t="s">
        <v>15</v>
      </c>
      <c r="H6" s="529"/>
    </row>
    <row r="7" spans="1:11" ht="15" customHeight="1">
      <c r="A7" s="392" t="s">
        <v>35</v>
      </c>
      <c r="B7" s="316" t="s">
        <v>221</v>
      </c>
      <c r="C7" s="393" t="s">
        <v>266</v>
      </c>
      <c r="D7" s="316" t="s">
        <v>221</v>
      </c>
      <c r="E7" s="394" t="s">
        <v>322</v>
      </c>
      <c r="F7" s="316" t="s">
        <v>230</v>
      </c>
      <c r="G7" s="531" t="s">
        <v>18</v>
      </c>
      <c r="H7" s="532"/>
    </row>
    <row r="8" spans="1:11">
      <c r="A8" s="316"/>
      <c r="B8" s="316"/>
      <c r="C8" s="313"/>
      <c r="D8" s="389"/>
      <c r="E8" s="345"/>
      <c r="F8" s="316" t="s">
        <v>19</v>
      </c>
      <c r="G8" s="531" t="s">
        <v>19</v>
      </c>
      <c r="H8" s="532"/>
    </row>
    <row r="9" spans="1:11" ht="13.5" thickBot="1">
      <c r="A9" s="65" t="str">
        <f>' F4'!A10</f>
        <v>Janar - Shkurt / January - February</v>
      </c>
      <c r="B9" s="543">
        <v>2019</v>
      </c>
      <c r="C9" s="543"/>
      <c r="D9" s="543">
        <v>2020</v>
      </c>
      <c r="E9" s="543"/>
      <c r="F9" s="66" t="s">
        <v>461</v>
      </c>
      <c r="G9" s="66">
        <v>2019</v>
      </c>
      <c r="H9" s="225">
        <v>2020</v>
      </c>
    </row>
    <row r="10" spans="1:11" ht="15.75" thickBot="1">
      <c r="A10" s="530" t="s">
        <v>349</v>
      </c>
      <c r="B10" s="530"/>
      <c r="C10" s="530"/>
      <c r="D10" s="530"/>
      <c r="E10" s="530"/>
      <c r="F10" s="530"/>
      <c r="G10" s="530"/>
      <c r="H10" s="530"/>
    </row>
    <row r="11" spans="1:11" ht="15">
      <c r="A11" s="180" t="s">
        <v>326</v>
      </c>
      <c r="B11" s="150">
        <v>187</v>
      </c>
      <c r="C11" s="150">
        <v>183685.57</v>
      </c>
      <c r="D11" s="150">
        <v>203</v>
      </c>
      <c r="E11" s="150">
        <v>400667.1</v>
      </c>
      <c r="F11" s="151">
        <v>118.12660624348443</v>
      </c>
      <c r="G11" s="151">
        <v>2.9788060613258538</v>
      </c>
      <c r="H11" s="151">
        <v>4.1387856442323168</v>
      </c>
    </row>
    <row r="12" spans="1:11" ht="15">
      <c r="A12" s="181" t="s">
        <v>42</v>
      </c>
      <c r="B12" s="150">
        <v>2926</v>
      </c>
      <c r="C12" s="150">
        <v>733201.52</v>
      </c>
      <c r="D12" s="150">
        <v>4603</v>
      </c>
      <c r="E12" s="150">
        <v>971840.92</v>
      </c>
      <c r="F12" s="151">
        <v>32.547586644392126</v>
      </c>
      <c r="G12" s="151">
        <v>11.890237931860021</v>
      </c>
      <c r="H12" s="151">
        <v>10.038860810317413</v>
      </c>
    </row>
    <row r="13" spans="1:11" ht="15">
      <c r="A13" s="181" t="s">
        <v>323</v>
      </c>
      <c r="B13" s="152">
        <v>326</v>
      </c>
      <c r="C13" s="152">
        <v>613641.31000000006</v>
      </c>
      <c r="D13" s="152">
        <v>449</v>
      </c>
      <c r="E13" s="152">
        <v>597288.1399999999</v>
      </c>
      <c r="F13" s="151">
        <v>-2.6649395556502142</v>
      </c>
      <c r="G13" s="151">
        <v>9.9513448645309346</v>
      </c>
      <c r="H13" s="151">
        <v>6.1698292155812693</v>
      </c>
    </row>
    <row r="14" spans="1:11" s="112" customFormat="1" ht="15">
      <c r="A14" s="181" t="s">
        <v>267</v>
      </c>
      <c r="B14" s="150">
        <v>4419</v>
      </c>
      <c r="C14" s="150">
        <v>754257.64</v>
      </c>
      <c r="D14" s="150">
        <v>5030</v>
      </c>
      <c r="E14" s="150">
        <v>944177.78</v>
      </c>
      <c r="F14" s="151">
        <v>25.179743621821316</v>
      </c>
      <c r="G14" s="151">
        <v>12.231702413169057</v>
      </c>
      <c r="H14" s="151">
        <v>9.7531078580376054</v>
      </c>
      <c r="J14" s="268"/>
      <c r="K14" s="268"/>
    </row>
    <row r="15" spans="1:11" s="112" customFormat="1" ht="15">
      <c r="A15" s="182" t="s">
        <v>34</v>
      </c>
      <c r="B15" s="152">
        <v>797</v>
      </c>
      <c r="C15" s="152">
        <v>356143.17</v>
      </c>
      <c r="D15" s="152">
        <v>490</v>
      </c>
      <c r="E15" s="152">
        <v>1579367.81</v>
      </c>
      <c r="F15" s="151">
        <v>343.46429836068461</v>
      </c>
      <c r="G15" s="151">
        <v>5.775529528507894</v>
      </c>
      <c r="H15" s="151">
        <v>16.314453617456074</v>
      </c>
      <c r="J15" s="268"/>
      <c r="K15" s="268"/>
    </row>
    <row r="16" spans="1:11" s="112" customFormat="1" ht="15">
      <c r="A16" s="181" t="s">
        <v>275</v>
      </c>
      <c r="B16" s="152">
        <v>2016</v>
      </c>
      <c r="C16" s="152">
        <v>320119.80000000005</v>
      </c>
      <c r="D16" s="152">
        <v>1153</v>
      </c>
      <c r="E16" s="152">
        <v>472155.43999999989</v>
      </c>
      <c r="F16" s="151">
        <v>47.49335717440777</v>
      </c>
      <c r="G16" s="151">
        <v>5.191343013990811</v>
      </c>
      <c r="H16" s="151">
        <v>4.8772413729956678</v>
      </c>
      <c r="J16" s="268"/>
      <c r="K16" s="268"/>
    </row>
    <row r="17" spans="1:11" s="63" customFormat="1" ht="15">
      <c r="A17" s="181" t="s">
        <v>320</v>
      </c>
      <c r="B17" s="150">
        <v>465</v>
      </c>
      <c r="C17" s="150">
        <v>363559.13</v>
      </c>
      <c r="D17" s="150">
        <v>1260</v>
      </c>
      <c r="E17" s="150">
        <v>512474.78999999992</v>
      </c>
      <c r="F17" s="151">
        <v>40.960506204313972</v>
      </c>
      <c r="G17" s="151">
        <v>5.8957932302159284</v>
      </c>
      <c r="H17" s="151">
        <v>5.293729642096821</v>
      </c>
      <c r="J17" s="76"/>
      <c r="K17" s="76"/>
    </row>
    <row r="18" spans="1:11" s="112" customFormat="1" ht="15">
      <c r="A18" s="181" t="s">
        <v>312</v>
      </c>
      <c r="B18" s="152">
        <v>1687</v>
      </c>
      <c r="C18" s="152">
        <v>353388</v>
      </c>
      <c r="D18" s="152">
        <v>2673</v>
      </c>
      <c r="E18" s="152">
        <v>673287</v>
      </c>
      <c r="F18" s="151">
        <v>90.52344731569832</v>
      </c>
      <c r="G18" s="151">
        <v>5.7308492790142456</v>
      </c>
      <c r="H18" s="151">
        <v>6.9548774282895796</v>
      </c>
      <c r="J18" s="268"/>
      <c r="K18" s="268"/>
    </row>
    <row r="19" spans="1:11" s="112" customFormat="1" ht="15">
      <c r="A19" s="181" t="s">
        <v>276</v>
      </c>
      <c r="B19" s="152">
        <v>3362</v>
      </c>
      <c r="C19" s="152">
        <v>628197.4</v>
      </c>
      <c r="D19" s="152">
        <v>4179</v>
      </c>
      <c r="E19" s="152">
        <v>941365.63</v>
      </c>
      <c r="F19" s="151">
        <v>49.851882545199963</v>
      </c>
      <c r="G19" s="151">
        <v>10.187399167115533</v>
      </c>
      <c r="H19" s="151">
        <v>9.7240590889986009</v>
      </c>
      <c r="J19" s="268"/>
      <c r="K19" s="268"/>
    </row>
    <row r="20" spans="1:11" s="112" customFormat="1" ht="15">
      <c r="A20" s="181" t="s">
        <v>268</v>
      </c>
      <c r="B20" s="152">
        <v>84</v>
      </c>
      <c r="C20" s="152">
        <v>73966.62</v>
      </c>
      <c r="D20" s="152">
        <v>123</v>
      </c>
      <c r="E20" s="152">
        <v>148165.20000000001</v>
      </c>
      <c r="F20" s="151">
        <v>100.313600918901</v>
      </c>
      <c r="G20" s="151">
        <v>1.1995074844027547</v>
      </c>
      <c r="H20" s="151">
        <v>1.5305075029489823</v>
      </c>
      <c r="J20" s="268"/>
      <c r="K20" s="268"/>
    </row>
    <row r="21" spans="1:11" ht="15">
      <c r="A21" s="181" t="s">
        <v>269</v>
      </c>
      <c r="B21" s="150">
        <v>3394</v>
      </c>
      <c r="C21" s="150">
        <v>442235.06999999989</v>
      </c>
      <c r="D21" s="150">
        <v>4363</v>
      </c>
      <c r="E21" s="152">
        <v>602276.48000000021</v>
      </c>
      <c r="F21" s="151">
        <v>36.189217196184906</v>
      </c>
      <c r="G21" s="151">
        <v>7.1716711718120409</v>
      </c>
      <c r="H21" s="151">
        <v>6.2213574543125034</v>
      </c>
    </row>
    <row r="22" spans="1:11" ht="15">
      <c r="A22" s="181" t="s">
        <v>270</v>
      </c>
      <c r="B22" s="150">
        <v>722</v>
      </c>
      <c r="C22" s="150">
        <v>479453</v>
      </c>
      <c r="D22" s="150">
        <v>771</v>
      </c>
      <c r="E22" s="150">
        <v>550210.78</v>
      </c>
      <c r="F22" s="151">
        <v>14.758022162756323</v>
      </c>
      <c r="G22" s="151">
        <v>7.7752297173962246</v>
      </c>
      <c r="H22" s="151">
        <v>5.6835324826167808</v>
      </c>
    </row>
    <row r="23" spans="1:11" ht="15.75" thickBot="1">
      <c r="A23" s="183" t="s">
        <v>277</v>
      </c>
      <c r="B23" s="238">
        <v>473</v>
      </c>
      <c r="C23" s="238">
        <v>864567.65</v>
      </c>
      <c r="D23" s="238">
        <v>658</v>
      </c>
      <c r="E23" s="238">
        <v>1287511.8</v>
      </c>
      <c r="F23" s="151">
        <v>48.919728837876363</v>
      </c>
      <c r="G23" s="151">
        <v>14.020586136658689</v>
      </c>
      <c r="H23" s="151">
        <v>13.299657882116374</v>
      </c>
    </row>
    <row r="24" spans="1:11" ht="15" thickBot="1">
      <c r="A24" s="370" t="s">
        <v>9</v>
      </c>
      <c r="B24" s="395">
        <v>20858</v>
      </c>
      <c r="C24" s="395">
        <v>6166415.8800000008</v>
      </c>
      <c r="D24" s="395">
        <v>25955</v>
      </c>
      <c r="E24" s="395">
        <v>9680788.870000001</v>
      </c>
      <c r="F24" s="396">
        <v>56.992150033189134</v>
      </c>
      <c r="G24" s="397">
        <v>100</v>
      </c>
      <c r="H24" s="397">
        <v>100</v>
      </c>
    </row>
    <row r="26" spans="1:11">
      <c r="D26" s="506"/>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J19" sqref="J19"/>
    </sheetView>
  </sheetViews>
  <sheetFormatPr defaultRowHeight="12.75"/>
  <cols>
    <col min="1" max="1" width="21.42578125" bestFit="1" customWidth="1"/>
    <col min="2" max="3" width="21.140625" customWidth="1"/>
    <col min="4" max="4" width="12.42578125" bestFit="1" customWidth="1"/>
    <col min="5" max="5" width="21.140625" customWidth="1"/>
  </cols>
  <sheetData>
    <row r="1" spans="1:6" s="11" customFormat="1"/>
    <row r="2" spans="1:6" s="11" customFormat="1" ht="15.75" customHeight="1">
      <c r="A2" s="545" t="s">
        <v>185</v>
      </c>
      <c r="B2" s="545"/>
      <c r="C2" s="545"/>
      <c r="D2" s="545"/>
      <c r="E2" s="545"/>
    </row>
    <row r="3" spans="1:6" s="11" customFormat="1" ht="15.75">
      <c r="A3" s="546" t="s">
        <v>186</v>
      </c>
      <c r="B3" s="546"/>
      <c r="C3" s="546"/>
      <c r="D3" s="546"/>
      <c r="E3" s="546"/>
    </row>
    <row r="4" spans="1:6" s="11" customFormat="1" ht="13.5" thickBot="1"/>
    <row r="5" spans="1:6" s="11" customFormat="1" ht="15.75" customHeight="1">
      <c r="A5" s="411"/>
      <c r="B5" s="547" t="s">
        <v>278</v>
      </c>
      <c r="C5" s="548"/>
      <c r="D5" s="548"/>
      <c r="E5" s="549"/>
    </row>
    <row r="6" spans="1:6" s="11" customFormat="1" ht="15">
      <c r="A6" s="410"/>
      <c r="B6" s="550" t="s">
        <v>279</v>
      </c>
      <c r="C6" s="551"/>
      <c r="D6" s="551"/>
      <c r="E6" s="552"/>
    </row>
    <row r="7" spans="1:6" s="11" customFormat="1" ht="82.5" thickBot="1">
      <c r="A7" s="412" t="s">
        <v>280</v>
      </c>
      <c r="B7" s="413" t="s">
        <v>125</v>
      </c>
      <c r="C7" s="413" t="s">
        <v>126</v>
      </c>
      <c r="D7" s="414" t="s">
        <v>123</v>
      </c>
      <c r="E7" s="415" t="s">
        <v>177</v>
      </c>
    </row>
    <row r="8" spans="1:6" s="11" customFormat="1" ht="15.75" customHeight="1" thickBot="1">
      <c r="A8" s="553" t="str">
        <f>' F4'!A10</f>
        <v>Janar - Shkurt / January - February</v>
      </c>
      <c r="B8" s="553"/>
      <c r="C8" s="553"/>
      <c r="D8" s="553"/>
      <c r="E8" s="432">
        <v>2020</v>
      </c>
    </row>
    <row r="9" spans="1:6" s="11" customFormat="1" ht="15.75" thickBot="1">
      <c r="A9" s="544" t="s">
        <v>350</v>
      </c>
      <c r="B9" s="544" t="s">
        <v>260</v>
      </c>
      <c r="C9" s="544"/>
      <c r="D9" s="544"/>
      <c r="E9" s="544"/>
    </row>
    <row r="10" spans="1:6" s="11" customFormat="1" ht="15">
      <c r="A10" s="180" t="s">
        <v>356</v>
      </c>
      <c r="B10" s="270">
        <v>826274.27</v>
      </c>
      <c r="C10" s="270">
        <v>128984.10999999999</v>
      </c>
      <c r="D10" s="56">
        <v>955258.38</v>
      </c>
      <c r="E10" s="479">
        <v>13.502536350426988</v>
      </c>
      <c r="F10" s="478"/>
    </row>
    <row r="11" spans="1:6" s="11" customFormat="1" ht="15">
      <c r="A11" s="181" t="s">
        <v>42</v>
      </c>
      <c r="B11" s="270">
        <v>806618.07</v>
      </c>
      <c r="C11" s="270">
        <v>963177.81</v>
      </c>
      <c r="D11" s="56">
        <v>1769795.88</v>
      </c>
      <c r="E11" s="479">
        <v>54.423101606497134</v>
      </c>
    </row>
    <row r="12" spans="1:6" s="11" customFormat="1" ht="15.75" customHeight="1">
      <c r="A12" s="181" t="s">
        <v>323</v>
      </c>
      <c r="B12" s="270">
        <v>992390.60000000009</v>
      </c>
      <c r="C12" s="270">
        <v>456516.61000000016</v>
      </c>
      <c r="D12" s="56">
        <v>1448907.2100000002</v>
      </c>
      <c r="E12" s="479">
        <v>31.507649823897289</v>
      </c>
    </row>
    <row r="13" spans="1:6" s="11" customFormat="1" ht="15">
      <c r="A13" s="181" t="s">
        <v>267</v>
      </c>
      <c r="B13" s="270">
        <v>730207</v>
      </c>
      <c r="C13" s="270">
        <v>1465033.5</v>
      </c>
      <c r="D13" s="56">
        <v>2195240.5</v>
      </c>
      <c r="E13" s="479">
        <v>66.736810841454499</v>
      </c>
    </row>
    <row r="14" spans="1:6" s="11" customFormat="1" ht="15">
      <c r="A14" s="182" t="s">
        <v>34</v>
      </c>
      <c r="B14" s="270">
        <v>0</v>
      </c>
      <c r="C14" s="270">
        <v>0</v>
      </c>
      <c r="D14" s="56">
        <v>0</v>
      </c>
      <c r="E14" s="479" t="e">
        <v>#DIV/0!</v>
      </c>
    </row>
    <row r="15" spans="1:6" s="11" customFormat="1" ht="15">
      <c r="A15" s="181" t="s">
        <v>275</v>
      </c>
      <c r="B15" s="270">
        <v>621046.32296699891</v>
      </c>
      <c r="C15" s="270">
        <v>198380.34747300064</v>
      </c>
      <c r="D15" s="56">
        <v>819426.67043999955</v>
      </c>
      <c r="E15" s="479">
        <v>24.209652264122461</v>
      </c>
    </row>
    <row r="16" spans="1:6" s="63" customFormat="1" ht="15">
      <c r="A16" s="181" t="s">
        <v>320</v>
      </c>
      <c r="B16" s="270">
        <v>1000363.9400000016</v>
      </c>
      <c r="C16" s="270">
        <v>379217.19999999995</v>
      </c>
      <c r="D16" s="56">
        <v>1379581.1400000015</v>
      </c>
      <c r="E16" s="479">
        <v>27.487850406537127</v>
      </c>
    </row>
    <row r="17" spans="1:5" s="11" customFormat="1" ht="15">
      <c r="A17" s="181" t="s">
        <v>312</v>
      </c>
      <c r="B17" s="270">
        <v>906990.92152711819</v>
      </c>
      <c r="C17" s="270">
        <v>933515.72434732621</v>
      </c>
      <c r="D17" s="56">
        <v>1840506.6458744444</v>
      </c>
      <c r="E17" s="479">
        <v>50.720584271718451</v>
      </c>
    </row>
    <row r="18" spans="1:5" s="11" customFormat="1" ht="15">
      <c r="A18" s="181" t="s">
        <v>276</v>
      </c>
      <c r="B18" s="270">
        <v>979378.96</v>
      </c>
      <c r="C18" s="270">
        <v>741495.19000000018</v>
      </c>
      <c r="D18" s="56">
        <v>1720874.1500000001</v>
      </c>
      <c r="E18" s="479">
        <v>43.088286845380303</v>
      </c>
    </row>
    <row r="19" spans="1:5" s="11" customFormat="1" ht="15">
      <c r="A19" s="181" t="s">
        <v>268</v>
      </c>
      <c r="B19" s="270">
        <v>352933.29000000004</v>
      </c>
      <c r="C19" s="270">
        <v>144145.43</v>
      </c>
      <c r="D19" s="56">
        <v>497078.72000000003</v>
      </c>
      <c r="E19" s="479">
        <v>28.998511543604199</v>
      </c>
    </row>
    <row r="20" spans="1:5" s="11" customFormat="1" ht="15">
      <c r="A20" s="181" t="s">
        <v>269</v>
      </c>
      <c r="B20" s="270">
        <v>837701.79999999795</v>
      </c>
      <c r="C20" s="270">
        <v>1648898.8599999945</v>
      </c>
      <c r="D20" s="56">
        <v>2486600.6599999927</v>
      </c>
      <c r="E20" s="479">
        <v>66.311365814565477</v>
      </c>
    </row>
    <row r="21" spans="1:5" s="11" customFormat="1" ht="15.75" thickBot="1">
      <c r="A21" s="239" t="s">
        <v>270</v>
      </c>
      <c r="B21" s="270">
        <v>655413.47</v>
      </c>
      <c r="C21" s="270">
        <v>314818.38999999996</v>
      </c>
      <c r="D21" s="56">
        <v>970231.85999999987</v>
      </c>
      <c r="E21" s="480">
        <v>32.447748108374839</v>
      </c>
    </row>
    <row r="22" spans="1:5" s="11" customFormat="1" ht="15" thickBot="1">
      <c r="A22" s="398" t="s">
        <v>123</v>
      </c>
      <c r="B22" s="399">
        <v>8709318.6444941163</v>
      </c>
      <c r="C22" s="399">
        <v>7374183.1718203211</v>
      </c>
      <c r="D22" s="435">
        <v>16083501.816314438</v>
      </c>
      <c r="E22" s="481">
        <v>45.84936325458834</v>
      </c>
    </row>
    <row r="23" spans="1:5" s="11" customFormat="1"/>
    <row r="24" spans="1:5" s="11" customFormat="1">
      <c r="B24" s="305"/>
    </row>
    <row r="25" spans="1:5" s="11" customFormat="1"/>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zoomScaleNormal="100" workbookViewId="0">
      <selection activeCell="B11" sqref="B11:F23"/>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16384" width="9.140625" style="63"/>
  </cols>
  <sheetData>
    <row r="1" spans="1:45" s="60" customFormat="1" ht="14.25" customHeight="1">
      <c r="A1" s="525"/>
      <c r="B1" s="525"/>
      <c r="C1" s="525"/>
      <c r="D1" s="525"/>
      <c r="E1" s="525"/>
      <c r="F1" s="525"/>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525" t="s">
        <v>187</v>
      </c>
      <c r="B2" s="525"/>
      <c r="C2" s="525"/>
      <c r="D2" s="525"/>
      <c r="E2" s="525"/>
      <c r="F2" s="525"/>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75">
      <c r="A3" s="526" t="s">
        <v>188</v>
      </c>
      <c r="B3" s="526"/>
      <c r="C3" s="526"/>
      <c r="D3" s="526"/>
      <c r="E3" s="526"/>
      <c r="F3" s="526"/>
    </row>
    <row r="4" spans="1:45">
      <c r="A4" s="64"/>
      <c r="B4" s="62"/>
      <c r="C4" s="62"/>
      <c r="D4" s="62"/>
      <c r="E4" s="62"/>
      <c r="F4" s="62"/>
    </row>
    <row r="5" spans="1:45" ht="12" customHeight="1">
      <c r="A5" s="325"/>
      <c r="B5" s="313"/>
      <c r="C5" s="345"/>
      <c r="D5" s="325" t="s">
        <v>50</v>
      </c>
      <c r="E5" s="528" t="s">
        <v>12</v>
      </c>
      <c r="F5" s="529"/>
    </row>
    <row r="6" spans="1:45" ht="14.25" customHeight="1">
      <c r="A6" s="323" t="s">
        <v>274</v>
      </c>
      <c r="B6" s="538" t="s">
        <v>265</v>
      </c>
      <c r="C6" s="539"/>
      <c r="D6" s="325" t="s">
        <v>14</v>
      </c>
      <c r="E6" s="528" t="s">
        <v>14</v>
      </c>
      <c r="F6" s="529"/>
    </row>
    <row r="7" spans="1:45" ht="15" customHeight="1">
      <c r="A7" s="377" t="s">
        <v>35</v>
      </c>
      <c r="B7" s="540" t="s">
        <v>266</v>
      </c>
      <c r="C7" s="541"/>
      <c r="D7" s="316" t="s">
        <v>51</v>
      </c>
      <c r="E7" s="531" t="s">
        <v>18</v>
      </c>
      <c r="F7" s="532"/>
    </row>
    <row r="8" spans="1:45" ht="12" customHeight="1">
      <c r="A8" s="316"/>
      <c r="B8" s="313"/>
      <c r="C8" s="345"/>
      <c r="D8" s="316" t="s">
        <v>19</v>
      </c>
      <c r="E8" s="531" t="s">
        <v>19</v>
      </c>
      <c r="F8" s="532"/>
    </row>
    <row r="9" spans="1:45" ht="12.75" thickBot="1">
      <c r="A9" s="65" t="str">
        <f>' F4'!A10</f>
        <v>Janar - Shkurt / January - February</v>
      </c>
      <c r="B9" s="66">
        <v>2019</v>
      </c>
      <c r="C9" s="225">
        <v>2020</v>
      </c>
      <c r="D9" s="66" t="s">
        <v>461</v>
      </c>
      <c r="E9" s="66">
        <v>2019</v>
      </c>
      <c r="F9" s="225">
        <v>2020</v>
      </c>
    </row>
    <row r="10" spans="1:45" ht="15.75" thickBot="1">
      <c r="A10" s="530" t="s">
        <v>340</v>
      </c>
      <c r="B10" s="530"/>
      <c r="C10" s="530"/>
      <c r="D10" s="530"/>
      <c r="E10" s="530"/>
      <c r="F10" s="530"/>
    </row>
    <row r="11" spans="1:45" ht="15">
      <c r="A11" s="180" t="s">
        <v>326</v>
      </c>
      <c r="B11" s="150">
        <v>992111.6</v>
      </c>
      <c r="C11" s="150">
        <v>844143.05</v>
      </c>
      <c r="D11" s="151">
        <v>-14.914506593814636</v>
      </c>
      <c r="E11" s="151">
        <v>12.268105421850779</v>
      </c>
      <c r="F11" s="151">
        <v>8.7174461791444813</v>
      </c>
    </row>
    <row r="12" spans="1:45" ht="15">
      <c r="A12" s="181" t="s">
        <v>42</v>
      </c>
      <c r="B12" s="150">
        <v>833728.3899999999</v>
      </c>
      <c r="C12" s="150">
        <v>1044660.12</v>
      </c>
      <c r="D12" s="151">
        <v>25.299813767886704</v>
      </c>
      <c r="E12" s="151">
        <v>10.309593982884504</v>
      </c>
      <c r="F12" s="151">
        <v>10.788181424461902</v>
      </c>
    </row>
    <row r="13" spans="1:45" ht="15">
      <c r="A13" s="181" t="s">
        <v>323</v>
      </c>
      <c r="B13" s="150">
        <v>686875.56</v>
      </c>
      <c r="C13" s="150">
        <v>1047095.57</v>
      </c>
      <c r="D13" s="151">
        <v>52.443270801482569</v>
      </c>
      <c r="E13" s="151">
        <v>8.4936631945164134</v>
      </c>
      <c r="F13" s="151">
        <v>10.813332261511375</v>
      </c>
    </row>
    <row r="14" spans="1:45" ht="15">
      <c r="A14" s="181" t="s">
        <v>267</v>
      </c>
      <c r="B14" s="150">
        <v>534288.51</v>
      </c>
      <c r="C14" s="150">
        <v>833568.83000000007</v>
      </c>
      <c r="D14" s="151">
        <v>56.014740051213167</v>
      </c>
      <c r="E14" s="151">
        <v>6.6068250450489376</v>
      </c>
      <c r="F14" s="151">
        <v>8.6082464484395569</v>
      </c>
    </row>
    <row r="15" spans="1:45" ht="15">
      <c r="A15" s="182" t="s">
        <v>34</v>
      </c>
      <c r="B15" s="150">
        <v>610265.69000000006</v>
      </c>
      <c r="C15" s="150">
        <v>0</v>
      </c>
      <c r="D15" s="151">
        <v>-100</v>
      </c>
      <c r="E15" s="151">
        <v>7.5463323080372273</v>
      </c>
      <c r="F15" s="151">
        <v>0</v>
      </c>
    </row>
    <row r="16" spans="1:45" ht="15">
      <c r="A16" s="181" t="s">
        <v>275</v>
      </c>
      <c r="B16" s="150">
        <v>505112.66117699991</v>
      </c>
      <c r="C16" s="150">
        <v>634752.53672699886</v>
      </c>
      <c r="D16" s="151">
        <v>25.665536723612426</v>
      </c>
      <c r="E16" s="151">
        <v>6.2460466919558515</v>
      </c>
      <c r="F16" s="151">
        <v>6.5550750859028479</v>
      </c>
    </row>
    <row r="17" spans="1:6" ht="15">
      <c r="A17" s="181" t="s">
        <v>320</v>
      </c>
      <c r="B17" s="150">
        <v>889100.09999999567</v>
      </c>
      <c r="C17" s="150">
        <v>1072383.2900000014</v>
      </c>
      <c r="D17" s="151">
        <v>20.61446062147634</v>
      </c>
      <c r="E17" s="151">
        <v>10.994301202987664</v>
      </c>
      <c r="F17" s="151">
        <v>11.074477973832634</v>
      </c>
    </row>
    <row r="18" spans="1:6" ht="15">
      <c r="A18" s="181" t="s">
        <v>312</v>
      </c>
      <c r="B18" s="68">
        <v>762680.06</v>
      </c>
      <c r="C18" s="150">
        <v>1033561.0715271182</v>
      </c>
      <c r="D18" s="151">
        <v>35.516991427194</v>
      </c>
      <c r="E18" s="151">
        <v>9.4310351569556055</v>
      </c>
      <c r="F18" s="151">
        <v>10.673561801991442</v>
      </c>
    </row>
    <row r="19" spans="1:6" ht="15">
      <c r="A19" s="181" t="s">
        <v>276</v>
      </c>
      <c r="B19" s="150">
        <v>804827.56</v>
      </c>
      <c r="C19" s="150">
        <v>1147222.94</v>
      </c>
      <c r="D19" s="151">
        <v>42.542700699762293</v>
      </c>
      <c r="E19" s="151">
        <v>9.9522164164706197</v>
      </c>
      <c r="F19" s="151">
        <v>11.847345346182612</v>
      </c>
    </row>
    <row r="20" spans="1:6" ht="15">
      <c r="A20" s="181" t="s">
        <v>268</v>
      </c>
      <c r="B20" s="150">
        <v>156460.89000000001</v>
      </c>
      <c r="C20" s="150">
        <v>373098.61</v>
      </c>
      <c r="D20" s="151">
        <v>138.46126019096525</v>
      </c>
      <c r="E20" s="151">
        <v>1.9347407014660429</v>
      </c>
      <c r="F20" s="151">
        <v>3.8529809043486365</v>
      </c>
    </row>
    <row r="21" spans="1:6" ht="15">
      <c r="A21" s="181" t="s">
        <v>269</v>
      </c>
      <c r="B21" s="150">
        <v>815940.26999999932</v>
      </c>
      <c r="C21" s="150">
        <v>956309.62999999791</v>
      </c>
      <c r="D21" s="151">
        <v>17.203386713588564</v>
      </c>
      <c r="E21" s="151">
        <v>10.089632305774249</v>
      </c>
      <c r="F21" s="151">
        <v>9.8757879131061408</v>
      </c>
    </row>
    <row r="22" spans="1:6" ht="15.75" thickBot="1">
      <c r="A22" s="239" t="s">
        <v>270</v>
      </c>
      <c r="B22" s="169">
        <v>495526.5</v>
      </c>
      <c r="C22" s="169">
        <v>696579.88</v>
      </c>
      <c r="D22" s="240">
        <v>40.573688793636677</v>
      </c>
      <c r="E22" s="240">
        <v>6.1275075720521155</v>
      </c>
      <c r="F22" s="240">
        <v>7.1935646610783808</v>
      </c>
    </row>
    <row r="23" spans="1:6" ht="15" thickBot="1">
      <c r="A23" s="360" t="s">
        <v>9</v>
      </c>
      <c r="B23" s="395">
        <v>8086917.7911769943</v>
      </c>
      <c r="C23" s="395">
        <v>9683375.528254116</v>
      </c>
      <c r="D23" s="400">
        <v>19.741238606615894</v>
      </c>
      <c r="E23" s="400">
        <v>100</v>
      </c>
      <c r="F23" s="380">
        <v>100.00000000000001</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zoomScaleNormal="100" workbookViewId="0">
      <selection activeCell="B11" sqref="B11:F24"/>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7" width="9.140625" style="111"/>
    <col min="8" max="8" width="14" style="259" bestFit="1" customWidth="1"/>
    <col min="9" max="16384" width="9.140625" style="111"/>
  </cols>
  <sheetData>
    <row r="2" spans="1:8" ht="15.75" customHeight="1">
      <c r="A2" s="525" t="s">
        <v>189</v>
      </c>
      <c r="B2" s="525"/>
      <c r="C2" s="525"/>
      <c r="D2" s="525"/>
      <c r="E2" s="525"/>
      <c r="F2" s="525"/>
    </row>
    <row r="3" spans="1:8" ht="15.75">
      <c r="A3" s="526" t="s">
        <v>190</v>
      </c>
      <c r="B3" s="526"/>
      <c r="C3" s="526"/>
      <c r="D3" s="526"/>
      <c r="E3" s="526"/>
      <c r="F3" s="526"/>
    </row>
    <row r="4" spans="1:8" ht="15.75">
      <c r="A4" s="192"/>
      <c r="B4" s="192"/>
      <c r="C4" s="192"/>
      <c r="D4" s="192"/>
      <c r="E4" s="192"/>
      <c r="F4" s="192"/>
    </row>
    <row r="5" spans="1:8">
      <c r="A5" s="325"/>
      <c r="B5" s="313"/>
      <c r="C5" s="345"/>
      <c r="D5" s="325" t="s">
        <v>50</v>
      </c>
      <c r="E5" s="528" t="s">
        <v>12</v>
      </c>
      <c r="F5" s="529"/>
    </row>
    <row r="6" spans="1:8" ht="14.25">
      <c r="A6" s="323" t="s">
        <v>274</v>
      </c>
      <c r="B6" s="538" t="s">
        <v>265</v>
      </c>
      <c r="C6" s="539"/>
      <c r="D6" s="325" t="s">
        <v>14</v>
      </c>
      <c r="E6" s="528" t="s">
        <v>14</v>
      </c>
      <c r="F6" s="529"/>
    </row>
    <row r="7" spans="1:8" ht="15">
      <c r="A7" s="377" t="s">
        <v>35</v>
      </c>
      <c r="B7" s="540" t="s">
        <v>266</v>
      </c>
      <c r="C7" s="541"/>
      <c r="D7" s="316" t="s">
        <v>51</v>
      </c>
      <c r="E7" s="531" t="s">
        <v>18</v>
      </c>
      <c r="F7" s="532"/>
    </row>
    <row r="8" spans="1:8">
      <c r="A8" s="316"/>
      <c r="B8" s="313"/>
      <c r="C8" s="345"/>
      <c r="D8" s="316" t="s">
        <v>19</v>
      </c>
      <c r="E8" s="531" t="s">
        <v>19</v>
      </c>
      <c r="F8" s="532"/>
    </row>
    <row r="9" spans="1:8" ht="13.5" thickBot="1">
      <c r="A9" s="65" t="str">
        <f>' F4'!A10</f>
        <v>Janar - Shkurt / January - February</v>
      </c>
      <c r="B9" s="66">
        <v>2019</v>
      </c>
      <c r="C9" s="225">
        <v>2020</v>
      </c>
      <c r="D9" s="66" t="s">
        <v>461</v>
      </c>
      <c r="E9" s="66">
        <v>2019</v>
      </c>
      <c r="F9" s="225">
        <v>2020</v>
      </c>
    </row>
    <row r="10" spans="1:8" ht="15.75" thickBot="1">
      <c r="A10" s="530" t="s">
        <v>341</v>
      </c>
      <c r="B10" s="530"/>
      <c r="C10" s="530"/>
      <c r="D10" s="530"/>
      <c r="E10" s="530"/>
      <c r="F10" s="530"/>
    </row>
    <row r="11" spans="1:8" ht="15">
      <c r="A11" s="180" t="s">
        <v>326</v>
      </c>
      <c r="B11" s="150">
        <v>183577.57</v>
      </c>
      <c r="C11" s="150">
        <v>203185.72</v>
      </c>
      <c r="D11" s="151">
        <v>10.681125150529013</v>
      </c>
      <c r="E11" s="151">
        <v>3.9585753391710874</v>
      </c>
      <c r="F11" s="151">
        <v>2.7817784169162065</v>
      </c>
    </row>
    <row r="12" spans="1:8" ht="15">
      <c r="A12" s="181" t="s">
        <v>42</v>
      </c>
      <c r="B12" s="150">
        <v>400162.74</v>
      </c>
      <c r="C12" s="150">
        <v>476354.14</v>
      </c>
      <c r="D12" s="151">
        <v>19.04010353387724</v>
      </c>
      <c r="E12" s="151">
        <v>8.6289101343869596</v>
      </c>
      <c r="F12" s="151">
        <v>6.5216771407984817</v>
      </c>
    </row>
    <row r="13" spans="1:8" ht="16.5" customHeight="1">
      <c r="A13" s="181" t="s">
        <v>323</v>
      </c>
      <c r="B13" s="150">
        <v>612095.31000000006</v>
      </c>
      <c r="C13" s="150">
        <v>586909.38</v>
      </c>
      <c r="D13" s="151">
        <v>-4.1147072340743884</v>
      </c>
      <c r="E13" s="151">
        <v>13.198918579150392</v>
      </c>
      <c r="F13" s="151">
        <v>8.035268649635773</v>
      </c>
    </row>
    <row r="14" spans="1:8" s="112" customFormat="1" ht="15">
      <c r="A14" s="181" t="s">
        <v>267</v>
      </c>
      <c r="B14" s="152">
        <v>321460.06</v>
      </c>
      <c r="C14" s="152">
        <v>424040.01</v>
      </c>
      <c r="D14" s="151">
        <v>31.910636114483392</v>
      </c>
      <c r="E14" s="151">
        <v>6.9318047190866396</v>
      </c>
      <c r="F14" s="151">
        <v>5.8054539843003354</v>
      </c>
      <c r="H14" s="268"/>
    </row>
    <row r="15" spans="1:8" s="112" customFormat="1" ht="15">
      <c r="A15" s="182" t="s">
        <v>34</v>
      </c>
      <c r="B15" s="152">
        <v>305007.88</v>
      </c>
      <c r="C15" s="152">
        <v>1552550.8</v>
      </c>
      <c r="D15" s="151">
        <v>409.01989810886204</v>
      </c>
      <c r="E15" s="151">
        <v>6.5770380990491066</v>
      </c>
      <c r="F15" s="151">
        <v>21.255688178312877</v>
      </c>
      <c r="H15" s="268"/>
    </row>
    <row r="16" spans="1:8" ht="15">
      <c r="A16" s="181" t="s">
        <v>275</v>
      </c>
      <c r="B16" s="150">
        <v>205468.7</v>
      </c>
      <c r="C16" s="150">
        <v>381650.94999999995</v>
      </c>
      <c r="D16" s="151">
        <v>85.746515162650041</v>
      </c>
      <c r="E16" s="151">
        <v>4.4306247696357586</v>
      </c>
      <c r="F16" s="151">
        <v>5.2251131403602873</v>
      </c>
    </row>
    <row r="17" spans="1:8" s="63" customFormat="1" ht="15">
      <c r="A17" s="181" t="s">
        <v>320</v>
      </c>
      <c r="B17" s="150">
        <v>349775.31</v>
      </c>
      <c r="C17" s="150">
        <v>260410.97</v>
      </c>
      <c r="D17" s="151">
        <v>-25.549070344616375</v>
      </c>
      <c r="E17" s="151">
        <v>7.5423806754655374</v>
      </c>
      <c r="F17" s="151">
        <v>3.5652388163607842</v>
      </c>
      <c r="H17" s="76"/>
    </row>
    <row r="18" spans="1:8" ht="15">
      <c r="A18" s="181" t="s">
        <v>312</v>
      </c>
      <c r="B18" s="150">
        <v>214223</v>
      </c>
      <c r="C18" s="150">
        <v>474247</v>
      </c>
      <c r="D18" s="151">
        <v>121.38005723008267</v>
      </c>
      <c r="E18" s="151">
        <v>4.6193981371648389</v>
      </c>
      <c r="F18" s="151">
        <v>6.4928286736255876</v>
      </c>
    </row>
    <row r="19" spans="1:8" ht="15">
      <c r="A19" s="181" t="s">
        <v>276</v>
      </c>
      <c r="B19" s="150">
        <v>408306.36</v>
      </c>
      <c r="C19" s="150">
        <v>675856.42</v>
      </c>
      <c r="D19" s="151">
        <v>65.526792186141819</v>
      </c>
      <c r="E19" s="151">
        <v>8.8045151023772235</v>
      </c>
      <c r="F19" s="151">
        <v>9.25302625642321</v>
      </c>
    </row>
    <row r="20" spans="1:8" ht="15">
      <c r="A20" s="181" t="s">
        <v>268</v>
      </c>
      <c r="B20" s="150">
        <v>68301.5</v>
      </c>
      <c r="C20" s="150">
        <v>140760.20000000001</v>
      </c>
      <c r="D20" s="151">
        <v>106.0865427552836</v>
      </c>
      <c r="E20" s="151">
        <v>1.4728195472267882</v>
      </c>
      <c r="F20" s="151">
        <v>1.9271220749214495</v>
      </c>
    </row>
    <row r="21" spans="1:8" ht="15">
      <c r="A21" s="181" t="s">
        <v>269</v>
      </c>
      <c r="B21" s="150">
        <v>264230.52999999997</v>
      </c>
      <c r="C21" s="150">
        <v>381124.42999999993</v>
      </c>
      <c r="D21" s="151">
        <v>44.239361742187768</v>
      </c>
      <c r="E21" s="151">
        <v>5.6977356215909492</v>
      </c>
      <c r="F21" s="151">
        <v>5.2179046516334484</v>
      </c>
    </row>
    <row r="22" spans="1:8" ht="15">
      <c r="A22" s="181" t="s">
        <v>270</v>
      </c>
      <c r="B22" s="150">
        <v>440289</v>
      </c>
      <c r="C22" s="150">
        <v>459564.42</v>
      </c>
      <c r="D22" s="151">
        <v>4.3779017872352055</v>
      </c>
      <c r="E22" s="151">
        <v>9.494172831181384</v>
      </c>
      <c r="F22" s="151">
        <v>6.2918121644504081</v>
      </c>
    </row>
    <row r="23" spans="1:8" ht="15.75" thickBot="1">
      <c r="A23" s="239" t="s">
        <v>271</v>
      </c>
      <c r="B23" s="238">
        <v>864567.65</v>
      </c>
      <c r="C23" s="238">
        <v>1287511.8</v>
      </c>
      <c r="D23" s="151">
        <v>48.919728837876363</v>
      </c>
      <c r="E23" s="151">
        <v>18.643106444513347</v>
      </c>
      <c r="F23" s="151">
        <v>17.627087852261152</v>
      </c>
    </row>
    <row r="24" spans="1:8" ht="15" thickBot="1">
      <c r="A24" s="360" t="s">
        <v>9</v>
      </c>
      <c r="B24" s="395">
        <v>4637465.6099999994</v>
      </c>
      <c r="C24" s="395">
        <v>7304166.2400000002</v>
      </c>
      <c r="D24" s="400">
        <v>57.503404968646251</v>
      </c>
      <c r="E24" s="400">
        <v>100.00000000000003</v>
      </c>
      <c r="F24" s="380">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4" zoomScaleNormal="100" workbookViewId="0">
      <selection activeCell="B10" sqref="B10:G22"/>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25" t="s">
        <v>191</v>
      </c>
      <c r="B2" s="525"/>
      <c r="C2" s="525"/>
      <c r="D2" s="525"/>
      <c r="E2" s="525"/>
      <c r="F2" s="525"/>
      <c r="G2" s="525"/>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26" t="s">
        <v>192</v>
      </c>
      <c r="C3" s="526"/>
      <c r="D3" s="526"/>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16"/>
      <c r="B5" s="554" t="s">
        <v>278</v>
      </c>
      <c r="C5" s="554" t="s">
        <v>124</v>
      </c>
      <c r="D5" s="554" t="s">
        <v>124</v>
      </c>
      <c r="E5" s="554" t="s">
        <v>124</v>
      </c>
      <c r="F5" s="554"/>
      <c r="G5" s="554" t="s">
        <v>124</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401"/>
      <c r="B6" s="555" t="s">
        <v>266</v>
      </c>
      <c r="C6" s="555"/>
      <c r="D6" s="555"/>
      <c r="E6" s="555"/>
      <c r="F6" s="555"/>
      <c r="G6" s="555"/>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17" t="s">
        <v>281</v>
      </c>
      <c r="B7" s="418" t="s">
        <v>262</v>
      </c>
      <c r="C7" s="419" t="s">
        <v>282</v>
      </c>
      <c r="D7" s="420" t="s">
        <v>168</v>
      </c>
      <c r="E7" s="420" t="s">
        <v>176</v>
      </c>
      <c r="F7" s="420" t="s">
        <v>293</v>
      </c>
      <c r="G7" s="419" t="s">
        <v>123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56" t="str">
        <f>' F4'!A10</f>
        <v>Janar - Shkurt / January - February</v>
      </c>
      <c r="B8" s="556"/>
      <c r="C8" s="556"/>
      <c r="D8" s="556"/>
      <c r="E8" s="556"/>
      <c r="F8" s="556"/>
      <c r="G8" s="432">
        <v>2020</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30" t="s">
        <v>351</v>
      </c>
      <c r="B9" s="530"/>
      <c r="C9" s="530"/>
      <c r="D9" s="530"/>
      <c r="E9" s="530"/>
      <c r="F9" s="530"/>
      <c r="G9" s="530"/>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80" t="s">
        <v>326</v>
      </c>
      <c r="B10" s="427">
        <v>720302.95</v>
      </c>
      <c r="C10" s="427">
        <v>34000.020000000004</v>
      </c>
      <c r="D10" s="427">
        <v>71971.3</v>
      </c>
      <c r="E10" s="427">
        <v>17868.78</v>
      </c>
      <c r="F10" s="427">
        <v>0</v>
      </c>
      <c r="G10" s="427">
        <v>844143.05</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1" t="s">
        <v>42</v>
      </c>
      <c r="B11" s="427">
        <v>714588.87</v>
      </c>
      <c r="C11" s="427">
        <v>36940.660000000003</v>
      </c>
      <c r="D11" s="427">
        <v>55088.54</v>
      </c>
      <c r="E11" s="427">
        <v>236594.19</v>
      </c>
      <c r="F11" s="427">
        <v>1447.86</v>
      </c>
      <c r="G11" s="427">
        <v>1044660.12</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323</v>
      </c>
      <c r="B12" s="427">
        <v>866814.53</v>
      </c>
      <c r="C12" s="427">
        <v>47753.3</v>
      </c>
      <c r="D12" s="427">
        <v>77822.76999999999</v>
      </c>
      <c r="E12" s="427">
        <v>53273.27</v>
      </c>
      <c r="F12" s="427">
        <v>1431.7</v>
      </c>
      <c r="G12" s="427">
        <v>1047095.5700000001</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1" t="s">
        <v>267</v>
      </c>
      <c r="B13" s="427">
        <v>629262.91</v>
      </c>
      <c r="C13" s="427">
        <v>43579.18</v>
      </c>
      <c r="D13" s="427">
        <v>57364.91</v>
      </c>
      <c r="E13" s="427">
        <v>103361.83</v>
      </c>
      <c r="F13" s="427">
        <v>0</v>
      </c>
      <c r="G13" s="427">
        <v>833568.83000000007</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2" t="s">
        <v>34</v>
      </c>
      <c r="B14" s="427">
        <v>0</v>
      </c>
      <c r="C14" s="427">
        <v>0</v>
      </c>
      <c r="D14" s="427">
        <v>0</v>
      </c>
      <c r="E14" s="427">
        <v>0</v>
      </c>
      <c r="F14" s="427">
        <v>0</v>
      </c>
      <c r="G14" s="427">
        <v>0</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1" t="s">
        <v>275</v>
      </c>
      <c r="B15" s="427">
        <v>530161.6703999989</v>
      </c>
      <c r="C15" s="427">
        <v>34418.222567000004</v>
      </c>
      <c r="D15" s="427">
        <v>56466.43</v>
      </c>
      <c r="E15" s="427">
        <v>13706.213760000001</v>
      </c>
      <c r="F15" s="427">
        <v>0</v>
      </c>
      <c r="G15" s="427">
        <v>634752.53672699886</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1" t="s">
        <v>320</v>
      </c>
      <c r="B16" s="150">
        <v>870514.49000000162</v>
      </c>
      <c r="C16" s="150">
        <v>54169.240000000013</v>
      </c>
      <c r="D16" s="150">
        <v>75680.210000000006</v>
      </c>
      <c r="E16" s="150">
        <v>72019.349999999977</v>
      </c>
      <c r="F16" s="150">
        <v>0</v>
      </c>
      <c r="G16" s="427">
        <v>1072383.2900000014</v>
      </c>
    </row>
    <row r="17" spans="1:137" ht="15">
      <c r="A17" s="181" t="s">
        <v>312</v>
      </c>
      <c r="B17" s="150">
        <v>775602.0923915254</v>
      </c>
      <c r="C17" s="150">
        <v>56123.291933897941</v>
      </c>
      <c r="D17" s="150">
        <v>75265.537201694911</v>
      </c>
      <c r="E17" s="150">
        <v>126570.15000000004</v>
      </c>
      <c r="F17" s="150">
        <v>0</v>
      </c>
      <c r="G17" s="427">
        <v>1033561.0715271182</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1" t="s">
        <v>276</v>
      </c>
      <c r="B18" s="427">
        <v>854110.14</v>
      </c>
      <c r="C18" s="427">
        <v>49173.91</v>
      </c>
      <c r="D18" s="427">
        <v>76094.91</v>
      </c>
      <c r="E18" s="427">
        <v>167843.98</v>
      </c>
      <c r="F18" s="427">
        <v>0</v>
      </c>
      <c r="G18" s="427">
        <v>1147222.9400000002</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1" t="s">
        <v>268</v>
      </c>
      <c r="B19" s="427">
        <v>310985.03000000003</v>
      </c>
      <c r="C19" s="427">
        <v>23348.58</v>
      </c>
      <c r="D19" s="427">
        <v>18599.68</v>
      </c>
      <c r="E19" s="427">
        <v>20165.32</v>
      </c>
      <c r="F19" s="427">
        <v>0</v>
      </c>
      <c r="G19" s="427">
        <v>373098.61000000004</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1" t="s">
        <v>269</v>
      </c>
      <c r="B20" s="427">
        <v>732180.73999999801</v>
      </c>
      <c r="C20" s="427">
        <v>37374.31</v>
      </c>
      <c r="D20" s="427">
        <v>68146.75</v>
      </c>
      <c r="E20" s="427">
        <v>117577.6099999999</v>
      </c>
      <c r="F20" s="427">
        <v>1030.22</v>
      </c>
      <c r="G20" s="427">
        <v>956309.62999999779</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9" t="s">
        <v>270</v>
      </c>
      <c r="B21" s="238">
        <v>564600.29</v>
      </c>
      <c r="C21" s="238">
        <v>35037.899999999994</v>
      </c>
      <c r="D21" s="238">
        <v>55775.28</v>
      </c>
      <c r="E21" s="238">
        <v>41166.410000000003</v>
      </c>
      <c r="F21" s="238">
        <v>0</v>
      </c>
      <c r="G21" s="427">
        <v>696579.88000000012</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60" t="s">
        <v>123</v>
      </c>
      <c r="B22" s="395">
        <v>7569123.7127915239</v>
      </c>
      <c r="C22" s="395">
        <v>451918.61450089805</v>
      </c>
      <c r="D22" s="395">
        <v>688276.31720169506</v>
      </c>
      <c r="E22" s="395">
        <v>970147.10375999985</v>
      </c>
      <c r="F22" s="395">
        <v>3909.7799999999997</v>
      </c>
      <c r="G22" s="395">
        <v>9683375.5282541178</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zoomScaleNormal="100" workbookViewId="0">
      <selection activeCell="B11" sqref="B11:F23"/>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5" s="60" customFormat="1" ht="14.25" customHeight="1">
      <c r="A2" s="525" t="s">
        <v>193</v>
      </c>
      <c r="B2" s="525"/>
      <c r="C2" s="525"/>
      <c r="D2" s="525"/>
      <c r="E2" s="525"/>
      <c r="F2" s="525"/>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6" t="s">
        <v>194</v>
      </c>
      <c r="B3" s="526"/>
      <c r="C3" s="526"/>
      <c r="D3" s="526"/>
      <c r="E3" s="526"/>
      <c r="F3" s="52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5"/>
      <c r="B5" s="313"/>
      <c r="C5" s="345"/>
      <c r="D5" s="325" t="s">
        <v>50</v>
      </c>
      <c r="E5" s="528" t="s">
        <v>12</v>
      </c>
      <c r="F5" s="529"/>
    </row>
    <row r="6" spans="1:45" ht="12" customHeight="1">
      <c r="A6" s="323" t="s">
        <v>274</v>
      </c>
      <c r="B6" s="538" t="s">
        <v>265</v>
      </c>
      <c r="C6" s="539"/>
      <c r="D6" s="325" t="s">
        <v>14</v>
      </c>
      <c r="E6" s="528" t="s">
        <v>14</v>
      </c>
      <c r="F6" s="529"/>
    </row>
    <row r="7" spans="1:45" ht="12" customHeight="1">
      <c r="A7" s="377" t="s">
        <v>35</v>
      </c>
      <c r="B7" s="540" t="s">
        <v>266</v>
      </c>
      <c r="C7" s="541"/>
      <c r="D7" s="316" t="s">
        <v>51</v>
      </c>
      <c r="E7" s="531" t="s">
        <v>18</v>
      </c>
      <c r="F7" s="532"/>
    </row>
    <row r="8" spans="1:45" ht="12" customHeight="1">
      <c r="A8" s="316"/>
      <c r="B8" s="313"/>
      <c r="C8" s="345"/>
      <c r="D8" s="316" t="s">
        <v>19</v>
      </c>
      <c r="E8" s="531" t="s">
        <v>19</v>
      </c>
      <c r="F8" s="532"/>
    </row>
    <row r="9" spans="1:45" ht="12.75" thickBot="1">
      <c r="A9" s="65" t="str">
        <f>' F4'!A10</f>
        <v>Janar - Shkurt / January - February</v>
      </c>
      <c r="B9" s="66">
        <v>2019</v>
      </c>
      <c r="C9" s="225">
        <v>2020</v>
      </c>
      <c r="D9" s="66" t="s">
        <v>461</v>
      </c>
      <c r="E9" s="66">
        <v>2019</v>
      </c>
      <c r="F9" s="225">
        <v>2020</v>
      </c>
    </row>
    <row r="10" spans="1:45" ht="15.75" thickBot="1">
      <c r="A10" s="530" t="s">
        <v>340</v>
      </c>
      <c r="B10" s="530"/>
      <c r="C10" s="530"/>
      <c r="D10" s="530"/>
      <c r="E10" s="530"/>
      <c r="F10" s="530"/>
    </row>
    <row r="11" spans="1:45" ht="15">
      <c r="A11" s="180" t="s">
        <v>326</v>
      </c>
      <c r="B11" s="150">
        <v>860902.81</v>
      </c>
      <c r="C11" s="150">
        <v>720302.95</v>
      </c>
      <c r="D11" s="151">
        <v>-16.331676278301387</v>
      </c>
      <c r="E11" s="151">
        <v>13.708072573552901</v>
      </c>
      <c r="F11" s="151">
        <v>9.5163321056929764</v>
      </c>
    </row>
    <row r="12" spans="1:45" ht="15">
      <c r="A12" s="181" t="s">
        <v>42</v>
      </c>
      <c r="B12" s="150">
        <v>565410.34000000008</v>
      </c>
      <c r="C12" s="150">
        <v>714588.87</v>
      </c>
      <c r="D12" s="151">
        <v>26.384117771882252</v>
      </c>
      <c r="E12" s="151">
        <v>9.0029744177013686</v>
      </c>
      <c r="F12" s="151">
        <v>9.4408401436532561</v>
      </c>
    </row>
    <row r="13" spans="1:45" ht="15">
      <c r="A13" s="181" t="s">
        <v>323</v>
      </c>
      <c r="B13" s="152">
        <v>581408.97</v>
      </c>
      <c r="C13" s="150">
        <v>866814.53</v>
      </c>
      <c r="D13" s="151">
        <v>49.088606252497293</v>
      </c>
      <c r="E13" s="151">
        <v>9.2577190631711854</v>
      </c>
      <c r="F13" s="151">
        <v>11.451979950269768</v>
      </c>
    </row>
    <row r="14" spans="1:45" ht="15">
      <c r="A14" s="181" t="s">
        <v>267</v>
      </c>
      <c r="B14" s="150">
        <v>386843.05</v>
      </c>
      <c r="C14" s="150">
        <v>629262.91</v>
      </c>
      <c r="D14" s="151">
        <v>62.666205325389733</v>
      </c>
      <c r="E14" s="151">
        <v>6.1596646478300539</v>
      </c>
      <c r="F14" s="151">
        <v>8.3135503378887865</v>
      </c>
    </row>
    <row r="15" spans="1:45" ht="15">
      <c r="A15" s="182" t="s">
        <v>34</v>
      </c>
      <c r="B15" s="150">
        <v>497074.58999999997</v>
      </c>
      <c r="C15" s="150">
        <v>0</v>
      </c>
      <c r="D15" s="151">
        <v>-100</v>
      </c>
      <c r="E15" s="151">
        <v>7.9148708484167374</v>
      </c>
      <c r="F15" s="151">
        <v>0</v>
      </c>
    </row>
    <row r="16" spans="1:45" ht="15">
      <c r="A16" s="181" t="s">
        <v>275</v>
      </c>
      <c r="B16" s="150">
        <v>410716.11209999991</v>
      </c>
      <c r="C16" s="150">
        <v>530161.6703999989</v>
      </c>
      <c r="D16" s="151">
        <v>29.082267478933655</v>
      </c>
      <c r="E16" s="151">
        <v>6.5397931176392463</v>
      </c>
      <c r="F16" s="151">
        <v>7.0042674755605629</v>
      </c>
    </row>
    <row r="17" spans="1:6" ht="15">
      <c r="A17" s="181" t="s">
        <v>320</v>
      </c>
      <c r="B17" s="150">
        <v>710126.34999999567</v>
      </c>
      <c r="C17" s="150">
        <v>870514.49000000162</v>
      </c>
      <c r="D17" s="151">
        <v>22.585859544573573</v>
      </c>
      <c r="E17" s="151">
        <v>11.30727351464002</v>
      </c>
      <c r="F17" s="151">
        <v>11.500862227008737</v>
      </c>
    </row>
    <row r="18" spans="1:6" ht="15">
      <c r="A18" s="181" t="s">
        <v>312</v>
      </c>
      <c r="B18" s="150">
        <v>599343.63</v>
      </c>
      <c r="C18" s="150">
        <v>775602.0923915254</v>
      </c>
      <c r="D18" s="151">
        <v>29.408581916775422</v>
      </c>
      <c r="E18" s="151">
        <v>9.5432909279697178</v>
      </c>
      <c r="F18" s="151">
        <v>10.246920539570361</v>
      </c>
    </row>
    <row r="19" spans="1:6" ht="15">
      <c r="A19" s="181" t="s">
        <v>276</v>
      </c>
      <c r="B19" s="150">
        <v>578310.91</v>
      </c>
      <c r="C19" s="150">
        <v>854110.14</v>
      </c>
      <c r="D19" s="151">
        <v>47.690476736812727</v>
      </c>
      <c r="E19" s="151">
        <v>9.2083889520089048</v>
      </c>
      <c r="F19" s="151">
        <v>11.284135025519364</v>
      </c>
    </row>
    <row r="20" spans="1:6" ht="15">
      <c r="A20" s="181" t="s">
        <v>268</v>
      </c>
      <c r="B20" s="150">
        <v>118537.48000000001</v>
      </c>
      <c r="C20" s="150">
        <v>310985.03000000003</v>
      </c>
      <c r="D20" s="151">
        <v>162.351646078523</v>
      </c>
      <c r="E20" s="151">
        <v>1.8874608836810229</v>
      </c>
      <c r="F20" s="151">
        <v>4.1086001735504398</v>
      </c>
    </row>
    <row r="21" spans="1:6" ht="15">
      <c r="A21" s="181" t="s">
        <v>269</v>
      </c>
      <c r="B21" s="150">
        <v>569456.14999999944</v>
      </c>
      <c r="C21" s="150">
        <v>732180.73999999801</v>
      </c>
      <c r="D21" s="151">
        <v>28.575438161480694</v>
      </c>
      <c r="E21" s="151">
        <v>9.0673954608836969</v>
      </c>
      <c r="F21" s="151">
        <v>9.6732563475299145</v>
      </c>
    </row>
    <row r="22" spans="1:6" ht="15.75" thickBot="1">
      <c r="A22" s="239" t="s">
        <v>270</v>
      </c>
      <c r="B22" s="238">
        <v>402131.15</v>
      </c>
      <c r="C22" s="238">
        <v>564600.29</v>
      </c>
      <c r="D22" s="151">
        <v>40.402028044830644</v>
      </c>
      <c r="E22" s="151">
        <v>6.4030955925051387</v>
      </c>
      <c r="F22" s="151">
        <v>7.4592556737558349</v>
      </c>
    </row>
    <row r="23" spans="1:6" ht="15" thickBot="1">
      <c r="A23" s="370" t="s">
        <v>9</v>
      </c>
      <c r="B23" s="395">
        <v>6280261.5420999955</v>
      </c>
      <c r="C23" s="395">
        <v>7569123.7127915239</v>
      </c>
      <c r="D23" s="400">
        <v>20.522428278688508</v>
      </c>
      <c r="E23" s="400">
        <v>100</v>
      </c>
      <c r="F23" s="380">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zoomScaleNormal="100" workbookViewId="0">
      <selection activeCell="B11" sqref="B11:F23"/>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6" ht="15.75" customHeight="1">
      <c r="A2" s="525" t="s">
        <v>195</v>
      </c>
      <c r="B2" s="525"/>
      <c r="C2" s="525"/>
      <c r="D2" s="525"/>
      <c r="E2" s="525"/>
      <c r="F2" s="525"/>
    </row>
    <row r="3" spans="1:6" ht="15.75">
      <c r="A3" s="526" t="s">
        <v>196</v>
      </c>
      <c r="B3" s="526"/>
      <c r="C3" s="526"/>
      <c r="D3" s="526"/>
      <c r="E3" s="526"/>
      <c r="F3" s="526"/>
    </row>
    <row r="4" spans="1:6" ht="9" customHeight="1"/>
    <row r="5" spans="1:6" ht="18" customHeight="1">
      <c r="A5" s="325"/>
      <c r="B5" s="313"/>
      <c r="C5" s="345"/>
      <c r="D5" s="325" t="s">
        <v>50</v>
      </c>
      <c r="E5" s="528" t="s">
        <v>12</v>
      </c>
      <c r="F5" s="529"/>
    </row>
    <row r="6" spans="1:6" ht="14.25">
      <c r="A6" s="323" t="s">
        <v>274</v>
      </c>
      <c r="B6" s="538" t="s">
        <v>265</v>
      </c>
      <c r="C6" s="539"/>
      <c r="D6" s="325" t="s">
        <v>14</v>
      </c>
      <c r="E6" s="528" t="s">
        <v>14</v>
      </c>
      <c r="F6" s="529"/>
    </row>
    <row r="7" spans="1:6" ht="15">
      <c r="A7" s="377" t="s">
        <v>35</v>
      </c>
      <c r="B7" s="540" t="s">
        <v>266</v>
      </c>
      <c r="C7" s="541"/>
      <c r="D7" s="316" t="s">
        <v>51</v>
      </c>
      <c r="E7" s="531" t="s">
        <v>18</v>
      </c>
      <c r="F7" s="532"/>
    </row>
    <row r="8" spans="1:6">
      <c r="A8" s="316"/>
      <c r="B8" s="313"/>
      <c r="C8" s="345"/>
      <c r="D8" s="316" t="s">
        <v>19</v>
      </c>
      <c r="E8" s="531" t="s">
        <v>19</v>
      </c>
      <c r="F8" s="532"/>
    </row>
    <row r="9" spans="1:6" ht="13.5" thickBot="1">
      <c r="A9" s="65" t="str">
        <f>' F4'!A10</f>
        <v>Janar - Shkurt / January - February</v>
      </c>
      <c r="B9" s="66">
        <v>2019</v>
      </c>
      <c r="C9" s="225">
        <v>2020</v>
      </c>
      <c r="D9" s="66" t="s">
        <v>461</v>
      </c>
      <c r="E9" s="66">
        <v>2019</v>
      </c>
      <c r="F9" s="225">
        <v>2020</v>
      </c>
    </row>
    <row r="10" spans="1:6" ht="15.75" thickBot="1">
      <c r="A10" s="530" t="s">
        <v>352</v>
      </c>
      <c r="B10" s="530"/>
      <c r="C10" s="530"/>
      <c r="D10" s="530"/>
      <c r="E10" s="530"/>
      <c r="F10" s="530"/>
    </row>
    <row r="11" spans="1:6" ht="15">
      <c r="A11" s="180" t="s">
        <v>326</v>
      </c>
      <c r="B11" s="150">
        <v>172000.3</v>
      </c>
      <c r="C11" s="150">
        <v>184877.2</v>
      </c>
      <c r="D11" s="151">
        <v>7.4865567094941188</v>
      </c>
      <c r="E11" s="151">
        <v>5.296035016682004</v>
      </c>
      <c r="F11" s="151">
        <v>3.4495146260888938</v>
      </c>
    </row>
    <row r="12" spans="1:6" ht="15">
      <c r="A12" s="181" t="s">
        <v>42</v>
      </c>
      <c r="B12" s="150">
        <v>328406.08999999997</v>
      </c>
      <c r="C12" s="150">
        <v>418647.26</v>
      </c>
      <c r="D12" s="151">
        <v>27.478531229430025</v>
      </c>
      <c r="E12" s="151">
        <v>10.11190185326201</v>
      </c>
      <c r="F12" s="151">
        <v>7.81129228775663</v>
      </c>
    </row>
    <row r="13" spans="1:6" ht="15">
      <c r="A13" s="181" t="s">
        <v>323</v>
      </c>
      <c r="B13" s="152">
        <v>583469.74</v>
      </c>
      <c r="C13" s="152">
        <v>535039.06999999995</v>
      </c>
      <c r="D13" s="151">
        <v>-8.3004595919575976</v>
      </c>
      <c r="E13" s="151">
        <v>17.965527817186043</v>
      </c>
      <c r="F13" s="151">
        <v>9.9829784175333636</v>
      </c>
    </row>
    <row r="14" spans="1:6" s="112" customFormat="1" ht="15">
      <c r="A14" s="181" t="s">
        <v>267</v>
      </c>
      <c r="B14" s="150">
        <v>243029.72999999998</v>
      </c>
      <c r="C14" s="150">
        <v>343469.7</v>
      </c>
      <c r="D14" s="151">
        <v>41.328264653052948</v>
      </c>
      <c r="E14" s="151">
        <v>7.4830913677172246</v>
      </c>
      <c r="F14" s="151">
        <v>6.4085985387509368</v>
      </c>
    </row>
    <row r="15" spans="1:6" s="112" customFormat="1" ht="15">
      <c r="A15" s="182" t="s">
        <v>34</v>
      </c>
      <c r="B15" s="152">
        <v>269753.05</v>
      </c>
      <c r="C15" s="152">
        <v>1513781.9</v>
      </c>
      <c r="D15" s="151">
        <v>461.17322862521848</v>
      </c>
      <c r="E15" s="151">
        <v>8.3059250399956959</v>
      </c>
      <c r="F15" s="151">
        <v>28.244763576896638</v>
      </c>
    </row>
    <row r="16" spans="1:6" s="112" customFormat="1" ht="15">
      <c r="A16" s="181" t="s">
        <v>275</v>
      </c>
      <c r="B16" s="150">
        <v>191892.89</v>
      </c>
      <c r="C16" s="150">
        <v>329255.07999999996</v>
      </c>
      <c r="D16" s="151">
        <v>71.582740767518757</v>
      </c>
      <c r="E16" s="151">
        <v>5.9085447228423913</v>
      </c>
      <c r="F16" s="151">
        <v>6.1433763285795582</v>
      </c>
    </row>
    <row r="17" spans="1:6" s="63" customFormat="1" ht="15">
      <c r="A17" s="181" t="s">
        <v>320</v>
      </c>
      <c r="B17" s="150">
        <v>312872.37</v>
      </c>
      <c r="C17" s="152">
        <v>201494.09</v>
      </c>
      <c r="D17" s="151">
        <v>-35.59863084106788</v>
      </c>
      <c r="E17" s="151">
        <v>9.6336054487828697</v>
      </c>
      <c r="F17" s="151">
        <v>3.759559375225674</v>
      </c>
    </row>
    <row r="18" spans="1:6" ht="15">
      <c r="A18" s="181" t="s">
        <v>312</v>
      </c>
      <c r="B18" s="152">
        <v>188579</v>
      </c>
      <c r="C18" s="150">
        <v>351039</v>
      </c>
      <c r="D18" s="151">
        <v>86.14957126721427</v>
      </c>
      <c r="E18" s="151">
        <v>5.8065072410389735</v>
      </c>
      <c r="F18" s="151">
        <v>6.5498296427445855</v>
      </c>
    </row>
    <row r="19" spans="1:6" ht="15">
      <c r="A19" s="181" t="s">
        <v>276</v>
      </c>
      <c r="B19" s="152">
        <v>277922.53999999998</v>
      </c>
      <c r="C19" s="152">
        <v>583527.31000000006</v>
      </c>
      <c r="D19" s="151">
        <v>109.96041199105338</v>
      </c>
      <c r="E19" s="151">
        <v>8.5574705611862587</v>
      </c>
      <c r="F19" s="151">
        <v>10.887691887194896</v>
      </c>
    </row>
    <row r="20" spans="1:6" ht="15">
      <c r="A20" s="181" t="s">
        <v>268</v>
      </c>
      <c r="B20" s="150">
        <v>54863.26</v>
      </c>
      <c r="C20" s="150">
        <v>114258.46</v>
      </c>
      <c r="D20" s="151">
        <v>108.26042783458365</v>
      </c>
      <c r="E20" s="151">
        <v>1.6892862750200386</v>
      </c>
      <c r="F20" s="151">
        <v>2.1318812104704792</v>
      </c>
    </row>
    <row r="21" spans="1:6" ht="15">
      <c r="A21" s="181" t="s">
        <v>269</v>
      </c>
      <c r="B21" s="150">
        <v>192667.36</v>
      </c>
      <c r="C21" s="150">
        <v>331962.15999999997</v>
      </c>
      <c r="D21" s="151">
        <v>72.298078927328419</v>
      </c>
      <c r="E21" s="151">
        <v>5.9323913105481658</v>
      </c>
      <c r="F21" s="151">
        <v>6.193886137544605</v>
      </c>
    </row>
    <row r="22" spans="1:6" ht="15.75" thickBot="1">
      <c r="A22" s="239" t="s">
        <v>270</v>
      </c>
      <c r="B22" s="238">
        <v>432262</v>
      </c>
      <c r="C22" s="238">
        <v>452162.20999999996</v>
      </c>
      <c r="D22" s="240">
        <v>4.6037380107434744</v>
      </c>
      <c r="E22" s="240">
        <v>13.309713345738331</v>
      </c>
      <c r="F22" s="240">
        <v>8.4366279712137455</v>
      </c>
    </row>
    <row r="23" spans="1:6" ht="15" thickBot="1">
      <c r="A23" s="370" t="s">
        <v>9</v>
      </c>
      <c r="B23" s="395">
        <v>3247718.3299999996</v>
      </c>
      <c r="C23" s="395">
        <v>5359513.4399999995</v>
      </c>
      <c r="D23" s="402">
        <v>65.023961299008334</v>
      </c>
      <c r="E23" s="400">
        <v>100.00000000000001</v>
      </c>
      <c r="F23" s="380">
        <v>100</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59" t="s">
        <v>54</v>
      </c>
      <c r="B1" s="559"/>
      <c r="C1" s="559"/>
      <c r="D1" s="559"/>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60" t="s">
        <v>43</v>
      </c>
      <c r="B2" s="560"/>
      <c r="C2" s="560"/>
      <c r="D2" s="560"/>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58" t="s">
        <v>11</v>
      </c>
      <c r="C6" s="558"/>
      <c r="D6" s="6" t="s">
        <v>50</v>
      </c>
      <c r="E6" s="558" t="s">
        <v>12</v>
      </c>
      <c r="F6" s="558"/>
    </row>
    <row r="7" spans="1:69" ht="12" customHeight="1">
      <c r="A7" s="6" t="s">
        <v>53</v>
      </c>
      <c r="B7" s="12"/>
      <c r="C7" s="12"/>
      <c r="D7" s="6" t="s">
        <v>14</v>
      </c>
      <c r="E7" s="561" t="s">
        <v>15</v>
      </c>
      <c r="F7" s="561"/>
    </row>
    <row r="8" spans="1:69" ht="12" customHeight="1">
      <c r="A8" s="7" t="s">
        <v>35</v>
      </c>
      <c r="B8" s="557" t="s">
        <v>17</v>
      </c>
      <c r="C8" s="557"/>
      <c r="D8" s="7" t="s">
        <v>51</v>
      </c>
      <c r="E8" s="557" t="s">
        <v>18</v>
      </c>
      <c r="F8" s="557"/>
    </row>
    <row r="9" spans="1:69" ht="12" customHeight="1">
      <c r="A9" s="7"/>
      <c r="B9" s="13"/>
      <c r="C9" s="13"/>
      <c r="D9" s="7" t="s">
        <v>19</v>
      </c>
      <c r="E9" s="557" t="s">
        <v>20</v>
      </c>
      <c r="F9" s="557"/>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CD43"/>
  <sheetViews>
    <sheetView zoomScale="96" zoomScaleNormal="96" workbookViewId="0">
      <selection activeCell="I17" sqref="I17"/>
    </sheetView>
  </sheetViews>
  <sheetFormatPr defaultColWidth="9.140625" defaultRowHeight="12"/>
  <cols>
    <col min="1" max="1" width="26.7109375" style="286" customWidth="1"/>
    <col min="2" max="2" width="11.7109375" style="286" bestFit="1" customWidth="1"/>
    <col min="3" max="4" width="11.140625" style="286" bestFit="1" customWidth="1"/>
    <col min="5" max="5" width="13.42578125" style="286" bestFit="1" customWidth="1"/>
    <col min="6" max="6" width="10.85546875" style="286" bestFit="1" customWidth="1"/>
    <col min="7" max="7" width="13.5703125" style="286" bestFit="1" customWidth="1"/>
    <col min="8" max="8" width="18.140625" style="286" bestFit="1" customWidth="1"/>
    <col min="9" max="9" width="14" style="286" bestFit="1" customWidth="1"/>
    <col min="10" max="10" width="16.5703125" style="286" bestFit="1" customWidth="1"/>
    <col min="11" max="11" width="17.28515625" style="286" bestFit="1" customWidth="1"/>
    <col min="12" max="12" width="14.140625" style="286" bestFit="1" customWidth="1"/>
    <col min="13" max="13" width="15.5703125" style="286" bestFit="1" customWidth="1"/>
    <col min="14" max="16384" width="9.140625" style="286"/>
  </cols>
  <sheetData>
    <row r="2" spans="1:82" s="285" customFormat="1" ht="15.75" customHeight="1">
      <c r="A2" s="565" t="s">
        <v>197</v>
      </c>
      <c r="B2" s="565"/>
      <c r="C2" s="565"/>
      <c r="D2" s="433"/>
    </row>
    <row r="3" spans="1:82" s="285" customFormat="1" ht="17.25" customHeight="1">
      <c r="A3" s="566" t="s">
        <v>198</v>
      </c>
      <c r="B3" s="566"/>
      <c r="C3" s="566"/>
      <c r="D3" s="434"/>
    </row>
    <row r="4" spans="1:82" ht="12" customHeight="1" thickBot="1">
      <c r="A4" s="567" t="s">
        <v>283</v>
      </c>
      <c r="B4" s="568"/>
      <c r="C4" s="568"/>
      <c r="D4" s="568"/>
    </row>
    <row r="5" spans="1:82" s="288" customFormat="1" ht="12.75" customHeight="1">
      <c r="A5" s="569" t="s">
        <v>382</v>
      </c>
      <c r="B5" s="564"/>
      <c r="C5" s="564"/>
      <c r="D5" s="564"/>
      <c r="E5" s="564"/>
      <c r="F5" s="564"/>
      <c r="G5" s="564"/>
      <c r="H5" s="564"/>
      <c r="I5" s="564"/>
      <c r="J5" s="500"/>
      <c r="K5" s="501"/>
      <c r="L5" s="562">
        <v>2020</v>
      </c>
      <c r="M5" s="563"/>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row>
    <row r="6" spans="1:82" s="288" customFormat="1" ht="12.75" thickBot="1">
      <c r="A6" s="570"/>
      <c r="B6" s="439" t="s">
        <v>388</v>
      </c>
      <c r="C6" s="439" t="s">
        <v>325</v>
      </c>
      <c r="D6" s="439" t="s">
        <v>389</v>
      </c>
      <c r="E6" s="439" t="s">
        <v>415</v>
      </c>
      <c r="F6" s="439" t="s">
        <v>417</v>
      </c>
      <c r="G6" s="440" t="s">
        <v>450</v>
      </c>
      <c r="H6" s="440" t="s">
        <v>454</v>
      </c>
      <c r="I6" s="440" t="s">
        <v>455</v>
      </c>
      <c r="J6" s="440" t="s">
        <v>457</v>
      </c>
      <c r="K6" s="440" t="s">
        <v>460</v>
      </c>
      <c r="L6" s="440" t="s">
        <v>462</v>
      </c>
      <c r="M6" s="440" t="s">
        <v>464</v>
      </c>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row>
    <row r="7" spans="1:82" s="288" customFormat="1">
      <c r="A7" s="289"/>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row>
    <row r="8" spans="1:82" s="291" customFormat="1" ht="24">
      <c r="A8" s="437" t="s">
        <v>329</v>
      </c>
      <c r="B8" s="438">
        <v>28474</v>
      </c>
      <c r="C8" s="438">
        <v>31283</v>
      </c>
      <c r="D8" s="438">
        <v>31955</v>
      </c>
      <c r="E8" s="438">
        <v>29315</v>
      </c>
      <c r="F8" s="438">
        <v>38399</v>
      </c>
      <c r="G8" s="438">
        <v>34004</v>
      </c>
      <c r="H8" s="497">
        <v>28501</v>
      </c>
      <c r="I8" s="497">
        <v>30396</v>
      </c>
      <c r="J8" s="497">
        <v>28673</v>
      </c>
      <c r="K8" s="497">
        <v>28717</v>
      </c>
      <c r="L8" s="497">
        <v>25287</v>
      </c>
      <c r="M8" s="497">
        <v>30002</v>
      </c>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row>
    <row r="9" spans="1:82" s="291" customFormat="1" ht="24">
      <c r="A9" s="436" t="s">
        <v>330</v>
      </c>
      <c r="B9" s="443" t="e">
        <f>(B8/#REF!-1)*100</f>
        <v>#REF!</v>
      </c>
      <c r="C9" s="443">
        <f t="shared" ref="C9:M9" si="0">(C8/B8-1)*100</f>
        <v>9.8651401278359252</v>
      </c>
      <c r="D9" s="443">
        <f t="shared" si="0"/>
        <v>2.1481315730588424</v>
      </c>
      <c r="E9" s="443">
        <f t="shared" si="0"/>
        <v>-8.2616179001721139</v>
      </c>
      <c r="F9" s="443">
        <f t="shared" si="0"/>
        <v>30.987549036329519</v>
      </c>
      <c r="G9" s="443">
        <f t="shared" si="0"/>
        <v>-11.445610562775077</v>
      </c>
      <c r="H9" s="498">
        <f t="shared" si="0"/>
        <v>-16.183390189389478</v>
      </c>
      <c r="I9" s="498">
        <f t="shared" si="0"/>
        <v>6.6488895126486813</v>
      </c>
      <c r="J9" s="498">
        <f t="shared" si="0"/>
        <v>-5.668509014343992</v>
      </c>
      <c r="K9" s="498">
        <f t="shared" si="0"/>
        <v>0.15345446936141371</v>
      </c>
      <c r="L9" s="498">
        <f t="shared" si="0"/>
        <v>-11.944144583347837</v>
      </c>
      <c r="M9" s="498">
        <f t="shared" si="0"/>
        <v>18.645944556491468</v>
      </c>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0"/>
      <c r="CD9" s="290"/>
    </row>
    <row r="10" spans="1:82" s="291" customFormat="1" ht="24">
      <c r="A10" s="437" t="s">
        <v>331</v>
      </c>
      <c r="B10" s="442">
        <v>3918661.59</v>
      </c>
      <c r="C10" s="442">
        <v>4275991.8099999996</v>
      </c>
      <c r="D10" s="442">
        <v>4242593.1100000003</v>
      </c>
      <c r="E10" s="442">
        <v>3756694.61</v>
      </c>
      <c r="F10" s="442">
        <v>4801743.13</v>
      </c>
      <c r="G10" s="442">
        <v>4194434.28</v>
      </c>
      <c r="H10" s="499">
        <v>3656900.4569999999</v>
      </c>
      <c r="I10" s="499">
        <v>3829363.9127000002</v>
      </c>
      <c r="J10" s="499">
        <v>3765833.19</v>
      </c>
      <c r="K10" s="499">
        <v>4320997.57</v>
      </c>
      <c r="L10" s="499">
        <v>3750318.31</v>
      </c>
      <c r="M10" s="499">
        <v>4257244</v>
      </c>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c r="CB10" s="290"/>
      <c r="CC10" s="290"/>
      <c r="CD10" s="290"/>
    </row>
    <row r="11" spans="1:82" s="291" customFormat="1" ht="24">
      <c r="A11" s="436" t="s">
        <v>330</v>
      </c>
      <c r="B11" s="443" t="e">
        <f>(B10/#REF!-1)*100</f>
        <v>#REF!</v>
      </c>
      <c r="C11" s="443">
        <f t="shared" ref="C11" si="1">(C10/B10-1)*100</f>
        <v>9.1186802379635843</v>
      </c>
      <c r="D11" s="443">
        <f t="shared" ref="D11:M11" si="2">(D10/C10-1)*100</f>
        <v>-0.78107492914022414</v>
      </c>
      <c r="E11" s="443">
        <f t="shared" si="2"/>
        <v>-11.452865910113175</v>
      </c>
      <c r="F11" s="443">
        <f t="shared" si="2"/>
        <v>27.818298490864013</v>
      </c>
      <c r="G11" s="443">
        <f t="shared" si="2"/>
        <v>-12.647674678924348</v>
      </c>
      <c r="H11" s="498">
        <f t="shared" si="2"/>
        <v>-12.815406968302778</v>
      </c>
      <c r="I11" s="498">
        <f t="shared" si="2"/>
        <v>4.7161102066607397</v>
      </c>
      <c r="J11" s="498">
        <f t="shared" si="2"/>
        <v>-1.6590411396864679</v>
      </c>
      <c r="K11" s="498">
        <f t="shared" si="2"/>
        <v>14.742139441391465</v>
      </c>
      <c r="L11" s="498">
        <f t="shared" si="2"/>
        <v>-13.207118281253749</v>
      </c>
      <c r="M11" s="498">
        <f t="shared" si="2"/>
        <v>13.516871051940127</v>
      </c>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row>
    <row r="12" spans="1:82" s="288" customFormat="1">
      <c r="A12" s="292"/>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row>
    <row r="13" spans="1:82" ht="12" customHeight="1">
      <c r="A13" s="293"/>
      <c r="B13" s="294"/>
      <c r="C13" s="294"/>
      <c r="D13" s="294"/>
    </row>
    <row r="14" spans="1:82" ht="12" customHeight="1">
      <c r="A14" s="293"/>
      <c r="B14" s="294"/>
      <c r="C14" s="294"/>
      <c r="D14" s="294"/>
    </row>
    <row r="15" spans="1:82" ht="12" customHeight="1">
      <c r="A15" s="295" t="s">
        <v>374</v>
      </c>
      <c r="B15" s="296"/>
      <c r="C15" s="296"/>
    </row>
    <row r="16" spans="1:82" ht="12" customHeight="1">
      <c r="A16" s="293"/>
    </row>
    <row r="17" spans="1:4" ht="57" customHeight="1">
      <c r="A17" s="297"/>
    </row>
    <row r="18" spans="1:4" ht="33" customHeight="1">
      <c r="A18" s="297"/>
    </row>
    <row r="19" spans="1:4" ht="27" customHeight="1">
      <c r="A19" s="298"/>
    </row>
    <row r="20" spans="1:4" ht="27" customHeight="1">
      <c r="A20" s="298"/>
    </row>
    <row r="21" spans="1:4" ht="27" customHeight="1">
      <c r="A21" s="298"/>
      <c r="B21" s="299"/>
      <c r="C21" s="299"/>
      <c r="D21" s="299"/>
    </row>
    <row r="22" spans="1:4" ht="12" hidden="1" customHeight="1">
      <c r="B22" s="299"/>
      <c r="C22" s="299"/>
      <c r="D22" s="299"/>
    </row>
    <row r="23" spans="1:4" ht="12" hidden="1" customHeight="1">
      <c r="B23" s="299"/>
      <c r="C23" s="299"/>
      <c r="D23" s="299"/>
    </row>
    <row r="24" spans="1:4" ht="12" hidden="1" customHeight="1">
      <c r="B24" s="299"/>
      <c r="C24" s="299"/>
      <c r="D24" s="299"/>
    </row>
    <row r="25" spans="1:4" ht="12" hidden="1" customHeight="1">
      <c r="B25" s="299"/>
      <c r="C25" s="299"/>
      <c r="D25" s="299"/>
    </row>
    <row r="26" spans="1:4" ht="12" hidden="1" customHeight="1">
      <c r="B26" s="299"/>
      <c r="C26" s="299"/>
      <c r="D26" s="299"/>
    </row>
    <row r="27" spans="1:4" ht="12" hidden="1" customHeight="1">
      <c r="B27" s="299"/>
      <c r="C27" s="299"/>
      <c r="D27" s="299"/>
    </row>
    <row r="28" spans="1:4" ht="12" hidden="1" customHeight="1">
      <c r="B28" s="299"/>
      <c r="C28" s="299"/>
      <c r="D28" s="299"/>
    </row>
    <row r="29" spans="1:4" ht="12" hidden="1" customHeight="1">
      <c r="B29" s="299"/>
      <c r="C29" s="299"/>
      <c r="D29" s="299"/>
    </row>
    <row r="30" spans="1:4" ht="12" hidden="1" customHeight="1">
      <c r="B30" s="299"/>
      <c r="C30" s="299"/>
      <c r="D30" s="299"/>
    </row>
    <row r="31" spans="1:4" ht="12" hidden="1" customHeight="1">
      <c r="A31" s="300"/>
      <c r="B31" s="299"/>
      <c r="C31" s="299"/>
      <c r="D31" s="299"/>
    </row>
    <row r="32" spans="1:4" ht="12" hidden="1" customHeight="1">
      <c r="B32" s="299"/>
      <c r="C32" s="299"/>
      <c r="D32" s="299"/>
    </row>
    <row r="33" spans="1:4" ht="12" hidden="1" customHeight="1">
      <c r="B33" s="299"/>
      <c r="C33" s="299"/>
      <c r="D33" s="299"/>
    </row>
    <row r="34" spans="1:4">
      <c r="B34" s="299"/>
      <c r="C34" s="299"/>
      <c r="D34" s="299"/>
    </row>
    <row r="35" spans="1:4">
      <c r="B35" s="299"/>
      <c r="C35" s="299"/>
      <c r="D35" s="299"/>
    </row>
    <row r="36" spans="1:4" ht="12.75" customHeight="1">
      <c r="B36" s="299"/>
      <c r="C36" s="299"/>
      <c r="D36" s="299"/>
    </row>
    <row r="37" spans="1:4">
      <c r="B37" s="299"/>
      <c r="C37" s="299"/>
      <c r="D37" s="299"/>
    </row>
    <row r="38" spans="1:4">
      <c r="B38" s="299"/>
      <c r="C38" s="299"/>
      <c r="D38" s="299"/>
    </row>
    <row r="42" spans="1:4" ht="12" customHeight="1">
      <c r="A42" s="293"/>
    </row>
    <row r="43" spans="1:4" ht="12" customHeight="1">
      <c r="A43" s="293"/>
    </row>
  </sheetData>
  <mergeCells count="6">
    <mergeCell ref="L5:M5"/>
    <mergeCell ref="B5:I5"/>
    <mergeCell ref="A2:C2"/>
    <mergeCell ref="A3:C3"/>
    <mergeCell ref="A4:D4"/>
    <mergeCell ref="A5:A6"/>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B11" sqref="B11:F23"/>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25" t="s">
        <v>284</v>
      </c>
      <c r="B2" s="525"/>
      <c r="C2" s="525"/>
      <c r="D2" s="525"/>
      <c r="E2" s="525"/>
      <c r="F2" s="525"/>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6" t="s">
        <v>285</v>
      </c>
      <c r="B3" s="526"/>
      <c r="C3" s="526"/>
      <c r="D3" s="526"/>
      <c r="E3" s="526"/>
      <c r="F3" s="52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5"/>
      <c r="B5" s="313"/>
      <c r="C5" s="345"/>
      <c r="D5" s="325" t="s">
        <v>50</v>
      </c>
      <c r="E5" s="528" t="s">
        <v>12</v>
      </c>
      <c r="F5" s="529"/>
    </row>
    <row r="6" spans="1:45" ht="12" customHeight="1">
      <c r="A6" s="323" t="s">
        <v>274</v>
      </c>
      <c r="B6" s="538" t="s">
        <v>265</v>
      </c>
      <c r="C6" s="539"/>
      <c r="D6" s="325" t="s">
        <v>14</v>
      </c>
      <c r="E6" s="528" t="s">
        <v>14</v>
      </c>
      <c r="F6" s="529"/>
    </row>
    <row r="7" spans="1:45" ht="12" customHeight="1">
      <c r="A7" s="377" t="s">
        <v>35</v>
      </c>
      <c r="B7" s="540" t="s">
        <v>266</v>
      </c>
      <c r="C7" s="541"/>
      <c r="D7" s="316" t="s">
        <v>51</v>
      </c>
      <c r="E7" s="531" t="s">
        <v>18</v>
      </c>
      <c r="F7" s="532"/>
    </row>
    <row r="8" spans="1:45" ht="12" customHeight="1">
      <c r="A8" s="316"/>
      <c r="B8" s="313"/>
      <c r="C8" s="345"/>
      <c r="D8" s="316" t="s">
        <v>19</v>
      </c>
      <c r="E8" s="531" t="s">
        <v>19</v>
      </c>
      <c r="F8" s="532"/>
    </row>
    <row r="9" spans="1:45" ht="12.75" thickBot="1">
      <c r="A9" s="65" t="str">
        <f>' F4'!A10</f>
        <v>Janar - Shkurt / January - February</v>
      </c>
      <c r="B9" s="66">
        <v>2019</v>
      </c>
      <c r="C9" s="225">
        <v>2020</v>
      </c>
      <c r="D9" s="66" t="s">
        <v>461</v>
      </c>
      <c r="E9" s="66">
        <v>2019</v>
      </c>
      <c r="F9" s="225">
        <v>2020</v>
      </c>
    </row>
    <row r="10" spans="1:45" ht="15.75" thickBot="1">
      <c r="A10" s="530" t="s">
        <v>340</v>
      </c>
      <c r="B10" s="530"/>
      <c r="C10" s="530"/>
      <c r="D10" s="530"/>
      <c r="E10" s="530"/>
      <c r="F10" s="530"/>
    </row>
    <row r="11" spans="1:45" ht="15">
      <c r="A11" s="180" t="s">
        <v>326</v>
      </c>
      <c r="B11" s="150">
        <v>38529.199999999997</v>
      </c>
      <c r="C11" s="150">
        <v>34000.020000000004</v>
      </c>
      <c r="D11" s="151">
        <v>-11.755188272790484</v>
      </c>
      <c r="E11" s="151">
        <v>11.254600344183848</v>
      </c>
      <c r="F11" s="151">
        <v>7.5234829699479961</v>
      </c>
    </row>
    <row r="12" spans="1:45" ht="15">
      <c r="A12" s="181" t="s">
        <v>42</v>
      </c>
      <c r="B12" s="150">
        <v>27078.980000000025</v>
      </c>
      <c r="C12" s="150">
        <v>36940.660000000003</v>
      </c>
      <c r="D12" s="151">
        <v>36.418210730241562</v>
      </c>
      <c r="E12" s="151">
        <v>7.909925397572434</v>
      </c>
      <c r="F12" s="151">
        <v>8.17418420367515</v>
      </c>
    </row>
    <row r="13" spans="1:45" ht="15">
      <c r="A13" s="181" t="s">
        <v>324</v>
      </c>
      <c r="B13" s="152">
        <v>32590.21</v>
      </c>
      <c r="C13" s="152">
        <v>47753.3</v>
      </c>
      <c r="D13" s="151">
        <v>46.526518239679973</v>
      </c>
      <c r="E13" s="151">
        <v>9.5197872959475909</v>
      </c>
      <c r="F13" s="151">
        <v>10.566791999205225</v>
      </c>
    </row>
    <row r="14" spans="1:45" ht="15">
      <c r="A14" s="181" t="s">
        <v>267</v>
      </c>
      <c r="B14" s="150">
        <v>21171.57</v>
      </c>
      <c r="C14" s="150">
        <v>43579.18</v>
      </c>
      <c r="D14" s="151">
        <v>105.83820661386945</v>
      </c>
      <c r="E14" s="151">
        <v>6.1843370484960092</v>
      </c>
      <c r="F14" s="151">
        <v>9.6431478150394714</v>
      </c>
    </row>
    <row r="15" spans="1:45" ht="15">
      <c r="A15" s="182" t="s">
        <v>34</v>
      </c>
      <c r="B15" s="150">
        <v>30671.559999999998</v>
      </c>
      <c r="C15" s="150">
        <v>0</v>
      </c>
      <c r="D15" s="151">
        <v>-100</v>
      </c>
      <c r="E15" s="151">
        <v>8.9593386245407505</v>
      </c>
      <c r="F15" s="151">
        <v>0</v>
      </c>
    </row>
    <row r="16" spans="1:45" ht="15">
      <c r="A16" s="181" t="s">
        <v>275</v>
      </c>
      <c r="B16" s="150">
        <v>26893.397550999987</v>
      </c>
      <c r="C16" s="150">
        <v>34418.222567000004</v>
      </c>
      <c r="D16" s="151">
        <v>27.980194773568947</v>
      </c>
      <c r="E16" s="151">
        <v>7.8557156996189264</v>
      </c>
      <c r="F16" s="151">
        <v>7.6160223240664067</v>
      </c>
    </row>
    <row r="17" spans="1:6" ht="15">
      <c r="A17" s="181" t="s">
        <v>320</v>
      </c>
      <c r="B17" s="150">
        <v>40465.560000000041</v>
      </c>
      <c r="C17" s="150">
        <v>54169.240000000013</v>
      </c>
      <c r="D17" s="151">
        <v>33.865044744221898</v>
      </c>
      <c r="E17" s="151">
        <v>11.82022220818477</v>
      </c>
      <c r="F17" s="151">
        <v>11.986503379557597</v>
      </c>
    </row>
    <row r="18" spans="1:6" ht="15">
      <c r="A18" s="181" t="s">
        <v>312</v>
      </c>
      <c r="B18" s="150">
        <v>40581.270000000004</v>
      </c>
      <c r="C18" s="150">
        <v>56123.291933897941</v>
      </c>
      <c r="D18" s="151">
        <v>38.298510455434084</v>
      </c>
      <c r="E18" s="151">
        <v>11.854021762959462</v>
      </c>
      <c r="F18" s="151">
        <v>12.418893608947904</v>
      </c>
    </row>
    <row r="19" spans="1:6" ht="15">
      <c r="A19" s="181" t="s">
        <v>276</v>
      </c>
      <c r="B19" s="150">
        <v>30456.79</v>
      </c>
      <c r="C19" s="150">
        <v>49173.91</v>
      </c>
      <c r="D19" s="151">
        <v>61.45467069904609</v>
      </c>
      <c r="E19" s="151">
        <v>8.8966030755046877</v>
      </c>
      <c r="F19" s="151">
        <v>10.881142847879369</v>
      </c>
    </row>
    <row r="20" spans="1:6" ht="15">
      <c r="A20" s="181" t="s">
        <v>268</v>
      </c>
      <c r="B20" s="150">
        <v>7030.3899999999994</v>
      </c>
      <c r="C20" s="150">
        <v>23348.58</v>
      </c>
      <c r="D20" s="151">
        <v>232.10931399253818</v>
      </c>
      <c r="E20" s="151">
        <v>2.0536172490928095</v>
      </c>
      <c r="F20" s="151">
        <v>5.1665453138694746</v>
      </c>
    </row>
    <row r="21" spans="1:6" ht="15">
      <c r="A21" s="181" t="s">
        <v>269</v>
      </c>
      <c r="B21" s="150">
        <v>23867.280000000006</v>
      </c>
      <c r="C21" s="150">
        <v>37374.31</v>
      </c>
      <c r="D21" s="151">
        <v>56.592246791423186</v>
      </c>
      <c r="E21" s="151">
        <v>6.9717694035363404</v>
      </c>
      <c r="F21" s="151">
        <v>8.2701417469330032</v>
      </c>
    </row>
    <row r="22" spans="1:6" ht="15.75" thickBot="1">
      <c r="A22" s="239" t="s">
        <v>270</v>
      </c>
      <c r="B22" s="238">
        <v>23005.58</v>
      </c>
      <c r="C22" s="238">
        <v>35037.899999999994</v>
      </c>
      <c r="D22" s="240">
        <v>52.301745924249651</v>
      </c>
      <c r="E22" s="240">
        <v>6.7200618903623512</v>
      </c>
      <c r="F22" s="240">
        <v>7.7531437908783838</v>
      </c>
    </row>
    <row r="23" spans="1:6" ht="15" thickBot="1">
      <c r="A23" s="370" t="s">
        <v>9</v>
      </c>
      <c r="B23" s="395">
        <v>342341.78755100013</v>
      </c>
      <c r="C23" s="395">
        <v>451918.61450089805</v>
      </c>
      <c r="D23" s="400">
        <v>32.008019743594353</v>
      </c>
      <c r="E23" s="400">
        <v>99.999999999999972</v>
      </c>
      <c r="F23" s="380">
        <v>99.999999999999986</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zoomScale="84" zoomScaleNormal="84" workbookViewId="0">
      <selection activeCell="B11" sqref="B11:F23"/>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6" ht="15.75" customHeight="1">
      <c r="A2" s="525" t="s">
        <v>286</v>
      </c>
      <c r="B2" s="525"/>
      <c r="C2" s="525"/>
      <c r="D2" s="525"/>
      <c r="E2" s="525"/>
      <c r="F2" s="525"/>
    </row>
    <row r="3" spans="1:6" ht="15.75">
      <c r="A3" s="526" t="s">
        <v>287</v>
      </c>
      <c r="B3" s="526"/>
      <c r="C3" s="526"/>
      <c r="D3" s="526"/>
      <c r="E3" s="526"/>
      <c r="F3" s="526"/>
    </row>
    <row r="5" spans="1:6">
      <c r="A5" s="325"/>
      <c r="B5" s="313"/>
      <c r="C5" s="345"/>
      <c r="D5" s="325" t="s">
        <v>50</v>
      </c>
      <c r="E5" s="528" t="s">
        <v>12</v>
      </c>
      <c r="F5" s="529"/>
    </row>
    <row r="6" spans="1:6" ht="14.25">
      <c r="A6" s="323" t="s">
        <v>274</v>
      </c>
      <c r="B6" s="538" t="s">
        <v>265</v>
      </c>
      <c r="C6" s="539"/>
      <c r="D6" s="325" t="s">
        <v>14</v>
      </c>
      <c r="E6" s="528" t="s">
        <v>14</v>
      </c>
      <c r="F6" s="529"/>
    </row>
    <row r="7" spans="1:6" ht="15">
      <c r="A7" s="377" t="s">
        <v>35</v>
      </c>
      <c r="B7" s="540" t="s">
        <v>266</v>
      </c>
      <c r="C7" s="541"/>
      <c r="D7" s="316" t="s">
        <v>51</v>
      </c>
      <c r="E7" s="531" t="s">
        <v>18</v>
      </c>
      <c r="F7" s="532"/>
    </row>
    <row r="8" spans="1:6">
      <c r="A8" s="316"/>
      <c r="B8" s="313"/>
      <c r="C8" s="345"/>
      <c r="D8" s="316" t="s">
        <v>19</v>
      </c>
      <c r="E8" s="531" t="s">
        <v>19</v>
      </c>
      <c r="F8" s="532"/>
    </row>
    <row r="9" spans="1:6" ht="13.5" thickBot="1">
      <c r="A9" s="65" t="str">
        <f>' F4'!A10</f>
        <v>Janar - Shkurt / January - February</v>
      </c>
      <c r="B9" s="66">
        <v>2019</v>
      </c>
      <c r="C9" s="225">
        <v>2020</v>
      </c>
      <c r="D9" s="66" t="s">
        <v>461</v>
      </c>
      <c r="E9" s="66">
        <v>2019</v>
      </c>
      <c r="F9" s="225">
        <v>2020</v>
      </c>
    </row>
    <row r="10" spans="1:6" ht="15.75" thickBot="1">
      <c r="A10" s="530" t="s">
        <v>352</v>
      </c>
      <c r="B10" s="530"/>
      <c r="C10" s="530"/>
      <c r="D10" s="530"/>
      <c r="E10" s="530"/>
      <c r="F10" s="530"/>
    </row>
    <row r="11" spans="1:6" ht="15">
      <c r="A11" s="180" t="s">
        <v>326</v>
      </c>
      <c r="B11" s="150">
        <v>38529.199999999997</v>
      </c>
      <c r="C11" s="150">
        <v>34000.020000000004</v>
      </c>
      <c r="D11" s="151">
        <v>-11.755188272790484</v>
      </c>
      <c r="E11" s="151">
        <v>11.254600344183848</v>
      </c>
      <c r="F11" s="151">
        <v>7.5234829699479961</v>
      </c>
    </row>
    <row r="12" spans="1:6" ht="15">
      <c r="A12" s="181" t="s">
        <v>42</v>
      </c>
      <c r="B12" s="150">
        <v>27078.980000000025</v>
      </c>
      <c r="C12" s="150">
        <v>36940.660000000003</v>
      </c>
      <c r="D12" s="151">
        <v>36.418210730241562</v>
      </c>
      <c r="E12" s="151">
        <v>7.909925397572434</v>
      </c>
      <c r="F12" s="151">
        <v>8.17418420367515</v>
      </c>
    </row>
    <row r="13" spans="1:6" ht="15">
      <c r="A13" s="181" t="s">
        <v>324</v>
      </c>
      <c r="B13" s="152">
        <v>32590.21</v>
      </c>
      <c r="C13" s="152">
        <v>47753.3</v>
      </c>
      <c r="D13" s="151">
        <v>46.526518239679973</v>
      </c>
      <c r="E13" s="151">
        <v>9.5197872959475909</v>
      </c>
      <c r="F13" s="151">
        <v>10.566791999205225</v>
      </c>
    </row>
    <row r="14" spans="1:6" ht="15">
      <c r="A14" s="181" t="s">
        <v>267</v>
      </c>
      <c r="B14" s="150">
        <v>21171.57</v>
      </c>
      <c r="C14" s="150">
        <v>43579.18</v>
      </c>
      <c r="D14" s="151">
        <v>105.83820661386945</v>
      </c>
      <c r="E14" s="151">
        <v>6.1843370484960092</v>
      </c>
      <c r="F14" s="151">
        <v>9.6431478150394714</v>
      </c>
    </row>
    <row r="15" spans="1:6" ht="15">
      <c r="A15" s="182" t="s">
        <v>34</v>
      </c>
      <c r="B15" s="150">
        <v>30671.559999999998</v>
      </c>
      <c r="C15" s="150">
        <v>0</v>
      </c>
      <c r="D15" s="151">
        <v>-100</v>
      </c>
      <c r="E15" s="151">
        <v>8.9593386245407505</v>
      </c>
      <c r="F15" s="151">
        <v>0</v>
      </c>
    </row>
    <row r="16" spans="1:6" ht="15">
      <c r="A16" s="181" t="s">
        <v>275</v>
      </c>
      <c r="B16" s="150">
        <v>26893.397550999987</v>
      </c>
      <c r="C16" s="150">
        <v>34418.222567000004</v>
      </c>
      <c r="D16" s="151">
        <v>27.980194773568947</v>
      </c>
      <c r="E16" s="151">
        <v>7.8557156996189264</v>
      </c>
      <c r="F16" s="151">
        <v>7.6160223240664067</v>
      </c>
    </row>
    <row r="17" spans="1:6" s="63" customFormat="1" ht="15">
      <c r="A17" s="181" t="s">
        <v>320</v>
      </c>
      <c r="B17" s="150">
        <v>40465.560000000041</v>
      </c>
      <c r="C17" s="150">
        <v>54169.240000000013</v>
      </c>
      <c r="D17" s="151">
        <v>33.865044744221898</v>
      </c>
      <c r="E17" s="151">
        <v>11.82022220818477</v>
      </c>
      <c r="F17" s="151">
        <v>11.986503379557597</v>
      </c>
    </row>
    <row r="18" spans="1:6" ht="15">
      <c r="A18" s="181" t="s">
        <v>312</v>
      </c>
      <c r="B18" s="150">
        <v>40581.270000000004</v>
      </c>
      <c r="C18" s="150">
        <v>56123.291933897941</v>
      </c>
      <c r="D18" s="151">
        <v>38.298510455434084</v>
      </c>
      <c r="E18" s="151">
        <v>11.854021762959462</v>
      </c>
      <c r="F18" s="151">
        <v>12.418893608947904</v>
      </c>
    </row>
    <row r="19" spans="1:6" ht="15">
      <c r="A19" s="181" t="s">
        <v>276</v>
      </c>
      <c r="B19" s="150">
        <v>30456.79</v>
      </c>
      <c r="C19" s="150">
        <v>49173.91</v>
      </c>
      <c r="D19" s="151">
        <v>61.45467069904609</v>
      </c>
      <c r="E19" s="151">
        <v>8.8966030755046877</v>
      </c>
      <c r="F19" s="151">
        <v>10.881142847879369</v>
      </c>
    </row>
    <row r="20" spans="1:6" ht="15">
      <c r="A20" s="181" t="s">
        <v>268</v>
      </c>
      <c r="B20" s="150">
        <v>7030.3899999999994</v>
      </c>
      <c r="C20" s="150">
        <v>23348.58</v>
      </c>
      <c r="D20" s="151">
        <v>232.10931399253818</v>
      </c>
      <c r="E20" s="151">
        <v>2.0536172490928095</v>
      </c>
      <c r="F20" s="151">
        <v>5.1665453138694746</v>
      </c>
    </row>
    <row r="21" spans="1:6" ht="17.25" customHeight="1">
      <c r="A21" s="181" t="s">
        <v>269</v>
      </c>
      <c r="B21" s="150">
        <v>23867.280000000006</v>
      </c>
      <c r="C21" s="150">
        <v>37374.31</v>
      </c>
      <c r="D21" s="151">
        <v>56.592246791423186</v>
      </c>
      <c r="E21" s="151">
        <v>6.9717694035363404</v>
      </c>
      <c r="F21" s="151">
        <v>8.2701417469330032</v>
      </c>
    </row>
    <row r="22" spans="1:6" ht="17.25" customHeight="1" thickBot="1">
      <c r="A22" s="239" t="s">
        <v>270</v>
      </c>
      <c r="B22" s="238">
        <v>23005.58</v>
      </c>
      <c r="C22" s="238">
        <v>35037.899999999994</v>
      </c>
      <c r="D22" s="240">
        <v>52.301745924249651</v>
      </c>
      <c r="E22" s="240">
        <v>6.7200618903623512</v>
      </c>
      <c r="F22" s="240">
        <v>7.7531437908783838</v>
      </c>
    </row>
    <row r="23" spans="1:6" ht="15" thickBot="1">
      <c r="A23" s="370" t="s">
        <v>9</v>
      </c>
      <c r="B23" s="395">
        <v>342341.78755100013</v>
      </c>
      <c r="C23" s="395">
        <v>451918.61450089805</v>
      </c>
      <c r="D23" s="400">
        <v>32.008019743594353</v>
      </c>
      <c r="E23" s="400">
        <v>99.999999999999972</v>
      </c>
      <c r="F23" s="380">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B11" sqref="B11:F23"/>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25" t="s">
        <v>246</v>
      </c>
      <c r="B2" s="525"/>
      <c r="C2" s="525"/>
      <c r="D2" s="525"/>
      <c r="E2" s="525"/>
      <c r="F2" s="525"/>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6" t="s">
        <v>247</v>
      </c>
      <c r="B3" s="526"/>
      <c r="C3" s="526"/>
      <c r="D3" s="526"/>
      <c r="E3" s="526"/>
      <c r="F3" s="52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5"/>
      <c r="B5" s="313"/>
      <c r="C5" s="345"/>
      <c r="D5" s="325" t="s">
        <v>50</v>
      </c>
      <c r="E5" s="528" t="s">
        <v>12</v>
      </c>
      <c r="F5" s="529"/>
    </row>
    <row r="6" spans="1:45" ht="12" customHeight="1">
      <c r="A6" s="323" t="s">
        <v>274</v>
      </c>
      <c r="B6" s="538" t="s">
        <v>265</v>
      </c>
      <c r="C6" s="539"/>
      <c r="D6" s="325" t="s">
        <v>14</v>
      </c>
      <c r="E6" s="528" t="s">
        <v>14</v>
      </c>
      <c r="F6" s="529"/>
    </row>
    <row r="7" spans="1:45" ht="12" customHeight="1">
      <c r="A7" s="377" t="s">
        <v>35</v>
      </c>
      <c r="B7" s="540" t="s">
        <v>266</v>
      </c>
      <c r="C7" s="541"/>
      <c r="D7" s="316" t="s">
        <v>51</v>
      </c>
      <c r="E7" s="531" t="s">
        <v>18</v>
      </c>
      <c r="F7" s="532"/>
    </row>
    <row r="8" spans="1:45" ht="12" customHeight="1">
      <c r="A8" s="316"/>
      <c r="B8" s="313"/>
      <c r="C8" s="345"/>
      <c r="D8" s="316" t="s">
        <v>19</v>
      </c>
      <c r="E8" s="531" t="s">
        <v>19</v>
      </c>
      <c r="F8" s="532"/>
    </row>
    <row r="9" spans="1:45" ht="12.75" thickBot="1">
      <c r="A9" s="65" t="str">
        <f>' F4'!A10</f>
        <v>Janar - Shkurt / January - February</v>
      </c>
      <c r="B9" s="66">
        <v>2019</v>
      </c>
      <c r="C9" s="225">
        <v>2020</v>
      </c>
      <c r="D9" s="66" t="s">
        <v>461</v>
      </c>
      <c r="E9" s="66">
        <v>2019</v>
      </c>
      <c r="F9" s="225">
        <v>2020</v>
      </c>
    </row>
    <row r="10" spans="1:45" ht="15.75" thickBot="1">
      <c r="A10" s="530" t="s">
        <v>353</v>
      </c>
      <c r="B10" s="530"/>
      <c r="C10" s="530"/>
      <c r="D10" s="530"/>
      <c r="E10" s="530"/>
      <c r="F10" s="530"/>
    </row>
    <row r="11" spans="1:45" ht="15">
      <c r="A11" s="180" t="s">
        <v>326</v>
      </c>
      <c r="B11" s="152">
        <v>5200.0599999999995</v>
      </c>
      <c r="C11" s="152">
        <v>980.13999999999987</v>
      </c>
      <c r="D11" s="151">
        <v>-81.151371330330804</v>
      </c>
      <c r="E11" s="151">
        <v>0.49089222314446246</v>
      </c>
      <c r="F11" s="151">
        <v>4.8209312367260442E-2</v>
      </c>
    </row>
    <row r="12" spans="1:45" ht="15">
      <c r="A12" s="181" t="s">
        <v>42</v>
      </c>
      <c r="B12" s="150">
        <v>38526.630000000005</v>
      </c>
      <c r="C12" s="150">
        <v>37459.14</v>
      </c>
      <c r="D12" s="151">
        <v>-2.7707847792552975</v>
      </c>
      <c r="E12" s="151">
        <v>3.6369624679261672</v>
      </c>
      <c r="F12" s="151">
        <v>1.8424708523975561</v>
      </c>
    </row>
    <row r="13" spans="1:45" ht="15">
      <c r="A13" s="181" t="s">
        <v>323</v>
      </c>
      <c r="B13" s="150">
        <v>7428.17</v>
      </c>
      <c r="C13" s="150">
        <v>17933.13</v>
      </c>
      <c r="D13" s="151">
        <v>141.42056522669785</v>
      </c>
      <c r="E13" s="151">
        <v>0.70122861759191268</v>
      </c>
      <c r="F13" s="151">
        <v>0.88206160945649548</v>
      </c>
    </row>
    <row r="14" spans="1:45" ht="15">
      <c r="A14" s="181" t="s">
        <v>267</v>
      </c>
      <c r="B14" s="150">
        <v>244772.36</v>
      </c>
      <c r="C14" s="150">
        <v>410528.52</v>
      </c>
      <c r="D14" s="151">
        <v>67.71849566674932</v>
      </c>
      <c r="E14" s="151">
        <v>23.106819529912478</v>
      </c>
      <c r="F14" s="151">
        <v>20.1923170734274</v>
      </c>
    </row>
    <row r="15" spans="1:45" ht="15">
      <c r="A15" s="182" t="s">
        <v>34</v>
      </c>
      <c r="B15" s="150">
        <v>8856.2999999999993</v>
      </c>
      <c r="C15" s="150">
        <v>0</v>
      </c>
      <c r="D15" s="151">
        <v>-100</v>
      </c>
      <c r="E15" s="151">
        <v>0.83604589097708537</v>
      </c>
      <c r="F15" s="151">
        <v>0</v>
      </c>
    </row>
    <row r="16" spans="1:45" ht="15">
      <c r="A16" s="181" t="s">
        <v>275</v>
      </c>
      <c r="B16" s="150">
        <v>4284.6995770000003</v>
      </c>
      <c r="C16" s="150">
        <v>6817.79</v>
      </c>
      <c r="D16" s="151">
        <v>59.119440639373423</v>
      </c>
      <c r="E16" s="151">
        <v>0.404481044614806</v>
      </c>
      <c r="F16" s="151">
        <v>0.33534083678289289</v>
      </c>
    </row>
    <row r="17" spans="1:6" ht="15">
      <c r="A17" s="181" t="s">
        <v>320</v>
      </c>
      <c r="B17" s="150">
        <v>24995.59</v>
      </c>
      <c r="C17" s="150">
        <v>8304.67</v>
      </c>
      <c r="D17" s="151">
        <v>-66.775459191001289</v>
      </c>
      <c r="E17" s="151">
        <v>2.3596152244219284</v>
      </c>
      <c r="F17" s="151">
        <v>0.40847473844248461</v>
      </c>
    </row>
    <row r="18" spans="1:6" ht="15">
      <c r="A18" s="181" t="s">
        <v>312</v>
      </c>
      <c r="B18" s="150">
        <v>33843.550000000003</v>
      </c>
      <c r="C18" s="150">
        <v>41940.368305084747</v>
      </c>
      <c r="D18" s="151">
        <v>23.924258256254859</v>
      </c>
      <c r="E18" s="151">
        <v>3.1948738088792767</v>
      </c>
      <c r="F18" s="151">
        <v>2.0628852168239029</v>
      </c>
    </row>
    <row r="19" spans="1:6" ht="15">
      <c r="A19" s="181" t="s">
        <v>276</v>
      </c>
      <c r="B19" s="150">
        <v>49076.229999999996</v>
      </c>
      <c r="C19" s="150">
        <v>324003.45</v>
      </c>
      <c r="D19" s="151">
        <v>560.20444113168435</v>
      </c>
      <c r="E19" s="151">
        <v>4.6328580147630918</v>
      </c>
      <c r="F19" s="151">
        <v>15.936482062889029</v>
      </c>
    </row>
    <row r="20" spans="1:6" ht="15">
      <c r="A20" s="181" t="s">
        <v>268</v>
      </c>
      <c r="B20" s="150">
        <v>31529.510000000002</v>
      </c>
      <c r="C20" s="150">
        <v>22930.17</v>
      </c>
      <c r="D20" s="151">
        <v>-27.273941142758019</v>
      </c>
      <c r="E20" s="151">
        <v>2.976425514043215</v>
      </c>
      <c r="F20" s="151">
        <v>1.1278467649156085</v>
      </c>
    </row>
    <row r="21" spans="1:6" ht="15">
      <c r="A21" s="181" t="s">
        <v>269</v>
      </c>
      <c r="B21" s="150">
        <v>560331.42999999993</v>
      </c>
      <c r="C21" s="150">
        <v>1140038.22</v>
      </c>
      <c r="D21" s="151">
        <v>103.45783922918623</v>
      </c>
      <c r="E21" s="151">
        <v>52.895993771305662</v>
      </c>
      <c r="F21" s="151">
        <v>56.074090087738071</v>
      </c>
    </row>
    <row r="22" spans="1:6" ht="15.75" thickBot="1">
      <c r="A22" s="239" t="s">
        <v>270</v>
      </c>
      <c r="B22" s="238">
        <v>50463.350000000006</v>
      </c>
      <c r="C22" s="238">
        <v>22157.08</v>
      </c>
      <c r="D22" s="240">
        <v>-56.092728683291938</v>
      </c>
      <c r="E22" s="240">
        <v>4.7638038924199169</v>
      </c>
      <c r="F22" s="240">
        <v>1.0898214447592991</v>
      </c>
    </row>
    <row r="23" spans="1:6" ht="15" thickBot="1">
      <c r="A23" s="370" t="s">
        <v>9</v>
      </c>
      <c r="B23" s="395">
        <v>1059307.8795769999</v>
      </c>
      <c r="C23" s="395">
        <v>2033092.6783050848</v>
      </c>
      <c r="D23" s="400">
        <v>91.926513292522102</v>
      </c>
      <c r="E23" s="400">
        <v>100</v>
      </c>
      <c r="F23" s="380">
        <v>100</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4"/>
  <sheetViews>
    <sheetView zoomScaleNormal="100" workbookViewId="0">
      <selection activeCell="I20" sqref="I20"/>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6" ht="15.75" customHeight="1">
      <c r="A2" s="525" t="s">
        <v>251</v>
      </c>
      <c r="B2" s="525"/>
      <c r="C2" s="525"/>
      <c r="D2" s="525"/>
      <c r="E2" s="525"/>
      <c r="F2" s="525"/>
    </row>
    <row r="3" spans="1:6" ht="15.75">
      <c r="A3" s="526" t="s">
        <v>252</v>
      </c>
      <c r="B3" s="526"/>
      <c r="C3" s="526"/>
      <c r="D3" s="526"/>
      <c r="E3" s="526"/>
      <c r="F3" s="526"/>
    </row>
    <row r="5" spans="1:6">
      <c r="A5" s="325"/>
      <c r="B5" s="313"/>
      <c r="C5" s="345"/>
      <c r="D5" s="325" t="s">
        <v>50</v>
      </c>
      <c r="E5" s="528" t="s">
        <v>12</v>
      </c>
      <c r="F5" s="529"/>
    </row>
    <row r="6" spans="1:6" ht="14.25">
      <c r="A6" s="323" t="s">
        <v>274</v>
      </c>
      <c r="B6" s="538" t="s">
        <v>265</v>
      </c>
      <c r="C6" s="539"/>
      <c r="D6" s="325" t="s">
        <v>14</v>
      </c>
      <c r="E6" s="528" t="s">
        <v>14</v>
      </c>
      <c r="F6" s="529"/>
    </row>
    <row r="7" spans="1:6" ht="15">
      <c r="A7" s="377" t="s">
        <v>35</v>
      </c>
      <c r="B7" s="540" t="s">
        <v>266</v>
      </c>
      <c r="C7" s="541"/>
      <c r="D7" s="316" t="s">
        <v>51</v>
      </c>
      <c r="E7" s="531" t="s">
        <v>18</v>
      </c>
      <c r="F7" s="532"/>
    </row>
    <row r="8" spans="1:6">
      <c r="A8" s="316"/>
      <c r="B8" s="313"/>
      <c r="C8" s="345"/>
      <c r="D8" s="316" t="s">
        <v>19</v>
      </c>
      <c r="E8" s="531" t="s">
        <v>19</v>
      </c>
      <c r="F8" s="532"/>
    </row>
    <row r="9" spans="1:6" ht="13.5" thickBot="1">
      <c r="A9" s="65" t="str">
        <f>' F4'!A10</f>
        <v>Janar - Shkurt / January - February</v>
      </c>
      <c r="B9" s="66">
        <v>2019</v>
      </c>
      <c r="C9" s="225">
        <v>2020</v>
      </c>
      <c r="D9" s="66" t="s">
        <v>461</v>
      </c>
      <c r="E9" s="66">
        <v>2019</v>
      </c>
      <c r="F9" s="225">
        <v>2020</v>
      </c>
    </row>
    <row r="10" spans="1:6" ht="15.75" thickBot="1">
      <c r="A10" s="530" t="s">
        <v>336</v>
      </c>
      <c r="B10" s="530"/>
      <c r="C10" s="530"/>
      <c r="D10" s="530"/>
      <c r="E10" s="530"/>
      <c r="F10" s="530"/>
    </row>
    <row r="11" spans="1:6" ht="15">
      <c r="A11" s="180" t="s">
        <v>326</v>
      </c>
      <c r="B11" s="152">
        <v>0</v>
      </c>
      <c r="C11" s="150">
        <v>0</v>
      </c>
      <c r="D11" s="151" t="e">
        <v>#DIV/0!</v>
      </c>
      <c r="E11" s="151">
        <v>0</v>
      </c>
      <c r="F11" s="151">
        <v>0</v>
      </c>
    </row>
    <row r="12" spans="1:6" ht="15">
      <c r="A12" s="181" t="s">
        <v>42</v>
      </c>
      <c r="B12" s="152">
        <v>0</v>
      </c>
      <c r="C12" s="152">
        <v>11925.52</v>
      </c>
      <c r="D12" s="151" t="e">
        <v>#DIV/0!</v>
      </c>
      <c r="E12" s="151">
        <v>0</v>
      </c>
      <c r="F12" s="151">
        <v>17.81654968016019</v>
      </c>
    </row>
    <row r="13" spans="1:6" ht="15">
      <c r="A13" s="181" t="s">
        <v>323</v>
      </c>
      <c r="B13" s="150">
        <v>1427</v>
      </c>
      <c r="C13" s="150">
        <v>320</v>
      </c>
      <c r="D13" s="151">
        <v>-77.575332866152763</v>
      </c>
      <c r="E13" s="151">
        <v>5.828122262324313</v>
      </c>
      <c r="F13" s="151">
        <v>0.47807524515922661</v>
      </c>
    </row>
    <row r="14" spans="1:6" ht="15">
      <c r="A14" s="181" t="s">
        <v>267</v>
      </c>
      <c r="B14" s="150">
        <v>12653.33</v>
      </c>
      <c r="C14" s="150">
        <v>20429.570000000003</v>
      </c>
      <c r="D14" s="151">
        <v>61.456075199176837</v>
      </c>
      <c r="E14" s="151">
        <v>51.678454285589417</v>
      </c>
      <c r="F14" s="151">
        <v>30.521474019523698</v>
      </c>
    </row>
    <row r="15" spans="1:6" ht="15">
      <c r="A15" s="182" t="s">
        <v>34</v>
      </c>
      <c r="B15" s="150">
        <v>948.28</v>
      </c>
      <c r="C15" s="150">
        <v>18766.060000000001</v>
      </c>
      <c r="D15" s="151">
        <v>1878.9576918209814</v>
      </c>
      <c r="E15" s="151">
        <v>3.8729444841744218</v>
      </c>
      <c r="F15" s="151">
        <v>28.036214797414864</v>
      </c>
    </row>
    <row r="16" spans="1:6" ht="15">
      <c r="A16" s="181" t="s">
        <v>275</v>
      </c>
      <c r="B16" s="150">
        <v>2435.5</v>
      </c>
      <c r="C16" s="150">
        <v>269</v>
      </c>
      <c r="D16" s="151">
        <v>-88.955040032847464</v>
      </c>
      <c r="E16" s="151">
        <v>9.9470159564757292</v>
      </c>
      <c r="F16" s="151">
        <v>0.40188200296197485</v>
      </c>
    </row>
    <row r="17" spans="1:6" s="63" customFormat="1" ht="15">
      <c r="A17" s="181" t="s">
        <v>320</v>
      </c>
      <c r="B17" s="150">
        <v>0</v>
      </c>
      <c r="C17" s="150">
        <v>0</v>
      </c>
      <c r="D17" s="151" t="e">
        <v>#DIV/0!</v>
      </c>
      <c r="E17" s="151">
        <v>0</v>
      </c>
      <c r="F17" s="151">
        <v>0</v>
      </c>
    </row>
    <row r="18" spans="1:6" ht="15">
      <c r="A18" s="181" t="s">
        <v>312</v>
      </c>
      <c r="B18" s="150">
        <v>5247</v>
      </c>
      <c r="C18" s="150">
        <v>1015</v>
      </c>
      <c r="D18" s="151">
        <v>-80.655612731084432</v>
      </c>
      <c r="E18" s="151">
        <v>21.42968290849031</v>
      </c>
      <c r="F18" s="151">
        <v>1.5163949182394221</v>
      </c>
    </row>
    <row r="19" spans="1:6" ht="15">
      <c r="A19" s="181" t="s">
        <v>276</v>
      </c>
      <c r="B19" s="150">
        <v>5775.2</v>
      </c>
      <c r="C19" s="150">
        <v>11343.310000000001</v>
      </c>
      <c r="D19" s="151">
        <v>96.414150159301883</v>
      </c>
      <c r="E19" s="151">
        <v>23.586945822968026</v>
      </c>
      <c r="F19" s="151">
        <v>16.946736591147214</v>
      </c>
    </row>
    <row r="20" spans="1:6" ht="15">
      <c r="A20" s="181" t="s">
        <v>268</v>
      </c>
      <c r="B20" s="150">
        <v>0</v>
      </c>
      <c r="C20" s="150">
        <v>0</v>
      </c>
      <c r="D20" s="151" t="e">
        <v>#DIV/0!</v>
      </c>
      <c r="E20" s="151">
        <v>0</v>
      </c>
      <c r="F20" s="151">
        <v>0</v>
      </c>
    </row>
    <row r="21" spans="1:6" ht="15">
      <c r="A21" s="181" t="s">
        <v>269</v>
      </c>
      <c r="B21" s="150">
        <v>-4323.58</v>
      </c>
      <c r="C21" s="150">
        <v>2329.61</v>
      </c>
      <c r="D21" s="151">
        <v>-153.88150560415212</v>
      </c>
      <c r="E21" s="151">
        <v>-17.658271093861355</v>
      </c>
      <c r="F21" s="151">
        <v>3.4804027246105811</v>
      </c>
    </row>
    <row r="22" spans="1:6" ht="15" customHeight="1" thickBot="1">
      <c r="A22" s="239" t="s">
        <v>270</v>
      </c>
      <c r="B22" s="169">
        <v>322</v>
      </c>
      <c r="C22" s="169">
        <v>537</v>
      </c>
      <c r="D22" s="151">
        <v>66.770186335403722</v>
      </c>
      <c r="E22" s="240">
        <v>1.3151053738391232</v>
      </c>
      <c r="F22" s="240">
        <v>0.80227002078282728</v>
      </c>
    </row>
    <row r="23" spans="1:6" ht="15" thickBot="1">
      <c r="A23" s="370" t="s">
        <v>9</v>
      </c>
      <c r="B23" s="395">
        <v>24484.730000000003</v>
      </c>
      <c r="C23" s="395">
        <v>66935.070000000007</v>
      </c>
      <c r="D23" s="400">
        <v>173.37475234564562</v>
      </c>
      <c r="E23" s="400">
        <v>99.999999999999957</v>
      </c>
      <c r="F23" s="380">
        <v>100</v>
      </c>
    </row>
    <row r="24" spans="1:6">
      <c r="C24" s="510"/>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election activeCell="I17" sqref="I17"/>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25" t="s">
        <v>199</v>
      </c>
      <c r="B2" s="525"/>
      <c r="C2" s="525"/>
      <c r="D2" s="525"/>
      <c r="E2" s="525"/>
      <c r="F2" s="525"/>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26" t="s">
        <v>200</v>
      </c>
      <c r="B3" s="526"/>
      <c r="C3" s="526"/>
      <c r="D3" s="526"/>
      <c r="E3" s="526"/>
      <c r="F3" s="52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5"/>
      <c r="B5" s="313"/>
      <c r="C5" s="345"/>
      <c r="D5" s="325" t="s">
        <v>50</v>
      </c>
      <c r="E5" s="528" t="s">
        <v>12</v>
      </c>
      <c r="F5" s="529"/>
    </row>
    <row r="6" spans="1:47" ht="12" customHeight="1">
      <c r="A6" s="323" t="s">
        <v>274</v>
      </c>
      <c r="B6" s="538" t="s">
        <v>265</v>
      </c>
      <c r="C6" s="539"/>
      <c r="D6" s="325" t="s">
        <v>14</v>
      </c>
      <c r="E6" s="528" t="s">
        <v>14</v>
      </c>
      <c r="F6" s="529"/>
    </row>
    <row r="7" spans="1:47" ht="12" customHeight="1">
      <c r="A7" s="377" t="s">
        <v>35</v>
      </c>
      <c r="B7" s="540" t="s">
        <v>266</v>
      </c>
      <c r="C7" s="541"/>
      <c r="D7" s="316" t="s">
        <v>51</v>
      </c>
      <c r="E7" s="531" t="s">
        <v>18</v>
      </c>
      <c r="F7" s="532"/>
    </row>
    <row r="8" spans="1:47" ht="12" customHeight="1">
      <c r="A8" s="316"/>
      <c r="B8" s="313"/>
      <c r="C8" s="345"/>
      <c r="D8" s="316" t="s">
        <v>19</v>
      </c>
      <c r="E8" s="531" t="s">
        <v>19</v>
      </c>
      <c r="F8" s="532"/>
    </row>
    <row r="9" spans="1:47" ht="12.75" thickBot="1">
      <c r="A9" s="65" t="str">
        <f>' F4'!A10</f>
        <v>Janar - Shkurt / January - February</v>
      </c>
      <c r="B9" s="66">
        <v>2019</v>
      </c>
      <c r="C9" s="225">
        <v>2020</v>
      </c>
      <c r="D9" s="66" t="s">
        <v>461</v>
      </c>
      <c r="E9" s="66">
        <v>2019</v>
      </c>
      <c r="F9" s="225">
        <v>2020</v>
      </c>
    </row>
    <row r="10" spans="1:47" ht="15.75" thickBot="1">
      <c r="A10" s="530" t="s">
        <v>340</v>
      </c>
      <c r="B10" s="530"/>
      <c r="C10" s="530"/>
      <c r="D10" s="530"/>
      <c r="E10" s="530"/>
      <c r="F10" s="530"/>
    </row>
    <row r="11" spans="1:47" ht="15" customHeight="1">
      <c r="A11" s="180" t="s">
        <v>326</v>
      </c>
      <c r="B11" s="150">
        <v>37330.31</v>
      </c>
      <c r="C11" s="150">
        <v>96349</v>
      </c>
      <c r="D11" s="151">
        <f>(C11/B11-1)*100</f>
        <v>158.09857994750112</v>
      </c>
      <c r="E11" s="151">
        <f>B11/B$23*100</f>
        <v>0.99148681818678785</v>
      </c>
      <c r="F11" s="151">
        <f>C11/C$23*100</f>
        <v>2.5395985024392664</v>
      </c>
    </row>
    <row r="12" spans="1:47" ht="15">
      <c r="A12" s="181" t="s">
        <v>42</v>
      </c>
      <c r="B12" s="150">
        <v>604336.83000000007</v>
      </c>
      <c r="C12" s="150">
        <v>669442.51</v>
      </c>
      <c r="D12" s="151">
        <f>(C12/B12-1)*100</f>
        <v>10.773078317930729</v>
      </c>
      <c r="E12" s="151">
        <f>B12/B$23*100</f>
        <v>16.051085584068009</v>
      </c>
      <c r="F12" s="151">
        <f>C12/C$23*100</f>
        <v>17.645384963675635</v>
      </c>
    </row>
    <row r="13" spans="1:47" ht="15">
      <c r="A13" s="181" t="s">
        <v>323</v>
      </c>
      <c r="B13" s="150">
        <v>291565.55000000005</v>
      </c>
      <c r="C13" s="150">
        <v>292119.99</v>
      </c>
      <c r="D13" s="151">
        <f t="shared" ref="D13:D22" si="0">(C13/B13-1)*100</f>
        <v>0.19015963991628748</v>
      </c>
      <c r="E13" s="151">
        <f t="shared" ref="E13:F22" si="1">B13/B$23*100</f>
        <v>7.7439324629873383</v>
      </c>
      <c r="F13" s="151">
        <f t="shared" si="1"/>
        <v>7.6997943843379115</v>
      </c>
    </row>
    <row r="14" spans="1:47" ht="15">
      <c r="A14" s="181" t="s">
        <v>267</v>
      </c>
      <c r="B14" s="150">
        <v>710107.82000000007</v>
      </c>
      <c r="C14" s="150">
        <v>863756.36</v>
      </c>
      <c r="D14" s="151">
        <f t="shared" si="0"/>
        <v>21.637353606386121</v>
      </c>
      <c r="E14" s="151">
        <f t="shared" si="1"/>
        <v>18.860345467834485</v>
      </c>
      <c r="F14" s="151">
        <f t="shared" si="1"/>
        <v>22.767173072148044</v>
      </c>
    </row>
    <row r="15" spans="1:47" ht="15">
      <c r="A15" s="182" t="s">
        <v>34</v>
      </c>
      <c r="B15" s="150">
        <v>8760.1899999999987</v>
      </c>
      <c r="C15" s="150">
        <v>0</v>
      </c>
      <c r="D15" s="151">
        <f t="shared" si="0"/>
        <v>-100</v>
      </c>
      <c r="E15" s="151">
        <f t="shared" si="1"/>
        <v>0.23266918784793689</v>
      </c>
      <c r="F15" s="151">
        <f t="shared" si="1"/>
        <v>0</v>
      </c>
    </row>
    <row r="16" spans="1:47" ht="15">
      <c r="A16" s="181" t="s">
        <v>275</v>
      </c>
      <c r="B16" s="150">
        <v>140413.65330000001</v>
      </c>
      <c r="C16" s="150">
        <v>150230.35280000063</v>
      </c>
      <c r="D16" s="151">
        <f t="shared" si="0"/>
        <v>6.9912713395661186</v>
      </c>
      <c r="E16" s="151">
        <f t="shared" si="1"/>
        <v>3.7293632530884357</v>
      </c>
      <c r="F16" s="151">
        <f t="shared" si="1"/>
        <v>3.9598208491193914</v>
      </c>
    </row>
    <row r="17" spans="1:6" ht="15">
      <c r="A17" s="181" t="s">
        <v>320</v>
      </c>
      <c r="B17" s="150">
        <v>267886.57</v>
      </c>
      <c r="C17" s="150">
        <v>238038.89</v>
      </c>
      <c r="D17" s="151">
        <f t="shared" si="0"/>
        <v>-11.141909801599981</v>
      </c>
      <c r="E17" s="151">
        <f t="shared" si="1"/>
        <v>7.1150226966846049</v>
      </c>
      <c r="F17" s="151">
        <f t="shared" si="1"/>
        <v>6.2743070355302635</v>
      </c>
    </row>
    <row r="18" spans="1:6" ht="15">
      <c r="A18" s="181" t="s">
        <v>312</v>
      </c>
      <c r="B18" s="150">
        <v>524044.13</v>
      </c>
      <c r="C18" s="150">
        <v>687119.39999999991</v>
      </c>
      <c r="D18" s="151">
        <f t="shared" si="0"/>
        <v>31.118613999168332</v>
      </c>
      <c r="E18" s="151">
        <f t="shared" si="1"/>
        <v>13.918524840623167</v>
      </c>
      <c r="F18" s="151">
        <f t="shared" si="1"/>
        <v>18.11131822060392</v>
      </c>
    </row>
    <row r="19" spans="1:6" ht="15">
      <c r="A19" s="181" t="s">
        <v>276</v>
      </c>
      <c r="B19" s="150">
        <v>542754.5</v>
      </c>
      <c r="C19" s="150">
        <v>189774.78</v>
      </c>
      <c r="D19" s="151">
        <f t="shared" si="0"/>
        <v>-65.034876726033588</v>
      </c>
      <c r="E19" s="151">
        <f t="shared" si="1"/>
        <v>14.415469152588365</v>
      </c>
      <c r="F19" s="151">
        <f t="shared" si="1"/>
        <v>5.0021458145776423</v>
      </c>
    </row>
    <row r="20" spans="1:6" ht="15">
      <c r="A20" s="181" t="s">
        <v>268</v>
      </c>
      <c r="B20" s="150">
        <v>27108.449999999997</v>
      </c>
      <c r="C20" s="150">
        <v>50187.53</v>
      </c>
      <c r="D20" s="151">
        <f t="shared" si="0"/>
        <v>85.136110696111373</v>
      </c>
      <c r="E20" s="151">
        <f t="shared" si="1"/>
        <v>0.71999591850364031</v>
      </c>
      <c r="F20" s="151">
        <f t="shared" si="1"/>
        <v>1.3228593553552788</v>
      </c>
    </row>
    <row r="21" spans="1:6" ht="15">
      <c r="A21" s="181" t="s">
        <v>269</v>
      </c>
      <c r="B21" s="150">
        <v>365319.74</v>
      </c>
      <c r="C21" s="150">
        <v>340039.05999999458</v>
      </c>
      <c r="D21" s="151">
        <f t="shared" si="0"/>
        <v>-6.9201516457899075</v>
      </c>
      <c r="E21" s="151">
        <f t="shared" si="1"/>
        <v>9.7028314694794826</v>
      </c>
      <c r="F21" s="151">
        <f t="shared" si="1"/>
        <v>8.962860927947796</v>
      </c>
    </row>
    <row r="22" spans="1:6" ht="15.75" thickBot="1">
      <c r="A22" s="239" t="s">
        <v>270</v>
      </c>
      <c r="B22" s="238">
        <v>245456.1</v>
      </c>
      <c r="C22" s="238">
        <v>216809.53999999998</v>
      </c>
      <c r="D22" s="240">
        <f t="shared" si="0"/>
        <v>-11.670746826010859</v>
      </c>
      <c r="E22" s="240">
        <f t="shared" si="1"/>
        <v>6.5192731481077448</v>
      </c>
      <c r="F22" s="240">
        <f t="shared" si="1"/>
        <v>5.7147368742648723</v>
      </c>
    </row>
    <row r="23" spans="1:6" ht="14.25" customHeight="1" thickBot="1">
      <c r="A23" s="370" t="s">
        <v>9</v>
      </c>
      <c r="B23" s="395">
        <v>3765083.8433000003</v>
      </c>
      <c r="C23" s="395">
        <v>3793867.4127999945</v>
      </c>
      <c r="D23" s="400">
        <f>(C23/B23-1)*100</f>
        <v>0.76448681351983794</v>
      </c>
      <c r="E23" s="400">
        <f>SUM(E11:E22)</f>
        <v>100</v>
      </c>
      <c r="F23" s="380">
        <f>SUM(F11:F22)</f>
        <v>100.00000000000003</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topLeftCell="A4" zoomScaleNormal="100" workbookViewId="0">
      <selection activeCell="K18" sqref="K18"/>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6" ht="15.75" customHeight="1">
      <c r="A2" s="525" t="s">
        <v>201</v>
      </c>
      <c r="B2" s="525"/>
      <c r="C2" s="525"/>
      <c r="D2" s="525"/>
      <c r="E2" s="525"/>
      <c r="F2" s="525"/>
    </row>
    <row r="3" spans="1:6" ht="15.75">
      <c r="A3" s="526" t="s">
        <v>151</v>
      </c>
      <c r="B3" s="526"/>
      <c r="C3" s="526"/>
      <c r="D3" s="526"/>
      <c r="E3" s="526"/>
      <c r="F3" s="526"/>
    </row>
    <row r="5" spans="1:6">
      <c r="A5" s="325"/>
      <c r="B5" s="313"/>
      <c r="C5" s="345"/>
      <c r="D5" s="325" t="s">
        <v>50</v>
      </c>
      <c r="E5" s="528" t="s">
        <v>12</v>
      </c>
      <c r="F5" s="529"/>
    </row>
    <row r="6" spans="1:6" ht="14.25">
      <c r="A6" s="323" t="s">
        <v>274</v>
      </c>
      <c r="B6" s="538" t="s">
        <v>265</v>
      </c>
      <c r="C6" s="539"/>
      <c r="D6" s="325" t="s">
        <v>14</v>
      </c>
      <c r="E6" s="528" t="s">
        <v>14</v>
      </c>
      <c r="F6" s="529"/>
    </row>
    <row r="7" spans="1:6" ht="15">
      <c r="A7" s="377" t="s">
        <v>35</v>
      </c>
      <c r="B7" s="540" t="s">
        <v>266</v>
      </c>
      <c r="C7" s="541"/>
      <c r="D7" s="316" t="s">
        <v>51</v>
      </c>
      <c r="E7" s="531" t="s">
        <v>18</v>
      </c>
      <c r="F7" s="532"/>
    </row>
    <row r="8" spans="1:6">
      <c r="A8" s="316"/>
      <c r="B8" s="313"/>
      <c r="C8" s="345"/>
      <c r="D8" s="316" t="s">
        <v>19</v>
      </c>
      <c r="E8" s="531" t="s">
        <v>19</v>
      </c>
      <c r="F8" s="532"/>
    </row>
    <row r="9" spans="1:6" ht="13.5" thickBot="1">
      <c r="A9" s="65" t="str">
        <f>' F4'!A10</f>
        <v>Janar - Shkurt / January - February</v>
      </c>
      <c r="B9" s="66">
        <v>2019</v>
      </c>
      <c r="C9" s="225">
        <v>2020</v>
      </c>
      <c r="D9" s="66" t="s">
        <v>461</v>
      </c>
      <c r="E9" s="66">
        <v>2019</v>
      </c>
      <c r="F9" s="225">
        <v>2020</v>
      </c>
    </row>
    <row r="10" spans="1:6" ht="15.75" thickBot="1">
      <c r="A10" s="530" t="s">
        <v>352</v>
      </c>
      <c r="B10" s="530"/>
      <c r="C10" s="530"/>
      <c r="D10" s="530"/>
      <c r="E10" s="530"/>
      <c r="F10" s="530"/>
    </row>
    <row r="11" spans="1:6" ht="15">
      <c r="A11" s="180" t="s">
        <v>326</v>
      </c>
      <c r="B11" s="150">
        <v>108</v>
      </c>
      <c r="C11" s="150">
        <v>384</v>
      </c>
      <c r="D11" s="151">
        <v>255.55555555555554</v>
      </c>
      <c r="E11" s="151">
        <v>7.7574160610231688E-3</v>
      </c>
      <c r="F11" s="456">
        <v>1.9734522771393447E-2</v>
      </c>
    </row>
    <row r="12" spans="1:6" ht="15">
      <c r="A12" s="181" t="s">
        <v>42</v>
      </c>
      <c r="B12" s="150">
        <v>233012</v>
      </c>
      <c r="C12" s="159">
        <v>482408.49</v>
      </c>
      <c r="D12" s="151">
        <v>107.03160781418984</v>
      </c>
      <c r="E12" s="151">
        <v>16.736768807510465</v>
      </c>
      <c r="F12" s="151">
        <v>24.791930549527414</v>
      </c>
    </row>
    <row r="13" spans="1:6" ht="15">
      <c r="A13" s="181" t="s">
        <v>323</v>
      </c>
      <c r="B13" s="150">
        <v>119</v>
      </c>
      <c r="C13" s="150">
        <v>5069.76</v>
      </c>
      <c r="D13" s="151">
        <v>4160.3025210084033</v>
      </c>
      <c r="E13" s="151">
        <v>8.5475232524236753E-3</v>
      </c>
      <c r="F13" s="151">
        <v>0.26054503688932196</v>
      </c>
    </row>
    <row r="14" spans="1:6" ht="15">
      <c r="A14" s="181" t="s">
        <v>267</v>
      </c>
      <c r="B14" s="150">
        <v>420144.25</v>
      </c>
      <c r="C14" s="150">
        <v>499708.19999999995</v>
      </c>
      <c r="D14" s="151">
        <v>18.937293560485458</v>
      </c>
      <c r="E14" s="151">
        <v>30.178090304597525</v>
      </c>
      <c r="F14" s="151">
        <v>25.680997010291744</v>
      </c>
    </row>
    <row r="15" spans="1:6" ht="15">
      <c r="A15" s="182" t="s">
        <v>34</v>
      </c>
      <c r="B15" s="150">
        <v>50187.01</v>
      </c>
      <c r="C15" s="150">
        <v>8050.95</v>
      </c>
      <c r="D15" s="151">
        <v>-83.958099914699048</v>
      </c>
      <c r="E15" s="151">
        <v>3.6048288650808362</v>
      </c>
      <c r="F15" s="151">
        <v>0.41375431277695335</v>
      </c>
    </row>
    <row r="16" spans="1:6" ht="15">
      <c r="A16" s="181" t="s">
        <v>275</v>
      </c>
      <c r="B16" s="150">
        <v>110018</v>
      </c>
      <c r="C16" s="150">
        <v>90235.489999999918</v>
      </c>
      <c r="D16" s="151">
        <v>-17.981157628751731</v>
      </c>
      <c r="E16" s="151">
        <v>7.9023648166819154</v>
      </c>
      <c r="F16" s="151">
        <v>4.6373810734188652</v>
      </c>
    </row>
    <row r="17" spans="1:6" s="63" customFormat="1" ht="15">
      <c r="A17" s="181" t="s">
        <v>320</v>
      </c>
      <c r="B17" s="150">
        <v>11431.82</v>
      </c>
      <c r="C17" s="150">
        <v>100396.07</v>
      </c>
      <c r="D17" s="151">
        <v>778.21597960779661</v>
      </c>
      <c r="E17" s="151">
        <v>0.82112392661783207</v>
      </c>
      <c r="F17" s="151">
        <v>5.1595534624307566</v>
      </c>
    </row>
    <row r="18" spans="1:6" ht="15">
      <c r="A18" s="181" t="s">
        <v>312</v>
      </c>
      <c r="B18" s="150">
        <v>133918</v>
      </c>
      <c r="C18" s="150">
        <v>198025</v>
      </c>
      <c r="D18" s="151">
        <v>47.87033856539076</v>
      </c>
      <c r="E18" s="151">
        <v>9.6190522598157475</v>
      </c>
      <c r="F18" s="151">
        <v>10.176898103659342</v>
      </c>
    </row>
    <row r="19" spans="1:6" ht="15">
      <c r="A19" s="181" t="s">
        <v>276</v>
      </c>
      <c r="B19" s="150">
        <v>208579.84</v>
      </c>
      <c r="C19" s="150">
        <v>252213.9</v>
      </c>
      <c r="D19" s="151">
        <v>20.919596064509392</v>
      </c>
      <c r="E19" s="151">
        <v>14.98185741501521</v>
      </c>
      <c r="F19" s="151">
        <v>12.961773314614453</v>
      </c>
    </row>
    <row r="20" spans="1:6" ht="15">
      <c r="A20" s="181" t="s">
        <v>268</v>
      </c>
      <c r="B20" s="150">
        <v>3672.12</v>
      </c>
      <c r="C20" s="150">
        <v>3905</v>
      </c>
      <c r="D20" s="151">
        <v>6.3418406805877847</v>
      </c>
      <c r="E20" s="151">
        <v>0.2637607654259666</v>
      </c>
      <c r="F20" s="151">
        <v>0.2006857068288839</v>
      </c>
    </row>
    <row r="21" spans="1:6" ht="15">
      <c r="A21" s="181" t="s">
        <v>269</v>
      </c>
      <c r="B21" s="150">
        <v>182328.11999999994</v>
      </c>
      <c r="C21" s="150">
        <v>218822.44000000024</v>
      </c>
      <c r="D21" s="151">
        <v>20.015738658414463</v>
      </c>
      <c r="E21" s="151">
        <v>13.096250800594063</v>
      </c>
      <c r="F21" s="151">
        <v>11.245719856958022</v>
      </c>
    </row>
    <row r="22" spans="1:6" ht="15.75" thickBot="1">
      <c r="A22" s="239" t="s">
        <v>270</v>
      </c>
      <c r="B22" s="238">
        <v>38698</v>
      </c>
      <c r="C22" s="238">
        <v>86609.36</v>
      </c>
      <c r="D22" s="240">
        <v>123.80836218926041</v>
      </c>
      <c r="E22" s="240">
        <v>2.7795970993469865</v>
      </c>
      <c r="F22" s="240">
        <v>4.4510270498328461</v>
      </c>
    </row>
    <row r="23" spans="1:6" ht="15" thickBot="1">
      <c r="A23" s="370" t="s">
        <v>9</v>
      </c>
      <c r="B23" s="395">
        <v>1392216.16</v>
      </c>
      <c r="C23" s="395">
        <v>1945828.6600000001</v>
      </c>
      <c r="D23" s="400">
        <v>39.76483795447399</v>
      </c>
      <c r="E23" s="400">
        <v>100</v>
      </c>
      <c r="F23" s="380">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G12" sqref="G12"/>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110</v>
      </c>
      <c r="B2" s="53"/>
      <c r="C2" s="54"/>
      <c r="D2" s="53"/>
      <c r="E2" s="51"/>
    </row>
    <row r="3" spans="1:5" ht="14.25" customHeight="1">
      <c r="A3" s="53"/>
      <c r="B3" s="519"/>
      <c r="C3" s="519"/>
      <c r="D3" s="53"/>
      <c r="E3" s="53"/>
    </row>
    <row r="4" spans="1:5" ht="18.75" customHeight="1">
      <c r="A4" s="573" t="s">
        <v>141</v>
      </c>
      <c r="B4" s="573"/>
      <c r="C4" s="573"/>
      <c r="D4" s="48"/>
      <c r="E4" s="174"/>
    </row>
    <row r="5" spans="1:5" ht="78.75" customHeight="1">
      <c r="A5" s="513" t="s">
        <v>328</v>
      </c>
      <c r="B5" s="513"/>
      <c r="C5" s="513"/>
      <c r="D5" s="513"/>
      <c r="E5" s="513"/>
    </row>
    <row r="6" spans="1:5" s="57" customFormat="1" ht="45.75" customHeight="1">
      <c r="A6" s="513" t="s">
        <v>458</v>
      </c>
      <c r="B6" s="513"/>
      <c r="C6" s="513"/>
      <c r="D6" s="513"/>
      <c r="E6" s="272"/>
    </row>
    <row r="7" spans="1:5" s="57" customFormat="1" ht="72.75" customHeight="1">
      <c r="A7" s="571" t="s">
        <v>485</v>
      </c>
      <c r="B7" s="571"/>
      <c r="C7" s="571"/>
      <c r="D7" s="571"/>
      <c r="E7" s="482"/>
    </row>
    <row r="8" spans="1:5" s="57" customFormat="1" ht="31.5" customHeight="1">
      <c r="A8" s="177" t="s">
        <v>5</v>
      </c>
      <c r="B8" s="178"/>
      <c r="C8" s="178"/>
      <c r="D8" s="178"/>
      <c r="E8" s="178"/>
    </row>
    <row r="9" spans="1:5" s="57" customFormat="1" ht="13.5" customHeight="1">
      <c r="A9" s="574" t="s">
        <v>112</v>
      </c>
      <c r="B9" s="574"/>
      <c r="C9" s="574"/>
      <c r="D9" s="574"/>
      <c r="E9" s="574"/>
    </row>
    <row r="10" spans="1:5" s="57" customFormat="1" ht="66" customHeight="1">
      <c r="A10" s="513" t="s">
        <v>449</v>
      </c>
      <c r="B10" s="513"/>
      <c r="C10" s="513"/>
      <c r="D10" s="513"/>
      <c r="E10" s="513"/>
    </row>
    <row r="11" spans="1:5" ht="50.25" customHeight="1">
      <c r="A11" s="572" t="s">
        <v>459</v>
      </c>
      <c r="B11" s="572"/>
      <c r="C11" s="572"/>
      <c r="D11" s="572"/>
      <c r="E11" s="57"/>
    </row>
    <row r="12" spans="1:5" ht="48" customHeight="1">
      <c r="A12" s="571" t="s">
        <v>486</v>
      </c>
      <c r="B12" s="571"/>
      <c r="C12" s="571"/>
      <c r="D12" s="571"/>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25" t="s">
        <v>211</v>
      </c>
      <c r="B2" s="525"/>
      <c r="C2" s="525"/>
      <c r="D2" s="525"/>
    </row>
    <row r="3" spans="1:8" ht="15.75">
      <c r="A3" s="579" t="s">
        <v>212</v>
      </c>
      <c r="B3" s="579"/>
      <c r="C3" s="579"/>
      <c r="D3" s="579"/>
    </row>
    <row r="5" spans="1:8">
      <c r="A5" s="306"/>
      <c r="B5" s="575"/>
      <c r="C5" s="576"/>
      <c r="D5" s="306" t="s">
        <v>50</v>
      </c>
    </row>
    <row r="6" spans="1:8" ht="14.25">
      <c r="A6" s="309" t="s">
        <v>13</v>
      </c>
      <c r="B6" s="575" t="s">
        <v>265</v>
      </c>
      <c r="C6" s="576"/>
      <c r="D6" s="306" t="s">
        <v>14</v>
      </c>
    </row>
    <row r="7" spans="1:8" ht="15">
      <c r="A7" s="310" t="s">
        <v>16</v>
      </c>
      <c r="B7" s="577" t="s">
        <v>266</v>
      </c>
      <c r="C7" s="578"/>
      <c r="D7" s="311" t="s">
        <v>51</v>
      </c>
    </row>
    <row r="8" spans="1:8">
      <c r="A8" s="311"/>
      <c r="B8" s="403"/>
      <c r="C8" s="404"/>
      <c r="D8" s="311" t="s">
        <v>19</v>
      </c>
    </row>
    <row r="9" spans="1:8" ht="13.5" thickBot="1">
      <c r="A9" s="65" t="str">
        <f>' F4'!A10</f>
        <v>Janar - Shkurt / January - February</v>
      </c>
      <c r="B9" s="66">
        <v>2018</v>
      </c>
      <c r="C9" s="66">
        <v>2019</v>
      </c>
      <c r="D9" s="66" t="s">
        <v>387</v>
      </c>
    </row>
    <row r="10" spans="1:8" ht="15.75" thickBot="1">
      <c r="A10" s="530" t="s">
        <v>354</v>
      </c>
      <c r="B10" s="530"/>
      <c r="C10" s="530"/>
      <c r="D10" s="530"/>
    </row>
    <row r="11" spans="1:8" ht="15">
      <c r="A11" s="69" t="s">
        <v>240</v>
      </c>
      <c r="B11" s="162">
        <f>' F4'!B18/' F4'!B38</f>
        <v>1445.3290566037736</v>
      </c>
      <c r="C11" s="162">
        <f>' F4'!C18/' F4'!C38</f>
        <v>2867.4738095238095</v>
      </c>
      <c r="D11" s="163">
        <f>(C11/B11-1)*100</f>
        <v>98.395915201607025</v>
      </c>
      <c r="G11" s="260"/>
      <c r="H11" s="260"/>
    </row>
    <row r="12" spans="1:8" ht="15">
      <c r="A12" s="160" t="s">
        <v>213</v>
      </c>
      <c r="B12" s="91">
        <f>' F4'!B19/' F4'!B39</f>
        <v>295.63792693450955</v>
      </c>
      <c r="C12" s="91">
        <f>' F4'!C19/' F4'!C39</f>
        <v>372.90203313427082</v>
      </c>
      <c r="D12" s="164">
        <f>(C12/B12-1)*100</f>
        <v>26.134707072572926</v>
      </c>
      <c r="G12" s="260"/>
      <c r="H12" s="260"/>
    </row>
    <row r="13" spans="1:8" ht="15">
      <c r="A13" s="317" t="s">
        <v>9</v>
      </c>
      <c r="B13" s="405">
        <f>' F4'!B21/' F4'!B41</f>
        <v>298.55187795896899</v>
      </c>
      <c r="C13" s="405">
        <f>' F4'!C21/' F4'!C41</f>
        <v>376.93219102204102</v>
      </c>
      <c r="D13" s="406">
        <f>(C13/B13-1)*100</f>
        <v>26.253498587553391</v>
      </c>
    </row>
    <row r="17" spans="1:7" ht="15.75">
      <c r="A17" s="525" t="s">
        <v>214</v>
      </c>
      <c r="B17" s="525"/>
      <c r="C17" s="525"/>
      <c r="D17" s="525"/>
    </row>
    <row r="18" spans="1:7" ht="15.75">
      <c r="A18" s="579" t="s">
        <v>215</v>
      </c>
      <c r="B18" s="579"/>
      <c r="C18" s="579"/>
      <c r="D18" s="579"/>
    </row>
    <row r="20" spans="1:7">
      <c r="A20" s="325"/>
      <c r="B20" s="538"/>
      <c r="C20" s="539"/>
      <c r="D20" s="325" t="s">
        <v>50</v>
      </c>
    </row>
    <row r="21" spans="1:7" ht="14.25">
      <c r="A21" s="323" t="s">
        <v>10</v>
      </c>
      <c r="B21" s="538" t="s">
        <v>265</v>
      </c>
      <c r="C21" s="539"/>
      <c r="D21" s="325" t="s">
        <v>14</v>
      </c>
    </row>
    <row r="22" spans="1:7" ht="15">
      <c r="A22" s="377" t="s">
        <v>180</v>
      </c>
      <c r="B22" s="540" t="s">
        <v>266</v>
      </c>
      <c r="C22" s="541"/>
      <c r="D22" s="316" t="s">
        <v>51</v>
      </c>
    </row>
    <row r="23" spans="1:7">
      <c r="A23" s="316"/>
      <c r="B23" s="313"/>
      <c r="C23" s="345"/>
      <c r="D23" s="316" t="s">
        <v>19</v>
      </c>
    </row>
    <row r="24" spans="1:7" ht="18.75" customHeight="1" thickBot="1">
      <c r="A24" s="65" t="str">
        <f>' F4'!A10</f>
        <v>Janar - Shkurt / January - February</v>
      </c>
      <c r="B24" s="66">
        <v>2018</v>
      </c>
      <c r="C24" s="66">
        <v>2019</v>
      </c>
      <c r="D24" s="66" t="s">
        <v>387</v>
      </c>
    </row>
    <row r="25" spans="1:7" ht="15.75" thickBot="1">
      <c r="A25" s="530" t="s">
        <v>354</v>
      </c>
      <c r="B25" s="530"/>
      <c r="C25" s="530"/>
      <c r="D25" s="530"/>
    </row>
    <row r="26" spans="1:7" ht="26.25">
      <c r="A26" s="161" t="s">
        <v>327</v>
      </c>
      <c r="B26" s="150">
        <f>' F30'!B23/'F14'!B28</f>
        <v>81.630968044561712</v>
      </c>
      <c r="C26" s="150">
        <f>' F30'!C23/'F14'!C28</f>
        <v>91.139515690866517</v>
      </c>
      <c r="D26" s="163">
        <f t="shared" ref="D26:D31" si="0">(C26/B26-1)*100</f>
        <v>11.648211302742562</v>
      </c>
    </row>
    <row r="27" spans="1:7" ht="15">
      <c r="A27" s="161" t="s">
        <v>206</v>
      </c>
      <c r="B27" s="150">
        <f>'F20'!B24/'F11'!C13+'F11'!C17+'F11'!C20</f>
        <v>9586.8541748942152</v>
      </c>
      <c r="C27" s="150">
        <f>'F20'!C24/'F11'!D13+'F11'!D17+'F11'!D20</f>
        <v>13735.138913043478</v>
      </c>
      <c r="D27" s="278">
        <f t="shared" si="0"/>
        <v>43.270552179803403</v>
      </c>
      <c r="F27" s="259"/>
      <c r="G27" s="259"/>
    </row>
    <row r="28" spans="1:7" ht="27">
      <c r="A28" s="261" t="s">
        <v>216</v>
      </c>
      <c r="B28" s="150">
        <f>'F13'!B21/'F11'!C26</f>
        <v>572</v>
      </c>
      <c r="C28" s="150">
        <f>'F13'!C21/'F11'!D26</f>
        <v>0</v>
      </c>
      <c r="D28" s="278">
        <f t="shared" si="0"/>
        <v>-100</v>
      </c>
    </row>
    <row r="29" spans="1:7" ht="15">
      <c r="A29" s="161" t="s">
        <v>207</v>
      </c>
      <c r="B29" s="150">
        <f>'F13'!B23/'F11'!C28</f>
        <v>12345.042222222222</v>
      </c>
      <c r="C29" s="150">
        <f>'F13'!C23/'F11'!D28</f>
        <v>25989.92142857143</v>
      </c>
      <c r="D29" s="262">
        <f t="shared" si="0"/>
        <v>110.52922266873382</v>
      </c>
    </row>
    <row r="30" spans="1:7" ht="15">
      <c r="A30" s="161" t="s">
        <v>241</v>
      </c>
      <c r="B30" s="150">
        <f>'F13'!B19/'F11'!C19+'F11'!C18</f>
        <v>4111.7883333333339</v>
      </c>
      <c r="C30" s="150">
        <f>'F13'!C19/'F11'!D19+'F11'!D18</f>
        <v>4490.3380000000006</v>
      </c>
      <c r="D30" s="164">
        <f t="shared" si="0"/>
        <v>9.2064482891264241</v>
      </c>
    </row>
    <row r="31" spans="1:7" ht="15">
      <c r="A31" s="317" t="s">
        <v>9</v>
      </c>
      <c r="B31" s="405">
        <f>'F13'!B25/'F11'!C29</f>
        <v>295.63792693450955</v>
      </c>
      <c r="C31" s="405">
        <f>'F13'!C25/'F11'!D29</f>
        <v>372.90203313427082</v>
      </c>
      <c r="D31" s="406">
        <f t="shared" si="0"/>
        <v>26.134707072572926</v>
      </c>
    </row>
    <row r="33" spans="1:4" ht="15.75">
      <c r="A33" s="525" t="s">
        <v>217</v>
      </c>
      <c r="B33" s="525"/>
      <c r="C33" s="525"/>
      <c r="D33" s="525"/>
    </row>
    <row r="34" spans="1:4" ht="15.75">
      <c r="A34" s="579" t="s">
        <v>218</v>
      </c>
      <c r="B34" s="579"/>
      <c r="C34" s="579"/>
      <c r="D34" s="579"/>
    </row>
    <row r="35" spans="1:4" ht="15.75">
      <c r="A35" s="58"/>
      <c r="B35" s="58"/>
      <c r="C35" s="58"/>
      <c r="D35" s="58"/>
    </row>
    <row r="36" spans="1:4">
      <c r="A36" s="325"/>
      <c r="B36" s="538"/>
      <c r="C36" s="539"/>
      <c r="D36" s="325" t="s">
        <v>50</v>
      </c>
    </row>
    <row r="37" spans="1:4" ht="14.25">
      <c r="A37" s="323"/>
      <c r="B37" s="538" t="s">
        <v>265</v>
      </c>
      <c r="C37" s="539"/>
      <c r="D37" s="325" t="s">
        <v>14</v>
      </c>
    </row>
    <row r="38" spans="1:4" ht="15">
      <c r="A38" s="377" t="s">
        <v>180</v>
      </c>
      <c r="B38" s="540" t="s">
        <v>266</v>
      </c>
      <c r="C38" s="541"/>
      <c r="D38" s="316" t="s">
        <v>51</v>
      </c>
    </row>
    <row r="39" spans="1:4">
      <c r="A39" s="316"/>
      <c r="B39" s="313"/>
      <c r="C39" s="345"/>
      <c r="D39" s="316" t="s">
        <v>19</v>
      </c>
    </row>
    <row r="40" spans="1:4" ht="13.5" thickBot="1">
      <c r="A40" s="65" t="str">
        <f>' F4'!A10</f>
        <v>Janar - Shkurt / January - February</v>
      </c>
      <c r="B40" s="66">
        <v>2018</v>
      </c>
      <c r="C40" s="66">
        <v>2019</v>
      </c>
      <c r="D40" s="66" t="s">
        <v>387</v>
      </c>
    </row>
    <row r="41" spans="1:4" ht="15.75" thickBot="1">
      <c r="A41" s="530" t="s">
        <v>355</v>
      </c>
      <c r="B41" s="530"/>
      <c r="C41" s="530"/>
      <c r="D41" s="530"/>
    </row>
    <row r="42" spans="1:4" ht="15">
      <c r="A42" s="121" t="s">
        <v>242</v>
      </c>
      <c r="B42" s="150">
        <f>'F13'!B15/'F11'!C13</f>
        <v>695.1897461212975</v>
      </c>
      <c r="C42" s="150">
        <f>'F13'!C15/'F11'!D13</f>
        <v>802.88183423913028</v>
      </c>
      <c r="D42" s="262">
        <f>(C42/B42-1)*100</f>
        <v>15.491035176897228</v>
      </c>
    </row>
    <row r="43" spans="1:4" ht="15">
      <c r="A43" s="121" t="s">
        <v>208</v>
      </c>
      <c r="B43" s="150">
        <f>'F23'!B23/'F11'!C21</f>
        <v>1270.6253247261345</v>
      </c>
      <c r="C43" s="150">
        <f>'F23'!C23/'F11'!D21</f>
        <v>1709.5736650717702</v>
      </c>
      <c r="D43" s="262">
        <f>(C43/B43-1)*100</f>
        <v>34.545851700244114</v>
      </c>
    </row>
    <row r="44" spans="1:4" ht="15">
      <c r="A44" s="121" t="s">
        <v>288</v>
      </c>
      <c r="B44" s="150">
        <f>' F26'!B23/'F11'!C22</f>
        <v>20137.752208882361</v>
      </c>
      <c r="C44" s="150">
        <f>' F26'!C23/'F11'!D22</f>
        <v>25106.589694494338</v>
      </c>
      <c r="D44" s="262">
        <f>(C44/B44-1)*100</f>
        <v>24.674240868950225</v>
      </c>
    </row>
    <row r="45" spans="1:4" ht="15">
      <c r="A45" s="121" t="s">
        <v>209</v>
      </c>
      <c r="B45" s="150"/>
      <c r="C45" s="150"/>
      <c r="D45" s="151"/>
    </row>
    <row r="46" spans="1:4" ht="14.25">
      <c r="A46" s="317" t="s">
        <v>9</v>
      </c>
      <c r="B46" s="405"/>
      <c r="C46" s="405"/>
      <c r="D46" s="407"/>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502" customWidth="1"/>
    <col min="11" max="11" width="13.140625" bestFit="1" customWidth="1"/>
    <col min="12" max="12" width="20.5703125" style="502" bestFit="1" customWidth="1"/>
    <col min="13" max="13" width="7" bestFit="1" customWidth="1"/>
    <col min="14" max="14" width="11.42578125" bestFit="1" customWidth="1"/>
  </cols>
  <sheetData>
    <row r="2" spans="1:14">
      <c r="A2" t="s">
        <v>390</v>
      </c>
      <c r="B2" t="s">
        <v>391</v>
      </c>
      <c r="C2" t="s">
        <v>392</v>
      </c>
      <c r="D2" t="s">
        <v>393</v>
      </c>
      <c r="E2" t="s">
        <v>394</v>
      </c>
      <c r="F2" t="s">
        <v>395</v>
      </c>
      <c r="G2" t="s">
        <v>396</v>
      </c>
      <c r="H2" t="s">
        <v>397</v>
      </c>
      <c r="I2" t="s">
        <v>398</v>
      </c>
      <c r="J2" s="502" t="s">
        <v>414</v>
      </c>
      <c r="K2" s="461" t="s">
        <v>399</v>
      </c>
      <c r="L2" s="502" t="s">
        <v>400</v>
      </c>
      <c r="M2" t="s">
        <v>401</v>
      </c>
      <c r="N2" t="s">
        <v>402</v>
      </c>
    </row>
    <row r="3" spans="1:14">
      <c r="B3" t="s">
        <v>403</v>
      </c>
      <c r="C3" t="s">
        <v>404</v>
      </c>
      <c r="D3" t="s">
        <v>405</v>
      </c>
      <c r="E3" t="s">
        <v>406</v>
      </c>
      <c r="H3" t="s">
        <v>407</v>
      </c>
      <c r="N3" t="s">
        <v>408</v>
      </c>
    </row>
    <row r="4" spans="1:14">
      <c r="A4" t="s">
        <v>326</v>
      </c>
      <c r="B4">
        <v>3681</v>
      </c>
      <c r="C4">
        <v>1</v>
      </c>
      <c r="D4">
        <v>0</v>
      </c>
      <c r="E4">
        <v>3682</v>
      </c>
      <c r="F4" s="457">
        <v>94886.13</v>
      </c>
      <c r="G4" s="457">
        <v>622022.92000000004</v>
      </c>
      <c r="H4">
        <v>106</v>
      </c>
      <c r="I4" s="457">
        <v>10889.47</v>
      </c>
      <c r="J4" s="504">
        <f>E4-H4</f>
        <v>3576</v>
      </c>
      <c r="K4" s="457">
        <v>609173.35</v>
      </c>
      <c r="L4" s="503">
        <v>516247.32</v>
      </c>
      <c r="M4">
        <v>323</v>
      </c>
      <c r="N4">
        <v>24</v>
      </c>
    </row>
    <row r="5" spans="1:14">
      <c r="B5" s="457">
        <v>527044.07999999996</v>
      </c>
      <c r="C5" s="457">
        <v>92.71</v>
      </c>
      <c r="D5" s="458">
        <v>0</v>
      </c>
      <c r="E5" s="457">
        <v>527136.79</v>
      </c>
      <c r="H5" s="457">
        <v>12849.57</v>
      </c>
      <c r="N5" s="458">
        <v>0</v>
      </c>
    </row>
    <row r="6" spans="1:14">
      <c r="A6" t="s">
        <v>324</v>
      </c>
      <c r="B6">
        <v>3986</v>
      </c>
      <c r="C6">
        <v>1</v>
      </c>
      <c r="D6">
        <v>1</v>
      </c>
      <c r="E6">
        <v>3988</v>
      </c>
      <c r="F6" s="457">
        <v>97760.75</v>
      </c>
      <c r="G6" s="457">
        <v>640968.95999999996</v>
      </c>
      <c r="H6">
        <v>126</v>
      </c>
      <c r="I6" s="457">
        <v>12588.19</v>
      </c>
      <c r="J6" s="504">
        <f>E6-H6</f>
        <v>3862</v>
      </c>
      <c r="K6" s="457">
        <v>626114.9</v>
      </c>
      <c r="L6" s="503">
        <v>530620.02</v>
      </c>
      <c r="M6">
        <v>338</v>
      </c>
      <c r="N6">
        <v>59</v>
      </c>
    </row>
    <row r="7" spans="1:14">
      <c r="B7" s="457">
        <v>543032.26</v>
      </c>
      <c r="C7" s="457">
        <v>70.95</v>
      </c>
      <c r="D7" s="458">
        <v>105</v>
      </c>
      <c r="E7" s="457">
        <v>543208.21</v>
      </c>
      <c r="H7" s="457">
        <v>14854.06</v>
      </c>
      <c r="N7" s="458">
        <v>0</v>
      </c>
    </row>
    <row r="8" spans="1:14">
      <c r="A8" t="s">
        <v>42</v>
      </c>
      <c r="B8">
        <v>2432</v>
      </c>
      <c r="C8">
        <v>0</v>
      </c>
      <c r="D8">
        <v>13</v>
      </c>
      <c r="E8">
        <v>2445</v>
      </c>
      <c r="F8" s="457">
        <v>58062.46</v>
      </c>
      <c r="G8" s="457">
        <v>382444.18</v>
      </c>
      <c r="H8">
        <v>92</v>
      </c>
      <c r="I8" s="457">
        <v>7486.94</v>
      </c>
      <c r="J8" s="504">
        <f t="shared" ref="J8" si="0">E8-H8</f>
        <v>2353</v>
      </c>
      <c r="K8" s="457">
        <v>373609.59</v>
      </c>
      <c r="L8" s="503">
        <v>316894.78000000003</v>
      </c>
      <c r="M8">
        <v>183</v>
      </c>
      <c r="N8">
        <v>40</v>
      </c>
    </row>
    <row r="9" spans="1:14">
      <c r="B9" s="457">
        <v>322562.27</v>
      </c>
      <c r="C9" s="458">
        <v>0</v>
      </c>
      <c r="D9" s="457">
        <v>1819.45</v>
      </c>
      <c r="E9" s="457">
        <v>324381.71999999997</v>
      </c>
      <c r="H9" s="457">
        <v>8834.59</v>
      </c>
      <c r="N9" s="458">
        <v>0</v>
      </c>
    </row>
    <row r="10" spans="1:14">
      <c r="A10" t="s">
        <v>267</v>
      </c>
      <c r="B10">
        <v>2103</v>
      </c>
      <c r="C10">
        <v>97</v>
      </c>
      <c r="D10">
        <v>4</v>
      </c>
      <c r="E10">
        <v>2204</v>
      </c>
      <c r="F10" s="457">
        <v>51374.86</v>
      </c>
      <c r="G10" s="457">
        <v>337337.52</v>
      </c>
      <c r="H10">
        <v>87</v>
      </c>
      <c r="I10" s="457">
        <v>6729.03</v>
      </c>
      <c r="J10" s="504">
        <f t="shared" ref="J10" si="1">E10-H10</f>
        <v>2117</v>
      </c>
      <c r="K10" s="457">
        <v>329397.37</v>
      </c>
      <c r="L10" s="503">
        <v>279233.63</v>
      </c>
      <c r="M10">
        <v>264</v>
      </c>
      <c r="N10">
        <v>46</v>
      </c>
    </row>
    <row r="11" spans="1:14">
      <c r="B11" s="457">
        <v>276235.46000000002</v>
      </c>
      <c r="C11" s="457">
        <v>9174.2000000000007</v>
      </c>
      <c r="D11" s="458">
        <v>553</v>
      </c>
      <c r="E11" s="457">
        <v>285962.65999999997</v>
      </c>
      <c r="H11" s="457">
        <v>7940.15</v>
      </c>
      <c r="N11" s="458">
        <v>0</v>
      </c>
    </row>
    <row r="12" spans="1:14">
      <c r="A12" t="s">
        <v>413</v>
      </c>
      <c r="B12">
        <v>0</v>
      </c>
      <c r="C12">
        <v>0</v>
      </c>
      <c r="D12">
        <v>0</v>
      </c>
      <c r="E12">
        <v>0</v>
      </c>
      <c r="F12" s="458">
        <v>0</v>
      </c>
      <c r="G12" s="458">
        <v>0</v>
      </c>
      <c r="H12">
        <v>2</v>
      </c>
      <c r="I12" s="457">
        <v>252.18</v>
      </c>
      <c r="J12" s="504">
        <f t="shared" ref="J12" si="2">E12-H12</f>
        <v>-2</v>
      </c>
      <c r="K12" s="457">
        <v>-297.57</v>
      </c>
      <c r="L12" s="503">
        <v>-252.18</v>
      </c>
      <c r="M12">
        <v>0</v>
      </c>
      <c r="N12">
        <v>0</v>
      </c>
    </row>
    <row r="13" spans="1:14">
      <c r="B13" s="458">
        <v>0</v>
      </c>
      <c r="C13" s="458">
        <v>0</v>
      </c>
      <c r="D13" s="458">
        <v>0</v>
      </c>
      <c r="E13" s="458">
        <v>0</v>
      </c>
      <c r="H13" s="457">
        <v>297.57</v>
      </c>
      <c r="N13" s="458">
        <v>0</v>
      </c>
    </row>
    <row r="14" spans="1:14">
      <c r="A14" t="s">
        <v>412</v>
      </c>
      <c r="B14">
        <v>2480</v>
      </c>
      <c r="C14">
        <v>1</v>
      </c>
      <c r="D14">
        <v>14</v>
      </c>
      <c r="E14">
        <v>2495</v>
      </c>
      <c r="F14" s="457">
        <v>60932.1</v>
      </c>
      <c r="G14" s="457">
        <v>401470.9</v>
      </c>
      <c r="H14">
        <v>96</v>
      </c>
      <c r="I14" s="457">
        <v>8927.56</v>
      </c>
      <c r="J14" s="504">
        <f t="shared" ref="J14" si="3">E14-H14</f>
        <v>2399</v>
      </c>
      <c r="K14" s="457">
        <v>390936.38</v>
      </c>
      <c r="L14" s="503">
        <v>331611.24</v>
      </c>
      <c r="M14">
        <v>181</v>
      </c>
      <c r="N14">
        <v>56</v>
      </c>
    </row>
    <row r="15" spans="1:14">
      <c r="B15" s="457">
        <v>338358.61</v>
      </c>
      <c r="C15" s="457">
        <v>147.99</v>
      </c>
      <c r="D15" s="457">
        <v>2032.2</v>
      </c>
      <c r="E15" s="457">
        <v>340538.8</v>
      </c>
      <c r="H15" s="457">
        <v>10534.52</v>
      </c>
      <c r="N15" s="458">
        <v>0</v>
      </c>
    </row>
    <row r="16" spans="1:14">
      <c r="A16" t="s">
        <v>320</v>
      </c>
      <c r="B16">
        <v>4503</v>
      </c>
      <c r="C16">
        <v>1</v>
      </c>
      <c r="D16">
        <v>5</v>
      </c>
      <c r="E16">
        <v>4509</v>
      </c>
      <c r="F16" s="457">
        <v>105774.68</v>
      </c>
      <c r="G16" s="457">
        <v>694031.43</v>
      </c>
      <c r="H16">
        <v>215</v>
      </c>
      <c r="I16" s="457">
        <v>19853.71</v>
      </c>
      <c r="J16" s="504">
        <f t="shared" ref="J16" si="4">E16-H16</f>
        <v>4294</v>
      </c>
      <c r="K16" s="457">
        <v>670604.05000000005</v>
      </c>
      <c r="L16" s="503">
        <v>568403.04</v>
      </c>
      <c r="M16">
        <v>432</v>
      </c>
      <c r="N16">
        <v>106</v>
      </c>
    </row>
    <row r="17" spans="1:14">
      <c r="B17" s="457">
        <v>587626.12</v>
      </c>
      <c r="C17" s="457">
        <v>1.33</v>
      </c>
      <c r="D17" s="457">
        <v>629.29999999999995</v>
      </c>
      <c r="E17" s="457">
        <v>588256.75</v>
      </c>
      <c r="H17" s="457">
        <v>23427.38</v>
      </c>
      <c r="N17" s="458">
        <v>0</v>
      </c>
    </row>
    <row r="18" spans="1:14">
      <c r="A18" t="s">
        <v>312</v>
      </c>
      <c r="B18">
        <v>3606</v>
      </c>
      <c r="C18">
        <v>0</v>
      </c>
      <c r="D18">
        <v>12</v>
      </c>
      <c r="E18">
        <v>3618</v>
      </c>
      <c r="F18" s="457">
        <v>83128.240000000005</v>
      </c>
      <c r="G18" s="457">
        <v>547135.53</v>
      </c>
      <c r="H18">
        <v>151</v>
      </c>
      <c r="I18" s="457">
        <v>16168.59</v>
      </c>
      <c r="J18" s="504">
        <f t="shared" ref="J18" si="5">E18-H18</f>
        <v>3467</v>
      </c>
      <c r="K18" s="457">
        <v>528056.59</v>
      </c>
      <c r="L18" s="503">
        <v>447838.7</v>
      </c>
      <c r="M18">
        <v>285</v>
      </c>
      <c r="N18">
        <v>68</v>
      </c>
    </row>
    <row r="19" spans="1:14">
      <c r="B19" s="457">
        <v>461815.44</v>
      </c>
      <c r="C19" s="458">
        <v>0</v>
      </c>
      <c r="D19" s="457">
        <v>2191.85</v>
      </c>
      <c r="E19" s="457">
        <v>464007.29</v>
      </c>
      <c r="H19" s="457">
        <v>19078.939999999999</v>
      </c>
      <c r="N19" s="458">
        <v>0</v>
      </c>
    </row>
    <row r="20" spans="1:14">
      <c r="A20" t="s">
        <v>411</v>
      </c>
      <c r="B20">
        <v>4184</v>
      </c>
      <c r="C20">
        <v>3</v>
      </c>
      <c r="D20">
        <v>10</v>
      </c>
      <c r="E20">
        <v>4197</v>
      </c>
      <c r="F20" s="457">
        <v>96791.22</v>
      </c>
      <c r="G20" s="457">
        <v>637211.98</v>
      </c>
      <c r="H20">
        <v>148</v>
      </c>
      <c r="I20" s="457">
        <v>15577.85</v>
      </c>
      <c r="J20" s="504">
        <f t="shared" ref="J20" si="6">E20-H20</f>
        <v>4049</v>
      </c>
      <c r="K20" s="457">
        <v>618833.84</v>
      </c>
      <c r="L20" s="503">
        <v>524842.91</v>
      </c>
      <c r="M20">
        <v>318</v>
      </c>
      <c r="N20">
        <v>101</v>
      </c>
    </row>
    <row r="21" spans="1:14">
      <c r="B21" s="457">
        <v>537338.57999999996</v>
      </c>
      <c r="C21" s="457">
        <v>379.18</v>
      </c>
      <c r="D21" s="458">
        <v>2703</v>
      </c>
      <c r="E21" s="457">
        <v>540420.76</v>
      </c>
      <c r="H21" s="457">
        <v>18378.14</v>
      </c>
      <c r="N21" s="458">
        <v>0</v>
      </c>
    </row>
    <row r="22" spans="1:14">
      <c r="A22" t="s">
        <v>268</v>
      </c>
      <c r="B22">
        <v>680</v>
      </c>
      <c r="C22">
        <v>1</v>
      </c>
      <c r="D22">
        <v>0</v>
      </c>
      <c r="E22">
        <v>681</v>
      </c>
      <c r="F22" s="457">
        <v>14882.1</v>
      </c>
      <c r="G22" s="457">
        <v>97558.54</v>
      </c>
      <c r="H22">
        <v>24</v>
      </c>
      <c r="I22" s="457">
        <v>2200.2600000000002</v>
      </c>
      <c r="J22" s="504">
        <f t="shared" ref="J22" si="7">E22-H22</f>
        <v>657</v>
      </c>
      <c r="K22" s="457">
        <v>94962.23</v>
      </c>
      <c r="L22" s="503">
        <v>80476.179999999993</v>
      </c>
      <c r="M22">
        <v>42</v>
      </c>
      <c r="N22">
        <v>16</v>
      </c>
    </row>
    <row r="23" spans="1:14">
      <c r="B23" s="457">
        <v>82676.03</v>
      </c>
      <c r="C23" s="457">
        <v>0.41</v>
      </c>
      <c r="D23" s="458">
        <v>0</v>
      </c>
      <c r="E23" s="457">
        <v>82676.44</v>
      </c>
      <c r="H23" s="457">
        <v>2596.31</v>
      </c>
      <c r="N23" s="458">
        <v>0</v>
      </c>
    </row>
    <row r="24" spans="1:14">
      <c r="A24" t="s">
        <v>410</v>
      </c>
      <c r="B24">
        <v>3162</v>
      </c>
      <c r="C24">
        <v>1</v>
      </c>
      <c r="D24">
        <v>6</v>
      </c>
      <c r="E24">
        <v>3169</v>
      </c>
      <c r="F24" s="457">
        <v>71930.11</v>
      </c>
      <c r="G24" s="457">
        <v>472156.94</v>
      </c>
      <c r="H24">
        <v>110</v>
      </c>
      <c r="I24" s="457">
        <v>9304.25</v>
      </c>
      <c r="J24" s="504">
        <f t="shared" ref="J24" si="8">E24-H24</f>
        <v>3059</v>
      </c>
      <c r="K24" s="457">
        <v>461178.23</v>
      </c>
      <c r="L24" s="503">
        <v>390922.58</v>
      </c>
      <c r="M24">
        <v>176</v>
      </c>
      <c r="N24">
        <v>43</v>
      </c>
    </row>
    <row r="25" spans="1:14">
      <c r="B25" s="457">
        <v>399487.97</v>
      </c>
      <c r="C25" s="457">
        <v>116.36</v>
      </c>
      <c r="D25" s="457">
        <v>622.5</v>
      </c>
      <c r="E25" s="457">
        <v>400226.83</v>
      </c>
      <c r="H25" s="457">
        <v>10978.71</v>
      </c>
      <c r="N25" s="458">
        <v>0</v>
      </c>
    </row>
    <row r="26" spans="1:14">
      <c r="A26" t="s">
        <v>409</v>
      </c>
      <c r="B26">
        <v>2203</v>
      </c>
      <c r="C26">
        <v>2</v>
      </c>
      <c r="D26">
        <v>2</v>
      </c>
      <c r="E26">
        <v>2207</v>
      </c>
      <c r="F26" s="457">
        <v>47553.19</v>
      </c>
      <c r="G26" s="457">
        <v>311896.71999999997</v>
      </c>
      <c r="H26">
        <v>83</v>
      </c>
      <c r="I26" s="457">
        <v>8588.6299999999992</v>
      </c>
      <c r="J26" s="504">
        <f>E26-H26</f>
        <v>2124</v>
      </c>
      <c r="K26" s="457">
        <v>301799.32</v>
      </c>
      <c r="L26" s="503">
        <v>255754.9</v>
      </c>
      <c r="M26">
        <v>119</v>
      </c>
      <c r="N26">
        <v>22</v>
      </c>
    </row>
    <row r="27" spans="1:14">
      <c r="B27" s="457">
        <v>264073.55</v>
      </c>
      <c r="C27" s="457">
        <v>104.58</v>
      </c>
      <c r="D27" s="457">
        <v>165.4</v>
      </c>
      <c r="E27" s="457">
        <v>264343.53000000003</v>
      </c>
      <c r="H27" s="457">
        <v>10097.4</v>
      </c>
      <c r="N27" s="458">
        <v>0</v>
      </c>
    </row>
    <row r="28" spans="1:14">
      <c r="B28">
        <v>33020</v>
      </c>
      <c r="C28">
        <v>108</v>
      </c>
      <c r="D28">
        <v>67</v>
      </c>
      <c r="E28">
        <v>33195</v>
      </c>
      <c r="F28" s="457">
        <v>783075.83999999997</v>
      </c>
      <c r="G28" s="457">
        <v>5144235.62</v>
      </c>
      <c r="H28">
        <v>1240</v>
      </c>
      <c r="I28" s="457">
        <v>118566.67</v>
      </c>
      <c r="J28" s="505">
        <f>E28-H28</f>
        <v>31955</v>
      </c>
      <c r="K28" s="459">
        <v>5004368.3</v>
      </c>
      <c r="L28" s="503">
        <v>4242593.1100000003</v>
      </c>
      <c r="M28">
        <v>2661</v>
      </c>
      <c r="N28">
        <v>581</v>
      </c>
    </row>
    <row r="29" spans="1:14">
      <c r="B29" s="457">
        <v>4340250.37</v>
      </c>
      <c r="C29" s="457">
        <v>10087.709999999999</v>
      </c>
      <c r="D29" s="457">
        <v>10821.7</v>
      </c>
      <c r="E29" s="457">
        <v>4361159.78</v>
      </c>
      <c r="H29" s="457">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75" customWidth="1"/>
    <col min="11" max="11" width="15.5703125" customWidth="1"/>
    <col min="12" max="12" width="20.5703125" style="471" bestFit="1" customWidth="1"/>
  </cols>
  <sheetData>
    <row r="1" spans="1:14">
      <c r="A1" t="s">
        <v>390</v>
      </c>
      <c r="B1" t="s">
        <v>391</v>
      </c>
      <c r="C1" t="s">
        <v>392</v>
      </c>
      <c r="D1" t="s">
        <v>393</v>
      </c>
      <c r="E1" t="s">
        <v>394</v>
      </c>
      <c r="F1" t="s">
        <v>395</v>
      </c>
      <c r="G1" t="s">
        <v>396</v>
      </c>
      <c r="H1" t="s">
        <v>397</v>
      </c>
      <c r="I1" t="s">
        <v>398</v>
      </c>
      <c r="J1" s="474" t="s">
        <v>414</v>
      </c>
      <c r="K1" s="461" t="s">
        <v>399</v>
      </c>
      <c r="L1" t="s">
        <v>400</v>
      </c>
      <c r="M1" t="s">
        <v>401</v>
      </c>
      <c r="N1" t="s">
        <v>402</v>
      </c>
    </row>
    <row r="3" spans="1:14">
      <c r="A3" t="s">
        <v>390</v>
      </c>
      <c r="B3" t="s">
        <v>391</v>
      </c>
      <c r="C3" t="s">
        <v>392</v>
      </c>
      <c r="D3" t="s">
        <v>393</v>
      </c>
      <c r="E3" t="s">
        <v>394</v>
      </c>
      <c r="F3" t="s">
        <v>395</v>
      </c>
      <c r="G3" t="s">
        <v>396</v>
      </c>
      <c r="H3" t="s">
        <v>397</v>
      </c>
      <c r="I3" t="s">
        <v>398</v>
      </c>
      <c r="K3" t="s">
        <v>399</v>
      </c>
      <c r="L3" s="471" t="s">
        <v>400</v>
      </c>
      <c r="M3" t="s">
        <v>401</v>
      </c>
      <c r="N3" t="s">
        <v>402</v>
      </c>
    </row>
    <row r="4" spans="1:14">
      <c r="B4" t="s">
        <v>403</v>
      </c>
      <c r="C4" t="s">
        <v>404</v>
      </c>
      <c r="D4" t="s">
        <v>405</v>
      </c>
      <c r="E4" t="s">
        <v>406</v>
      </c>
      <c r="H4" t="s">
        <v>407</v>
      </c>
      <c r="N4" t="s">
        <v>408</v>
      </c>
    </row>
    <row r="5" spans="1:14">
      <c r="A5" t="s">
        <v>42</v>
      </c>
      <c r="B5">
        <v>2038</v>
      </c>
      <c r="C5">
        <v>0</v>
      </c>
      <c r="D5">
        <v>15</v>
      </c>
      <c r="E5">
        <v>2053</v>
      </c>
      <c r="F5" s="457">
        <v>46905.120000000003</v>
      </c>
      <c r="G5" s="457">
        <v>309303.45</v>
      </c>
      <c r="H5">
        <v>69</v>
      </c>
      <c r="I5" s="457">
        <v>5480.38</v>
      </c>
      <c r="J5" s="475">
        <f>E5-H5</f>
        <v>1984</v>
      </c>
      <c r="K5" s="457">
        <v>302860.06</v>
      </c>
      <c r="L5" s="472">
        <v>256917.95</v>
      </c>
      <c r="M5">
        <v>177</v>
      </c>
      <c r="N5">
        <v>29</v>
      </c>
    </row>
    <row r="6" spans="1:14">
      <c r="B6" s="457">
        <v>260578.71</v>
      </c>
      <c r="C6" s="458">
        <v>0</v>
      </c>
      <c r="D6" s="457">
        <v>1819.62</v>
      </c>
      <c r="E6" s="457">
        <v>262398.33</v>
      </c>
      <c r="H6" s="457">
        <v>6443.39</v>
      </c>
      <c r="N6" s="458">
        <v>0</v>
      </c>
    </row>
    <row r="7" spans="1:14">
      <c r="A7" t="s">
        <v>411</v>
      </c>
      <c r="B7">
        <v>3915</v>
      </c>
      <c r="C7">
        <v>2</v>
      </c>
      <c r="D7">
        <v>4</v>
      </c>
      <c r="E7">
        <v>3921</v>
      </c>
      <c r="F7" s="457">
        <v>87603.81</v>
      </c>
      <c r="G7" s="457">
        <v>574837.68999999994</v>
      </c>
      <c r="H7">
        <v>129</v>
      </c>
      <c r="I7" s="457">
        <v>13783.92</v>
      </c>
      <c r="J7" s="475">
        <f>E7-H7</f>
        <v>3792</v>
      </c>
      <c r="K7" s="457">
        <v>558572.71</v>
      </c>
      <c r="L7" s="472">
        <v>473449.96</v>
      </c>
      <c r="M7">
        <v>276</v>
      </c>
      <c r="N7">
        <v>69</v>
      </c>
    </row>
    <row r="8" spans="1:14">
      <c r="B8" s="457">
        <v>486599.78</v>
      </c>
      <c r="C8" s="457">
        <v>78.099999999999994</v>
      </c>
      <c r="D8" s="458">
        <v>556</v>
      </c>
      <c r="E8" s="457">
        <v>487233.88</v>
      </c>
      <c r="H8" s="457">
        <v>16264.98</v>
      </c>
      <c r="N8" s="458">
        <v>0</v>
      </c>
    </row>
    <row r="9" spans="1:14">
      <c r="A9" t="s">
        <v>267</v>
      </c>
      <c r="B9">
        <v>1968</v>
      </c>
      <c r="C9">
        <v>12</v>
      </c>
      <c r="D9">
        <v>12</v>
      </c>
      <c r="E9">
        <v>1992</v>
      </c>
      <c r="F9" s="457">
        <v>45674.06</v>
      </c>
      <c r="G9" s="457">
        <v>301019.27</v>
      </c>
      <c r="H9">
        <v>58</v>
      </c>
      <c r="I9" s="457">
        <v>4569.12</v>
      </c>
      <c r="J9" s="475">
        <f>E9-H9</f>
        <v>1934</v>
      </c>
      <c r="K9" s="457">
        <v>295627.78999999998</v>
      </c>
      <c r="L9" s="472">
        <v>250776.09</v>
      </c>
      <c r="M9">
        <v>220</v>
      </c>
      <c r="N9">
        <v>49</v>
      </c>
    </row>
    <row r="10" spans="1:14">
      <c r="B10" s="457">
        <v>253195.21</v>
      </c>
      <c r="C10" s="457">
        <v>544.25</v>
      </c>
      <c r="D10" s="457">
        <v>1605.75</v>
      </c>
      <c r="E10" s="457">
        <v>255345.21</v>
      </c>
      <c r="H10" s="457">
        <v>5391.48</v>
      </c>
      <c r="N10" s="458">
        <v>0</v>
      </c>
    </row>
    <row r="11" spans="1:14">
      <c r="A11" t="s">
        <v>413</v>
      </c>
      <c r="B11">
        <v>0</v>
      </c>
      <c r="C11">
        <v>0</v>
      </c>
      <c r="D11">
        <v>0</v>
      </c>
      <c r="E11">
        <v>0</v>
      </c>
      <c r="F11" s="458">
        <v>0</v>
      </c>
      <c r="G11" s="458">
        <v>0</v>
      </c>
      <c r="H11">
        <v>0</v>
      </c>
      <c r="I11" s="458">
        <v>0</v>
      </c>
      <c r="J11" s="475">
        <f>E11-H11</f>
        <v>0</v>
      </c>
      <c r="K11" s="458">
        <v>0</v>
      </c>
      <c r="L11" s="473">
        <v>0</v>
      </c>
      <c r="M11">
        <v>0</v>
      </c>
      <c r="N11">
        <v>0</v>
      </c>
    </row>
    <row r="12" spans="1:14">
      <c r="B12" s="458">
        <v>0</v>
      </c>
      <c r="C12" s="458">
        <v>0</v>
      </c>
      <c r="D12" s="458">
        <v>0</v>
      </c>
      <c r="E12" s="458">
        <v>0</v>
      </c>
      <c r="H12" s="458">
        <v>0</v>
      </c>
      <c r="N12" s="458">
        <v>0</v>
      </c>
    </row>
    <row r="13" spans="1:14">
      <c r="A13" t="s">
        <v>412</v>
      </c>
      <c r="B13">
        <v>2425</v>
      </c>
      <c r="C13">
        <v>13</v>
      </c>
      <c r="D13">
        <v>0</v>
      </c>
      <c r="E13">
        <v>2438</v>
      </c>
      <c r="F13" s="457">
        <v>58322.52</v>
      </c>
      <c r="G13" s="457">
        <v>382331.39</v>
      </c>
      <c r="H13">
        <v>82</v>
      </c>
      <c r="I13" s="457">
        <v>7502.55</v>
      </c>
      <c r="J13" s="475">
        <f>E13-H13</f>
        <v>2356</v>
      </c>
      <c r="K13" s="457">
        <v>373478.38</v>
      </c>
      <c r="L13" s="472">
        <v>316506.32</v>
      </c>
      <c r="M13">
        <v>176</v>
      </c>
      <c r="N13">
        <v>43</v>
      </c>
    </row>
    <row r="14" spans="1:14">
      <c r="B14" s="458">
        <v>323574</v>
      </c>
      <c r="C14" s="457">
        <v>434.87</v>
      </c>
      <c r="D14" s="458">
        <v>0</v>
      </c>
      <c r="E14" s="457">
        <v>324008.87</v>
      </c>
      <c r="H14" s="457">
        <v>8853.01</v>
      </c>
      <c r="N14" s="458">
        <v>0</v>
      </c>
    </row>
    <row r="15" spans="1:14">
      <c r="A15" t="s">
        <v>409</v>
      </c>
      <c r="B15">
        <v>2011</v>
      </c>
      <c r="C15">
        <v>1</v>
      </c>
      <c r="D15">
        <v>0</v>
      </c>
      <c r="E15">
        <v>2012</v>
      </c>
      <c r="F15" s="457">
        <v>41978.21</v>
      </c>
      <c r="G15" s="457">
        <v>275184.84000000003</v>
      </c>
      <c r="H15">
        <v>68</v>
      </c>
      <c r="I15" s="457">
        <v>5433.27</v>
      </c>
      <c r="J15" s="475">
        <f>E15-H15</f>
        <v>1944</v>
      </c>
      <c r="K15" s="457">
        <v>268773.62</v>
      </c>
      <c r="L15" s="472">
        <v>227773.36</v>
      </c>
      <c r="M15">
        <v>128</v>
      </c>
      <c r="N15">
        <v>16</v>
      </c>
    </row>
    <row r="16" spans="1:14">
      <c r="B16" s="457">
        <v>233152.93</v>
      </c>
      <c r="C16" s="457">
        <v>53.7</v>
      </c>
      <c r="D16" s="458">
        <v>0</v>
      </c>
      <c r="E16" s="457">
        <v>233206.63</v>
      </c>
      <c r="H16" s="457">
        <v>6411.22</v>
      </c>
      <c r="N16" s="458">
        <v>0</v>
      </c>
    </row>
    <row r="17" spans="1:14">
      <c r="A17" t="s">
        <v>410</v>
      </c>
      <c r="B17">
        <v>2736</v>
      </c>
      <c r="C17">
        <v>2</v>
      </c>
      <c r="D17">
        <v>3</v>
      </c>
      <c r="E17">
        <v>2741</v>
      </c>
      <c r="F17" s="457">
        <v>59374.71</v>
      </c>
      <c r="G17" s="457">
        <v>389501.81</v>
      </c>
      <c r="H17">
        <v>89</v>
      </c>
      <c r="I17" s="457">
        <v>8045.33</v>
      </c>
      <c r="J17" s="475">
        <f>E17-H17</f>
        <v>2652</v>
      </c>
      <c r="K17" s="457">
        <v>380008.51</v>
      </c>
      <c r="L17" s="472">
        <v>322081.77</v>
      </c>
      <c r="M17">
        <v>147</v>
      </c>
      <c r="N17">
        <v>37</v>
      </c>
    </row>
    <row r="18" spans="1:14">
      <c r="B18" s="457">
        <v>329813.58</v>
      </c>
      <c r="C18" s="457">
        <v>40.270000000000003</v>
      </c>
      <c r="D18" s="457">
        <v>273.25</v>
      </c>
      <c r="E18" s="457">
        <v>330127.09999999998</v>
      </c>
      <c r="H18" s="457">
        <v>9493.2999999999993</v>
      </c>
      <c r="N18" s="458">
        <v>0</v>
      </c>
    </row>
    <row r="19" spans="1:14">
      <c r="A19" t="s">
        <v>326</v>
      </c>
      <c r="B19">
        <v>3341</v>
      </c>
      <c r="C19">
        <v>10</v>
      </c>
      <c r="D19">
        <v>0</v>
      </c>
      <c r="E19">
        <v>3351</v>
      </c>
      <c r="F19" s="457">
        <v>83190.2</v>
      </c>
      <c r="G19" s="457">
        <v>545348.01</v>
      </c>
      <c r="H19">
        <v>89</v>
      </c>
      <c r="I19" s="457">
        <v>7711.44</v>
      </c>
      <c r="J19" s="475">
        <f>E19-H19</f>
        <v>3262</v>
      </c>
      <c r="K19" s="457">
        <v>536248.52</v>
      </c>
      <c r="L19" s="472">
        <v>454446.37</v>
      </c>
      <c r="M19">
        <v>288</v>
      </c>
      <c r="N19">
        <v>23</v>
      </c>
    </row>
    <row r="20" spans="1:14">
      <c r="B20" s="457">
        <v>461288.16</v>
      </c>
      <c r="C20" s="457">
        <v>869.65</v>
      </c>
      <c r="D20" s="458">
        <v>0</v>
      </c>
      <c r="E20" s="457">
        <v>462157.81</v>
      </c>
      <c r="H20" s="457">
        <v>9099.49</v>
      </c>
      <c r="N20" s="458">
        <v>0</v>
      </c>
    </row>
    <row r="21" spans="1:14">
      <c r="A21" t="s">
        <v>268</v>
      </c>
      <c r="B21">
        <v>587</v>
      </c>
      <c r="C21">
        <v>1</v>
      </c>
      <c r="D21">
        <v>1</v>
      </c>
      <c r="E21">
        <v>589</v>
      </c>
      <c r="F21" s="457">
        <v>12169.58</v>
      </c>
      <c r="G21" s="457">
        <v>79893.460000000006</v>
      </c>
      <c r="H21">
        <v>11</v>
      </c>
      <c r="I21" s="457">
        <v>1004.26</v>
      </c>
      <c r="J21" s="475">
        <f>E21-H21</f>
        <v>578</v>
      </c>
      <c r="K21" s="457">
        <v>78708.429999999993</v>
      </c>
      <c r="L21" s="472">
        <v>66719.62</v>
      </c>
      <c r="M21">
        <v>33</v>
      </c>
      <c r="N21">
        <v>8</v>
      </c>
    </row>
    <row r="22" spans="1:14">
      <c r="B22" s="457">
        <v>67420.89</v>
      </c>
      <c r="C22" s="457">
        <v>185.99</v>
      </c>
      <c r="D22" s="458">
        <v>117</v>
      </c>
      <c r="E22" s="457">
        <v>67723.88</v>
      </c>
      <c r="H22" s="457">
        <v>1185.03</v>
      </c>
      <c r="N22" s="458">
        <v>0</v>
      </c>
    </row>
    <row r="23" spans="1:14">
      <c r="A23" t="s">
        <v>324</v>
      </c>
      <c r="B23">
        <v>3807</v>
      </c>
      <c r="C23">
        <v>29</v>
      </c>
      <c r="D23">
        <v>2</v>
      </c>
      <c r="E23">
        <v>3838</v>
      </c>
      <c r="F23" s="457">
        <v>93128.45</v>
      </c>
      <c r="G23" s="457">
        <v>610810.30000000005</v>
      </c>
      <c r="H23">
        <v>120</v>
      </c>
      <c r="I23" s="457">
        <v>13211.61</v>
      </c>
      <c r="J23" s="475">
        <f>E23-H23</f>
        <v>3718</v>
      </c>
      <c r="K23" s="457">
        <v>595251.06999999995</v>
      </c>
      <c r="L23" s="472">
        <v>504470.24</v>
      </c>
      <c r="M23">
        <v>379</v>
      </c>
      <c r="N23">
        <v>56</v>
      </c>
    </row>
    <row r="24" spans="1:14">
      <c r="B24" s="457">
        <v>516232.08</v>
      </c>
      <c r="C24" s="457">
        <v>1137.77</v>
      </c>
      <c r="D24" s="458">
        <v>312</v>
      </c>
      <c r="E24" s="457">
        <v>517681.85</v>
      </c>
      <c r="H24" s="457">
        <v>15559.23</v>
      </c>
      <c r="N24" s="458">
        <v>0</v>
      </c>
    </row>
    <row r="25" spans="1:14">
      <c r="A25" t="s">
        <v>312</v>
      </c>
      <c r="B25">
        <v>3439</v>
      </c>
      <c r="C25">
        <v>0</v>
      </c>
      <c r="D25">
        <v>4</v>
      </c>
      <c r="E25">
        <v>3443</v>
      </c>
      <c r="F25" s="457">
        <v>77154.98</v>
      </c>
      <c r="G25" s="457">
        <v>506202.26</v>
      </c>
      <c r="H25">
        <v>146</v>
      </c>
      <c r="I25" s="457">
        <v>13964.28</v>
      </c>
      <c r="J25" s="475">
        <f>E25-H25</f>
        <v>3297</v>
      </c>
      <c r="K25" s="457">
        <v>489724.41</v>
      </c>
      <c r="L25" s="473">
        <v>415083</v>
      </c>
      <c r="M25">
        <v>248</v>
      </c>
      <c r="N25">
        <v>68</v>
      </c>
    </row>
    <row r="26" spans="1:14">
      <c r="B26" s="457">
        <v>428628.18</v>
      </c>
      <c r="C26" s="458">
        <v>0</v>
      </c>
      <c r="D26" s="457">
        <v>419.1</v>
      </c>
      <c r="E26" s="457">
        <v>429047.28</v>
      </c>
      <c r="H26" s="457">
        <v>16477.849999999999</v>
      </c>
      <c r="N26" s="458">
        <v>0</v>
      </c>
    </row>
    <row r="27" spans="1:14">
      <c r="A27" t="s">
        <v>320</v>
      </c>
      <c r="B27">
        <v>3919</v>
      </c>
      <c r="C27">
        <v>35</v>
      </c>
      <c r="D27">
        <v>3</v>
      </c>
      <c r="E27">
        <v>3957</v>
      </c>
      <c r="F27" s="457">
        <v>86922.67</v>
      </c>
      <c r="G27" s="457">
        <v>570199.9</v>
      </c>
      <c r="H27">
        <v>159</v>
      </c>
      <c r="I27" s="457">
        <v>14716.29</v>
      </c>
      <c r="J27" s="475">
        <f>E27-H27</f>
        <v>3798</v>
      </c>
      <c r="K27" s="457">
        <v>552834.68000000005</v>
      </c>
      <c r="L27" s="472">
        <v>468560.94</v>
      </c>
      <c r="M27">
        <v>311</v>
      </c>
      <c r="N27">
        <v>85</v>
      </c>
    </row>
    <row r="28" spans="1:14">
      <c r="B28" s="457">
        <v>481429.66</v>
      </c>
      <c r="C28" s="457">
        <v>1464.67</v>
      </c>
      <c r="D28" s="457">
        <v>382.9</v>
      </c>
      <c r="E28" s="457">
        <v>483277.23</v>
      </c>
      <c r="H28" s="457">
        <v>17365.22</v>
      </c>
      <c r="N28" s="458">
        <v>0</v>
      </c>
    </row>
    <row r="29" spans="1:14">
      <c r="B29">
        <v>30186</v>
      </c>
      <c r="C29">
        <v>105</v>
      </c>
      <c r="D29">
        <v>44</v>
      </c>
      <c r="E29">
        <v>30335</v>
      </c>
      <c r="F29" s="457">
        <v>692424.31</v>
      </c>
      <c r="G29" s="457">
        <v>4544632.38</v>
      </c>
      <c r="H29">
        <v>1020</v>
      </c>
      <c r="I29" s="457">
        <v>95422.46</v>
      </c>
      <c r="J29" s="476">
        <f>E29-H29</f>
        <v>29315</v>
      </c>
      <c r="K29" s="459">
        <v>4432088.18</v>
      </c>
      <c r="L29" s="472">
        <v>3756785.61</v>
      </c>
      <c r="M29">
        <v>2383</v>
      </c>
      <c r="N29">
        <v>483</v>
      </c>
    </row>
    <row r="30" spans="1:14">
      <c r="B30" s="457">
        <v>3841913.18</v>
      </c>
      <c r="C30" s="457">
        <v>4809.2700000000004</v>
      </c>
      <c r="D30" s="457">
        <v>5485.62</v>
      </c>
      <c r="E30" s="457">
        <v>3852208.07</v>
      </c>
      <c r="H30" s="457">
        <v>112544.2</v>
      </c>
    </row>
    <row r="35" spans="1:13">
      <c r="A35" t="s">
        <v>390</v>
      </c>
      <c r="B35" t="s">
        <v>391</v>
      </c>
      <c r="C35" t="s">
        <v>392</v>
      </c>
      <c r="D35" t="s">
        <v>393</v>
      </c>
      <c r="E35" t="s">
        <v>394</v>
      </c>
      <c r="F35" t="s">
        <v>395</v>
      </c>
      <c r="G35" t="s">
        <v>396</v>
      </c>
      <c r="H35" t="s">
        <v>397</v>
      </c>
      <c r="I35" t="s">
        <v>398</v>
      </c>
      <c r="J35" s="475" t="s">
        <v>399</v>
      </c>
      <c r="K35" t="s">
        <v>400</v>
      </c>
      <c r="L35" s="471" t="s">
        <v>401</v>
      </c>
      <c r="M35" t="s">
        <v>402</v>
      </c>
    </row>
    <row r="36" spans="1:13">
      <c r="B36" t="s">
        <v>403</v>
      </c>
      <c r="C36" t="s">
        <v>404</v>
      </c>
      <c r="D36" t="s">
        <v>405</v>
      </c>
      <c r="E36" t="s">
        <v>406</v>
      </c>
      <c r="H36" t="s">
        <v>407</v>
      </c>
      <c r="M36" t="s">
        <v>408</v>
      </c>
    </row>
    <row r="37" spans="1:13">
      <c r="B37">
        <v>32467</v>
      </c>
      <c r="C37">
        <v>17</v>
      </c>
      <c r="D37">
        <v>55</v>
      </c>
      <c r="E37">
        <v>32539</v>
      </c>
      <c r="F37" s="457">
        <v>788744.3</v>
      </c>
      <c r="G37" s="457">
        <v>5181331.3</v>
      </c>
      <c r="H37">
        <v>1259</v>
      </c>
      <c r="I37" s="457">
        <v>117152.59</v>
      </c>
      <c r="J37" s="475">
        <v>5043138.1900000004</v>
      </c>
      <c r="K37" s="457">
        <v>4275434.41</v>
      </c>
      <c r="L37" s="471">
        <v>2458</v>
      </c>
      <c r="M37">
        <v>558</v>
      </c>
    </row>
    <row r="38" spans="1:13">
      <c r="B38" s="457">
        <v>4379567.8</v>
      </c>
      <c r="C38" s="457">
        <v>2274.3000000000002</v>
      </c>
      <c r="D38" s="457">
        <v>10744.9</v>
      </c>
      <c r="E38" s="458">
        <v>4392587</v>
      </c>
      <c r="H38" s="457">
        <v>138193.10999999999</v>
      </c>
    </row>
    <row r="40" spans="1:13">
      <c r="A40" s="460" t="s">
        <v>451</v>
      </c>
    </row>
    <row r="41" spans="1:13">
      <c r="A41" t="s">
        <v>390</v>
      </c>
      <c r="B41" t="s">
        <v>391</v>
      </c>
      <c r="C41" t="s">
        <v>392</v>
      </c>
      <c r="D41" t="s">
        <v>393</v>
      </c>
      <c r="E41" t="s">
        <v>394</v>
      </c>
      <c r="F41" t="s">
        <v>395</v>
      </c>
      <c r="G41" t="s">
        <v>396</v>
      </c>
      <c r="H41" t="s">
        <v>397</v>
      </c>
      <c r="I41" t="s">
        <v>398</v>
      </c>
      <c r="J41" s="475" t="s">
        <v>399</v>
      </c>
      <c r="K41" t="s">
        <v>400</v>
      </c>
      <c r="L41" s="471" t="s">
        <v>401</v>
      </c>
      <c r="M41" t="s">
        <v>402</v>
      </c>
    </row>
    <row r="42" spans="1:13">
      <c r="B42" t="s">
        <v>403</v>
      </c>
      <c r="C42" t="s">
        <v>404</v>
      </c>
      <c r="D42" t="s">
        <v>405</v>
      </c>
      <c r="E42" t="s">
        <v>406</v>
      </c>
      <c r="H42" t="s">
        <v>407</v>
      </c>
      <c r="M42" t="s">
        <v>408</v>
      </c>
    </row>
    <row r="43" spans="1:13">
      <c r="B43">
        <v>33020</v>
      </c>
      <c r="C43">
        <v>108</v>
      </c>
      <c r="D43">
        <v>67</v>
      </c>
      <c r="E43">
        <v>33195</v>
      </c>
      <c r="F43" s="457">
        <v>783075.83999999997</v>
      </c>
      <c r="G43" s="457">
        <v>5144235.62</v>
      </c>
      <c r="H43">
        <v>1240</v>
      </c>
      <c r="I43" s="457">
        <v>118566.67</v>
      </c>
      <c r="J43" s="475">
        <v>5004368.3</v>
      </c>
      <c r="K43" s="457">
        <v>4242593.1100000003</v>
      </c>
      <c r="L43" s="471">
        <v>2661</v>
      </c>
      <c r="M43">
        <v>581</v>
      </c>
    </row>
    <row r="44" spans="1:13">
      <c r="B44" s="457">
        <v>4340250.37</v>
      </c>
      <c r="C44" s="457">
        <v>10087.709999999999</v>
      </c>
      <c r="D44" s="457">
        <v>10821.7</v>
      </c>
      <c r="E44" s="457">
        <v>4361159.78</v>
      </c>
      <c r="H44" s="457">
        <v>139867.32999999999</v>
      </c>
    </row>
    <row r="46" spans="1:13">
      <c r="A46" s="460" t="s">
        <v>452</v>
      </c>
    </row>
    <row r="47" spans="1:13">
      <c r="A47" t="s">
        <v>390</v>
      </c>
      <c r="B47" t="s">
        <v>391</v>
      </c>
      <c r="C47" t="s">
        <v>392</v>
      </c>
      <c r="D47" t="s">
        <v>393</v>
      </c>
      <c r="E47" t="s">
        <v>394</v>
      </c>
      <c r="F47" t="s">
        <v>395</v>
      </c>
      <c r="G47" t="s">
        <v>396</v>
      </c>
      <c r="H47" t="s">
        <v>397</v>
      </c>
      <c r="I47" t="s">
        <v>398</v>
      </c>
      <c r="J47" s="475" t="s">
        <v>399</v>
      </c>
      <c r="K47" t="s">
        <v>400</v>
      </c>
      <c r="L47" s="471" t="s">
        <v>401</v>
      </c>
      <c r="M47" t="s">
        <v>402</v>
      </c>
    </row>
    <row r="48" spans="1:13">
      <c r="B48" t="s">
        <v>403</v>
      </c>
      <c r="C48" t="s">
        <v>404</v>
      </c>
      <c r="D48" t="s">
        <v>405</v>
      </c>
      <c r="E48" t="s">
        <v>406</v>
      </c>
      <c r="H48" t="s">
        <v>407</v>
      </c>
      <c r="M48" t="s">
        <v>408</v>
      </c>
    </row>
    <row r="49" spans="1:13">
      <c r="B49">
        <v>30185</v>
      </c>
      <c r="C49">
        <v>105</v>
      </c>
      <c r="D49">
        <v>44</v>
      </c>
      <c r="E49">
        <v>30334</v>
      </c>
      <c r="F49" s="457">
        <v>692407.93</v>
      </c>
      <c r="G49" s="458">
        <v>4544525</v>
      </c>
      <c r="H49">
        <v>1020</v>
      </c>
      <c r="I49" s="457">
        <v>95422.46</v>
      </c>
      <c r="J49" s="475">
        <v>4431980.8</v>
      </c>
      <c r="K49" s="457">
        <v>3756694.61</v>
      </c>
      <c r="L49" s="471">
        <v>2383</v>
      </c>
      <c r="M49">
        <v>483</v>
      </c>
    </row>
    <row r="50" spans="1:13">
      <c r="B50" s="457">
        <v>3841822.18</v>
      </c>
      <c r="C50" s="457">
        <v>4809.2700000000004</v>
      </c>
      <c r="D50" s="457">
        <v>5485.62</v>
      </c>
      <c r="E50" s="457">
        <v>3852117.07</v>
      </c>
      <c r="H50" s="457">
        <v>112544.2</v>
      </c>
    </row>
    <row r="52" spans="1:13">
      <c r="A52" s="460" t="s">
        <v>453</v>
      </c>
    </row>
    <row r="53" spans="1:13">
      <c r="A53" t="s">
        <v>390</v>
      </c>
      <c r="B53" t="s">
        <v>391</v>
      </c>
      <c r="C53" t="s">
        <v>392</v>
      </c>
      <c r="D53" t="s">
        <v>393</v>
      </c>
      <c r="E53" t="s">
        <v>394</v>
      </c>
      <c r="F53" t="s">
        <v>395</v>
      </c>
      <c r="G53" t="s">
        <v>396</v>
      </c>
      <c r="H53" t="s">
        <v>397</v>
      </c>
      <c r="I53" t="s">
        <v>398</v>
      </c>
      <c r="J53" s="475" t="s">
        <v>399</v>
      </c>
      <c r="K53" t="s">
        <v>400</v>
      </c>
      <c r="L53" s="471" t="s">
        <v>401</v>
      </c>
      <c r="M53" t="s">
        <v>402</v>
      </c>
    </row>
    <row r="54" spans="1:13">
      <c r="B54" t="s">
        <v>403</v>
      </c>
      <c r="C54" t="s">
        <v>404</v>
      </c>
      <c r="D54" t="s">
        <v>405</v>
      </c>
      <c r="E54" t="s">
        <v>406</v>
      </c>
      <c r="H54" t="s">
        <v>407</v>
      </c>
      <c r="M54" t="s">
        <v>408</v>
      </c>
    </row>
    <row r="55" spans="1:13">
      <c r="B55">
        <v>39695</v>
      </c>
      <c r="C55">
        <v>19</v>
      </c>
      <c r="D55">
        <v>95</v>
      </c>
      <c r="E55">
        <v>39809</v>
      </c>
      <c r="F55" s="457">
        <v>887852.17</v>
      </c>
      <c r="G55" s="457">
        <v>5836775.0899999999</v>
      </c>
      <c r="H55">
        <v>1419</v>
      </c>
      <c r="I55" s="457">
        <v>147179.79</v>
      </c>
      <c r="J55" s="475">
        <v>5663103.6299999999</v>
      </c>
      <c r="K55" s="457">
        <v>4801743.13</v>
      </c>
      <c r="L55" s="471">
        <v>2896</v>
      </c>
      <c r="M55">
        <v>625</v>
      </c>
    </row>
    <row r="56" spans="1:13">
      <c r="B56" s="457">
        <v>4930915.9800000004</v>
      </c>
      <c r="C56" s="457">
        <v>1501.14</v>
      </c>
      <c r="D56" s="457">
        <v>16505.8</v>
      </c>
      <c r="E56" s="457">
        <v>4948922.92</v>
      </c>
      <c r="H56" s="457">
        <v>173671.46</v>
      </c>
    </row>
    <row r="59" spans="1:13">
      <c r="A59" t="s">
        <v>390</v>
      </c>
      <c r="B59" t="s">
        <v>391</v>
      </c>
      <c r="C59" t="s">
        <v>392</v>
      </c>
      <c r="D59" t="s">
        <v>393</v>
      </c>
      <c r="E59" t="s">
        <v>394</v>
      </c>
      <c r="F59" t="s">
        <v>395</v>
      </c>
      <c r="G59" t="s">
        <v>396</v>
      </c>
      <c r="H59" t="s">
        <v>397</v>
      </c>
      <c r="I59" t="s">
        <v>398</v>
      </c>
      <c r="J59" s="475" t="s">
        <v>399</v>
      </c>
      <c r="K59" t="s">
        <v>400</v>
      </c>
      <c r="L59" s="471" t="s">
        <v>401</v>
      </c>
      <c r="M59" t="s">
        <v>402</v>
      </c>
    </row>
    <row r="60" spans="1:13">
      <c r="B60" t="s">
        <v>403</v>
      </c>
      <c r="C60" t="s">
        <v>404</v>
      </c>
      <c r="D60" t="s">
        <v>405</v>
      </c>
      <c r="E60" t="s">
        <v>406</v>
      </c>
      <c r="H60" t="s">
        <v>407</v>
      </c>
      <c r="M60" t="s">
        <v>408</v>
      </c>
    </row>
    <row r="61" spans="1:13">
      <c r="B61">
        <v>35514</v>
      </c>
      <c r="C61">
        <v>12</v>
      </c>
      <c r="D61">
        <v>150</v>
      </c>
      <c r="E61">
        <v>35676</v>
      </c>
      <c r="F61" s="457">
        <v>779371.06</v>
      </c>
      <c r="G61" s="457">
        <v>5140831.87</v>
      </c>
      <c r="H61">
        <v>1672</v>
      </c>
      <c r="I61" s="457">
        <v>167026.53</v>
      </c>
      <c r="J61" s="475">
        <v>4943818.34</v>
      </c>
      <c r="K61" s="457">
        <v>4194434.28</v>
      </c>
      <c r="L61" s="471">
        <v>2539</v>
      </c>
      <c r="M61">
        <v>488</v>
      </c>
    </row>
    <row r="62" spans="1:13">
      <c r="B62" s="457">
        <v>4328939.47</v>
      </c>
      <c r="C62" s="457">
        <v>859.79</v>
      </c>
      <c r="D62" s="457">
        <v>31661.55</v>
      </c>
      <c r="E62" s="457">
        <v>4361460.8099999996</v>
      </c>
      <c r="H62" s="457">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390</v>
      </c>
      <c r="B2" t="s">
        <v>391</v>
      </c>
      <c r="C2" t="s">
        <v>392</v>
      </c>
      <c r="D2" t="s">
        <v>393</v>
      </c>
      <c r="E2" t="s">
        <v>394</v>
      </c>
      <c r="F2" t="s">
        <v>395</v>
      </c>
      <c r="G2" t="s">
        <v>396</v>
      </c>
      <c r="H2" t="s">
        <v>397</v>
      </c>
      <c r="I2" t="s">
        <v>398</v>
      </c>
      <c r="J2" t="s">
        <v>418</v>
      </c>
      <c r="K2" t="s">
        <v>399</v>
      </c>
      <c r="L2" t="s">
        <v>400</v>
      </c>
      <c r="M2" t="s">
        <v>401</v>
      </c>
      <c r="N2" t="s">
        <v>402</v>
      </c>
    </row>
    <row r="3" spans="1:14">
      <c r="B3" t="s">
        <v>403</v>
      </c>
      <c r="C3" t="s">
        <v>404</v>
      </c>
      <c r="D3" t="s">
        <v>405</v>
      </c>
      <c r="E3" t="s">
        <v>406</v>
      </c>
      <c r="H3" t="s">
        <v>407</v>
      </c>
      <c r="N3" t="s">
        <v>408</v>
      </c>
    </row>
    <row r="4" spans="1:14">
      <c r="A4" t="s">
        <v>42</v>
      </c>
      <c r="B4">
        <v>2930</v>
      </c>
      <c r="C4">
        <v>0</v>
      </c>
      <c r="D4">
        <v>18</v>
      </c>
      <c r="E4">
        <v>2948</v>
      </c>
      <c r="F4" s="457">
        <v>64518.66</v>
      </c>
      <c r="G4" s="457">
        <v>425211.67</v>
      </c>
      <c r="H4">
        <v>110</v>
      </c>
      <c r="I4" s="457">
        <v>10293.290000000001</v>
      </c>
      <c r="J4" s="457">
        <f>E4-H4</f>
        <v>2838</v>
      </c>
      <c r="K4" s="457">
        <v>413065.6</v>
      </c>
      <c r="L4" s="457">
        <v>350399.72</v>
      </c>
      <c r="M4">
        <v>207</v>
      </c>
      <c r="N4">
        <v>39</v>
      </c>
    </row>
    <row r="5" spans="1:14">
      <c r="B5" s="457">
        <v>358429.21</v>
      </c>
      <c r="C5" s="458">
        <v>0</v>
      </c>
      <c r="D5" s="457">
        <v>2263.8000000000002</v>
      </c>
      <c r="E5" s="457">
        <v>360693.01</v>
      </c>
      <c r="H5" s="457">
        <v>12146.07</v>
      </c>
      <c r="N5" s="458">
        <v>0</v>
      </c>
    </row>
    <row r="6" spans="1:14">
      <c r="A6" t="s">
        <v>411</v>
      </c>
      <c r="B6">
        <v>5169</v>
      </c>
      <c r="C6">
        <v>0</v>
      </c>
      <c r="D6">
        <v>38</v>
      </c>
      <c r="E6">
        <v>5207</v>
      </c>
      <c r="F6" s="457">
        <v>112754.56</v>
      </c>
      <c r="G6" s="457">
        <v>747579.23</v>
      </c>
      <c r="H6">
        <v>184</v>
      </c>
      <c r="I6" s="457">
        <v>20325.740000000002</v>
      </c>
      <c r="J6" s="457">
        <f>E6-H6</f>
        <v>5023</v>
      </c>
      <c r="K6" s="457">
        <v>723594.87</v>
      </c>
      <c r="L6" s="457">
        <v>614498.93000000005</v>
      </c>
      <c r="M6">
        <v>343</v>
      </c>
      <c r="N6">
        <v>99</v>
      </c>
    </row>
    <row r="7" spans="1:14">
      <c r="B7" s="457">
        <v>626401.47</v>
      </c>
      <c r="C7" s="458">
        <v>0</v>
      </c>
      <c r="D7" s="457">
        <v>8423.2000000000007</v>
      </c>
      <c r="E7" s="457">
        <v>634824.67000000004</v>
      </c>
      <c r="H7" s="457">
        <v>23984.36</v>
      </c>
      <c r="N7" s="458">
        <v>0</v>
      </c>
    </row>
    <row r="8" spans="1:14">
      <c r="A8" t="s">
        <v>267</v>
      </c>
      <c r="B8">
        <v>3063</v>
      </c>
      <c r="C8">
        <v>0</v>
      </c>
      <c r="D8">
        <v>6</v>
      </c>
      <c r="E8">
        <v>3069</v>
      </c>
      <c r="F8" s="457">
        <v>69592.460000000006</v>
      </c>
      <c r="G8" s="457">
        <v>457105.36</v>
      </c>
      <c r="H8">
        <v>112</v>
      </c>
      <c r="I8" s="457">
        <v>9407.69</v>
      </c>
      <c r="J8" s="457">
        <f>E8-H8</f>
        <v>2957</v>
      </c>
      <c r="K8" s="457">
        <v>446004.46</v>
      </c>
      <c r="L8" s="457">
        <v>378105.21</v>
      </c>
      <c r="M8">
        <v>335</v>
      </c>
      <c r="N8">
        <v>71</v>
      </c>
    </row>
    <row r="9" spans="1:14">
      <c r="B9" s="457">
        <v>386619.35</v>
      </c>
      <c r="C9" s="458">
        <v>0</v>
      </c>
      <c r="D9" s="457">
        <v>893.55</v>
      </c>
      <c r="E9" s="457">
        <v>387512.9</v>
      </c>
      <c r="H9" s="457">
        <v>11100.9</v>
      </c>
      <c r="N9" s="458">
        <v>0</v>
      </c>
    </row>
    <row r="10" spans="1:14">
      <c r="A10" t="s">
        <v>413</v>
      </c>
      <c r="B10">
        <v>0</v>
      </c>
      <c r="C10">
        <v>0</v>
      </c>
      <c r="D10">
        <v>0</v>
      </c>
      <c r="E10">
        <v>0</v>
      </c>
      <c r="F10" s="458">
        <v>0</v>
      </c>
      <c r="G10" s="458">
        <v>0</v>
      </c>
      <c r="H10">
        <v>0</v>
      </c>
      <c r="I10" s="458">
        <v>0</v>
      </c>
      <c r="J10" s="458"/>
      <c r="K10" s="458">
        <v>0</v>
      </c>
      <c r="L10" s="458">
        <v>0</v>
      </c>
      <c r="M10">
        <v>0</v>
      </c>
      <c r="N10">
        <v>0</v>
      </c>
    </row>
    <row r="11" spans="1:14">
      <c r="B11" s="458">
        <v>0</v>
      </c>
      <c r="C11" s="458">
        <v>0</v>
      </c>
      <c r="D11" s="458">
        <v>0</v>
      </c>
      <c r="E11" s="458">
        <v>0</v>
      </c>
      <c r="H11" s="458">
        <v>0</v>
      </c>
      <c r="N11" s="458">
        <v>0</v>
      </c>
    </row>
    <row r="12" spans="1:14">
      <c r="A12" t="s">
        <v>412</v>
      </c>
      <c r="B12">
        <v>3173</v>
      </c>
      <c r="C12">
        <v>0</v>
      </c>
      <c r="D12">
        <v>2</v>
      </c>
      <c r="E12">
        <v>3175</v>
      </c>
      <c r="F12" s="457">
        <v>71375.42</v>
      </c>
      <c r="G12" s="457">
        <v>468856.86</v>
      </c>
      <c r="H12">
        <v>102</v>
      </c>
      <c r="I12" s="457">
        <v>9715.9699999999993</v>
      </c>
      <c r="J12" s="457">
        <f>E12-H12</f>
        <v>3073</v>
      </c>
      <c r="K12" s="457">
        <v>457392.02</v>
      </c>
      <c r="L12" s="457">
        <v>387765.47</v>
      </c>
      <c r="M12">
        <v>279</v>
      </c>
      <c r="N12">
        <v>55</v>
      </c>
    </row>
    <row r="13" spans="1:14">
      <c r="B13" s="457">
        <v>396522.94</v>
      </c>
      <c r="C13" s="458">
        <v>0</v>
      </c>
      <c r="D13" s="457">
        <v>958.5</v>
      </c>
      <c r="E13" s="457">
        <v>397481.44</v>
      </c>
      <c r="H13" s="457">
        <v>11464.84</v>
      </c>
      <c r="N13" s="458">
        <v>0</v>
      </c>
    </row>
    <row r="14" spans="1:14">
      <c r="A14" t="s">
        <v>409</v>
      </c>
      <c r="B14">
        <v>3089</v>
      </c>
      <c r="C14">
        <v>0</v>
      </c>
      <c r="D14">
        <v>5</v>
      </c>
      <c r="E14">
        <v>3094</v>
      </c>
      <c r="F14" s="457">
        <v>66655.48</v>
      </c>
      <c r="G14" s="457">
        <v>437661.07</v>
      </c>
      <c r="H14">
        <v>85</v>
      </c>
      <c r="I14" s="457">
        <v>8795.19</v>
      </c>
      <c r="J14" s="457">
        <f>E14-H14</f>
        <v>3009</v>
      </c>
      <c r="K14" s="457">
        <v>427282.79</v>
      </c>
      <c r="L14" s="457">
        <v>362210.4</v>
      </c>
      <c r="M14">
        <v>169</v>
      </c>
      <c r="N14">
        <v>26</v>
      </c>
    </row>
    <row r="15" spans="1:14">
      <c r="B15" s="457">
        <v>370299.79</v>
      </c>
      <c r="C15" s="458">
        <v>0</v>
      </c>
      <c r="D15" s="457">
        <v>705.8</v>
      </c>
      <c r="E15" s="457">
        <v>371005.59</v>
      </c>
      <c r="H15" s="457">
        <v>10378.280000000001</v>
      </c>
      <c r="N15" s="458">
        <v>0</v>
      </c>
    </row>
    <row r="16" spans="1:14">
      <c r="A16" t="s">
        <v>410</v>
      </c>
      <c r="B16">
        <v>4012</v>
      </c>
      <c r="C16">
        <v>2</v>
      </c>
      <c r="D16">
        <v>16</v>
      </c>
      <c r="E16">
        <v>4030</v>
      </c>
      <c r="F16" s="457">
        <v>88089.32</v>
      </c>
      <c r="G16" s="457">
        <v>579211.31999999995</v>
      </c>
      <c r="H16">
        <v>141</v>
      </c>
      <c r="I16" s="457">
        <v>13588.77</v>
      </c>
      <c r="J16" s="457">
        <f>E16-H16</f>
        <v>3889</v>
      </c>
      <c r="K16" s="457">
        <v>563177.02</v>
      </c>
      <c r="L16" s="457">
        <v>477533.24</v>
      </c>
      <c r="M16">
        <v>191</v>
      </c>
      <c r="N16">
        <v>52</v>
      </c>
    </row>
    <row r="17" spans="1:14">
      <c r="B17" s="457">
        <v>489193.62</v>
      </c>
      <c r="C17" s="457">
        <v>182.88</v>
      </c>
      <c r="D17" s="457">
        <v>1745.5</v>
      </c>
      <c r="E17" s="458">
        <v>491122</v>
      </c>
      <c r="H17" s="457">
        <v>16034.3</v>
      </c>
      <c r="N17" s="458">
        <v>0</v>
      </c>
    </row>
    <row r="18" spans="1:14">
      <c r="A18" t="s">
        <v>326</v>
      </c>
      <c r="B18">
        <v>3599</v>
      </c>
      <c r="C18">
        <v>0</v>
      </c>
      <c r="D18">
        <v>0</v>
      </c>
      <c r="E18">
        <v>3599</v>
      </c>
      <c r="F18" s="457">
        <v>82084.09</v>
      </c>
      <c r="G18" s="457">
        <v>538097.13</v>
      </c>
      <c r="H18">
        <v>97</v>
      </c>
      <c r="I18" s="457">
        <v>8527.9</v>
      </c>
      <c r="J18" s="457">
        <f>E18-H18</f>
        <v>3502</v>
      </c>
      <c r="K18" s="457">
        <v>528034.22</v>
      </c>
      <c r="L18" s="457">
        <v>447485.14</v>
      </c>
      <c r="M18">
        <v>331</v>
      </c>
      <c r="N18">
        <v>37</v>
      </c>
    </row>
    <row r="19" spans="1:14">
      <c r="B19" s="457">
        <v>456013.04</v>
      </c>
      <c r="C19" s="458">
        <v>0</v>
      </c>
      <c r="D19" s="458">
        <v>0</v>
      </c>
      <c r="E19" s="457">
        <v>456013.04</v>
      </c>
      <c r="H19" s="457">
        <v>10062.91</v>
      </c>
      <c r="N19" s="458">
        <v>0</v>
      </c>
    </row>
    <row r="20" spans="1:14">
      <c r="A20" t="s">
        <v>268</v>
      </c>
      <c r="B20">
        <v>1154</v>
      </c>
      <c r="C20">
        <v>0</v>
      </c>
      <c r="D20">
        <v>1</v>
      </c>
      <c r="E20">
        <v>1155</v>
      </c>
      <c r="F20" s="457">
        <v>26138.31</v>
      </c>
      <c r="G20" s="457">
        <v>171449.92</v>
      </c>
      <c r="H20">
        <v>44</v>
      </c>
      <c r="I20" s="457">
        <v>6714.53</v>
      </c>
      <c r="J20" s="457">
        <f>E20-H20</f>
        <v>1111</v>
      </c>
      <c r="K20" s="457">
        <v>163526.78</v>
      </c>
      <c r="L20" s="457">
        <v>138597.07999999999</v>
      </c>
      <c r="M20">
        <v>68</v>
      </c>
      <c r="N20">
        <v>21</v>
      </c>
    </row>
    <row r="21" spans="1:14">
      <c r="B21" s="457">
        <v>145210.21</v>
      </c>
      <c r="C21" s="458">
        <v>0</v>
      </c>
      <c r="D21" s="457">
        <v>101.4</v>
      </c>
      <c r="E21" s="457">
        <v>145311.60999999999</v>
      </c>
      <c r="H21" s="457">
        <v>7923.14</v>
      </c>
      <c r="N21" s="458">
        <v>0</v>
      </c>
    </row>
    <row r="22" spans="1:14">
      <c r="A22" t="s">
        <v>324</v>
      </c>
      <c r="B22">
        <v>4470</v>
      </c>
      <c r="C22">
        <v>4</v>
      </c>
      <c r="D22">
        <v>1</v>
      </c>
      <c r="E22">
        <v>4475</v>
      </c>
      <c r="F22" s="457">
        <v>105957.36</v>
      </c>
      <c r="G22" s="457">
        <v>694750.53</v>
      </c>
      <c r="H22">
        <v>181</v>
      </c>
      <c r="I22" s="457">
        <v>22813.81</v>
      </c>
      <c r="J22" s="457">
        <f>E22-H22</f>
        <v>4294</v>
      </c>
      <c r="K22" s="457">
        <v>667830.24</v>
      </c>
      <c r="L22" s="457">
        <v>565979.36</v>
      </c>
      <c r="M22">
        <v>271</v>
      </c>
      <c r="N22">
        <v>71</v>
      </c>
    </row>
    <row r="23" spans="1:14">
      <c r="B23" s="457">
        <v>588428.01</v>
      </c>
      <c r="C23" s="457">
        <v>213.96</v>
      </c>
      <c r="D23" s="457">
        <v>151.19999999999999</v>
      </c>
      <c r="E23" s="457">
        <v>588793.17000000004</v>
      </c>
      <c r="H23" s="457">
        <v>26920.29</v>
      </c>
      <c r="N23" s="458">
        <v>0</v>
      </c>
    </row>
    <row r="24" spans="1:14">
      <c r="A24" t="s">
        <v>312</v>
      </c>
      <c r="B24">
        <v>4297</v>
      </c>
      <c r="C24">
        <v>1</v>
      </c>
      <c r="D24">
        <v>7</v>
      </c>
      <c r="E24">
        <v>4305</v>
      </c>
      <c r="F24" s="457">
        <v>96112.06</v>
      </c>
      <c r="G24" s="457">
        <v>631146.87</v>
      </c>
      <c r="H24">
        <v>172</v>
      </c>
      <c r="I24" s="457">
        <v>17832.97</v>
      </c>
      <c r="J24" s="457">
        <f>E24-H24</f>
        <v>4133</v>
      </c>
      <c r="K24" s="457">
        <v>610103.97</v>
      </c>
      <c r="L24" s="457">
        <v>517201.84</v>
      </c>
      <c r="M24">
        <v>329</v>
      </c>
      <c r="N24">
        <v>75</v>
      </c>
    </row>
    <row r="25" spans="1:14">
      <c r="B25" s="457">
        <v>533864.82999999996</v>
      </c>
      <c r="C25" s="457">
        <v>78.73</v>
      </c>
      <c r="D25" s="457">
        <v>1091.25</v>
      </c>
      <c r="E25" s="457">
        <v>535034.81000000006</v>
      </c>
      <c r="H25" s="457">
        <v>21042.9</v>
      </c>
      <c r="N25" s="458">
        <v>0</v>
      </c>
    </row>
    <row r="26" spans="1:14">
      <c r="A26" t="s">
        <v>320</v>
      </c>
      <c r="B26">
        <v>4748</v>
      </c>
      <c r="C26">
        <v>12</v>
      </c>
      <c r="D26">
        <v>1</v>
      </c>
      <c r="E26">
        <v>4761</v>
      </c>
      <c r="F26" s="457">
        <v>104978.29</v>
      </c>
      <c r="G26" s="457">
        <v>688352.57</v>
      </c>
      <c r="H26">
        <v>191</v>
      </c>
      <c r="I26" s="457">
        <v>19163.939999999999</v>
      </c>
      <c r="J26" s="457">
        <f>E26-H26</f>
        <v>4570</v>
      </c>
      <c r="K26" s="457">
        <v>665739.12</v>
      </c>
      <c r="L26" s="457">
        <v>564210.34</v>
      </c>
      <c r="M26">
        <v>364</v>
      </c>
      <c r="N26">
        <v>80</v>
      </c>
    </row>
    <row r="27" spans="1:14">
      <c r="B27" s="457">
        <v>582177.11</v>
      </c>
      <c r="C27" s="457">
        <v>1025.57</v>
      </c>
      <c r="D27" s="457">
        <v>171.6</v>
      </c>
      <c r="E27" s="457">
        <v>583374.28</v>
      </c>
      <c r="H27" s="457">
        <v>22613.45</v>
      </c>
      <c r="N27" s="458">
        <v>0</v>
      </c>
    </row>
    <row r="28" spans="1:14">
      <c r="B28">
        <v>39704</v>
      </c>
      <c r="C28">
        <v>19</v>
      </c>
      <c r="D28">
        <v>95</v>
      </c>
      <c r="E28">
        <v>39818</v>
      </c>
      <c r="F28" s="457">
        <v>888256.01</v>
      </c>
      <c r="G28" s="457">
        <v>5839422.5300000003</v>
      </c>
      <c r="H28">
        <v>1419</v>
      </c>
      <c r="I28" s="457">
        <v>147179.79</v>
      </c>
      <c r="J28" s="459">
        <f>SUM(J4:J26)</f>
        <v>38399</v>
      </c>
      <c r="K28" s="459">
        <v>5665751.0700000003</v>
      </c>
      <c r="L28" s="457">
        <v>4803986.7300000004</v>
      </c>
      <c r="M28">
        <v>2887</v>
      </c>
      <c r="N28">
        <v>626</v>
      </c>
    </row>
    <row r="29" spans="1:14">
      <c r="B29" s="457">
        <v>4933159.58</v>
      </c>
      <c r="C29" s="457">
        <v>1501.14</v>
      </c>
      <c r="D29" s="457">
        <v>16505.8</v>
      </c>
      <c r="E29" s="457">
        <v>4951166.5199999996</v>
      </c>
      <c r="H29" s="457">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84" customWidth="1"/>
    <col min="11" max="11" width="13.42578125" customWidth="1"/>
    <col min="12" max="12" width="20.5703125" bestFit="1" customWidth="1"/>
  </cols>
  <sheetData>
    <row r="2" spans="1:14">
      <c r="A2" t="s">
        <v>390</v>
      </c>
      <c r="B2" t="s">
        <v>391</v>
      </c>
      <c r="C2" t="s">
        <v>392</v>
      </c>
      <c r="D2" t="s">
        <v>393</v>
      </c>
      <c r="E2" s="483" t="s">
        <v>394</v>
      </c>
      <c r="F2" t="s">
        <v>395</v>
      </c>
      <c r="G2" t="s">
        <v>396</v>
      </c>
      <c r="H2" s="483" t="s">
        <v>397</v>
      </c>
      <c r="I2" t="s">
        <v>398</v>
      </c>
      <c r="J2" s="484" t="s">
        <v>170</v>
      </c>
      <c r="K2" t="s">
        <v>399</v>
      </c>
      <c r="L2" t="s">
        <v>400</v>
      </c>
      <c r="M2" t="s">
        <v>401</v>
      </c>
      <c r="N2" t="s">
        <v>402</v>
      </c>
    </row>
    <row r="3" spans="1:14">
      <c r="B3" t="s">
        <v>403</v>
      </c>
      <c r="C3" t="s">
        <v>404</v>
      </c>
      <c r="D3" t="s">
        <v>405</v>
      </c>
      <c r="E3" s="483" t="s">
        <v>406</v>
      </c>
      <c r="F3" s="471"/>
      <c r="G3" s="471"/>
      <c r="H3" s="483" t="s">
        <v>407</v>
      </c>
      <c r="N3" t="s">
        <v>408</v>
      </c>
    </row>
    <row r="4" spans="1:14">
      <c r="A4" t="s">
        <v>42</v>
      </c>
      <c r="B4">
        <v>2744</v>
      </c>
      <c r="C4">
        <v>0</v>
      </c>
      <c r="D4">
        <v>8</v>
      </c>
      <c r="E4">
        <v>2752</v>
      </c>
      <c r="F4" s="457">
        <v>60471.3</v>
      </c>
      <c r="G4" s="457">
        <v>397586.84</v>
      </c>
      <c r="H4">
        <v>95</v>
      </c>
      <c r="I4" s="457">
        <v>8642.56</v>
      </c>
      <c r="J4" s="484">
        <f>E4-H4</f>
        <v>2657</v>
      </c>
      <c r="K4" s="457">
        <v>387409.76</v>
      </c>
      <c r="L4" s="457">
        <v>328472.98</v>
      </c>
      <c r="M4">
        <v>215</v>
      </c>
      <c r="N4">
        <v>41</v>
      </c>
    </row>
    <row r="5" spans="1:14">
      <c r="B5" s="457">
        <v>335944.34</v>
      </c>
      <c r="C5" s="458">
        <v>0</v>
      </c>
      <c r="D5" s="457">
        <v>1171.2</v>
      </c>
      <c r="E5" s="457">
        <v>337115.54</v>
      </c>
      <c r="H5" s="457">
        <v>10177.08</v>
      </c>
      <c r="N5" s="458">
        <v>0</v>
      </c>
    </row>
    <row r="6" spans="1:14">
      <c r="A6" t="s">
        <v>411</v>
      </c>
      <c r="B6">
        <v>3939</v>
      </c>
      <c r="C6">
        <v>3</v>
      </c>
      <c r="D6">
        <v>115</v>
      </c>
      <c r="E6">
        <v>4057</v>
      </c>
      <c r="F6" s="457">
        <v>85297.81</v>
      </c>
      <c r="G6" s="457">
        <v>585709.80000000005</v>
      </c>
      <c r="H6">
        <v>251</v>
      </c>
      <c r="I6" s="457">
        <v>26212.09</v>
      </c>
      <c r="J6" s="484">
        <f>E6-H6</f>
        <v>3806</v>
      </c>
      <c r="K6" s="457">
        <v>554786.67000000004</v>
      </c>
      <c r="L6" s="457">
        <v>474199.9</v>
      </c>
      <c r="M6">
        <v>267</v>
      </c>
      <c r="N6">
        <v>65</v>
      </c>
    </row>
    <row r="7" spans="1:14">
      <c r="B7" s="457">
        <v>473529.65</v>
      </c>
      <c r="C7" s="457">
        <v>337.94</v>
      </c>
      <c r="D7" s="457">
        <v>26544.400000000001</v>
      </c>
      <c r="E7" s="457">
        <v>500411.99</v>
      </c>
      <c r="H7" s="457">
        <v>30923.13</v>
      </c>
      <c r="N7" s="458">
        <v>0</v>
      </c>
    </row>
    <row r="8" spans="1:14">
      <c r="A8" t="s">
        <v>267</v>
      </c>
      <c r="B8">
        <v>2753</v>
      </c>
      <c r="C8">
        <v>2</v>
      </c>
      <c r="D8">
        <v>2</v>
      </c>
      <c r="E8">
        <v>2757</v>
      </c>
      <c r="F8" s="457">
        <v>59561.93</v>
      </c>
      <c r="G8" s="457">
        <v>390727.21</v>
      </c>
      <c r="H8">
        <v>108</v>
      </c>
      <c r="I8" s="457">
        <v>9690.67</v>
      </c>
      <c r="J8" s="484">
        <f>E8-H8</f>
        <v>2649</v>
      </c>
      <c r="K8" s="457">
        <v>379292.31</v>
      </c>
      <c r="L8" s="457">
        <v>321474.61</v>
      </c>
      <c r="M8">
        <v>362</v>
      </c>
      <c r="N8">
        <v>48</v>
      </c>
    </row>
    <row r="9" spans="1:14">
      <c r="B9" s="457">
        <v>330774.32</v>
      </c>
      <c r="C9" s="457">
        <v>131.16</v>
      </c>
      <c r="D9" s="457">
        <v>259.8</v>
      </c>
      <c r="E9" s="457">
        <v>331165.28000000003</v>
      </c>
      <c r="H9" s="457">
        <v>11434.9</v>
      </c>
      <c r="N9" s="458">
        <v>0</v>
      </c>
    </row>
    <row r="10" spans="1:14">
      <c r="A10" t="s">
        <v>413</v>
      </c>
      <c r="B10">
        <v>0</v>
      </c>
      <c r="C10">
        <v>0</v>
      </c>
      <c r="D10">
        <v>0</v>
      </c>
      <c r="E10">
        <v>0</v>
      </c>
      <c r="F10" s="458">
        <v>0</v>
      </c>
      <c r="G10" s="458">
        <v>0</v>
      </c>
      <c r="H10">
        <v>0</v>
      </c>
      <c r="I10" s="458">
        <v>0</v>
      </c>
      <c r="K10" s="458">
        <v>0</v>
      </c>
      <c r="L10" s="458">
        <v>0</v>
      </c>
      <c r="M10">
        <v>0</v>
      </c>
      <c r="N10">
        <v>0</v>
      </c>
    </row>
    <row r="11" spans="1:14">
      <c r="B11" s="458">
        <v>0</v>
      </c>
      <c r="C11" s="458">
        <v>0</v>
      </c>
      <c r="D11" s="458">
        <v>0</v>
      </c>
      <c r="E11" s="458">
        <v>0</v>
      </c>
      <c r="H11" s="458">
        <v>0</v>
      </c>
      <c r="N11" s="458">
        <v>0</v>
      </c>
    </row>
    <row r="12" spans="1:14">
      <c r="A12" t="s">
        <v>412</v>
      </c>
      <c r="B12">
        <v>2854</v>
      </c>
      <c r="C12">
        <v>2</v>
      </c>
      <c r="D12">
        <v>6</v>
      </c>
      <c r="E12">
        <v>2862</v>
      </c>
      <c r="F12" s="457">
        <v>65530.12</v>
      </c>
      <c r="G12" s="457">
        <v>430637.3</v>
      </c>
      <c r="H12">
        <v>137</v>
      </c>
      <c r="I12" s="457">
        <v>14302.92</v>
      </c>
      <c r="J12" s="484">
        <f>E12-H12</f>
        <v>2725</v>
      </c>
      <c r="K12" s="457">
        <v>413759.86</v>
      </c>
      <c r="L12" s="457">
        <v>350804.26</v>
      </c>
      <c r="M12">
        <v>170</v>
      </c>
      <c r="N12">
        <v>38</v>
      </c>
    </row>
    <row r="13" spans="1:14">
      <c r="B13" s="457">
        <v>363969.6</v>
      </c>
      <c r="C13" s="457">
        <v>79.53</v>
      </c>
      <c r="D13" s="457">
        <v>1058.05</v>
      </c>
      <c r="E13" s="457">
        <v>365107.18</v>
      </c>
      <c r="H13" s="457">
        <v>16877.439999999999</v>
      </c>
      <c r="N13" s="458">
        <v>0</v>
      </c>
    </row>
    <row r="14" spans="1:14">
      <c r="A14" t="s">
        <v>409</v>
      </c>
      <c r="B14">
        <v>2883</v>
      </c>
      <c r="C14">
        <v>0</v>
      </c>
      <c r="D14">
        <v>2</v>
      </c>
      <c r="E14">
        <v>2885</v>
      </c>
      <c r="F14" s="457">
        <v>61034.63</v>
      </c>
      <c r="G14" s="457">
        <v>400401.05</v>
      </c>
      <c r="H14">
        <v>120</v>
      </c>
      <c r="I14" s="457">
        <v>13162.92</v>
      </c>
      <c r="J14" s="484">
        <f>E14-H14</f>
        <v>2765</v>
      </c>
      <c r="K14" s="457">
        <v>384890.29</v>
      </c>
      <c r="L14" s="457">
        <v>326203.5</v>
      </c>
      <c r="M14">
        <v>153</v>
      </c>
      <c r="N14">
        <v>36</v>
      </c>
    </row>
    <row r="15" spans="1:14">
      <c r="B15" s="457">
        <v>339072.42</v>
      </c>
      <c r="C15" s="458">
        <v>0</v>
      </c>
      <c r="D15" s="458">
        <v>294</v>
      </c>
      <c r="E15" s="457">
        <v>339366.42</v>
      </c>
      <c r="H15" s="457">
        <v>15510.76</v>
      </c>
      <c r="N15" s="458">
        <v>0</v>
      </c>
    </row>
    <row r="16" spans="1:14">
      <c r="A16" t="s">
        <v>410</v>
      </c>
      <c r="B16">
        <v>3664</v>
      </c>
      <c r="C16">
        <v>0</v>
      </c>
      <c r="D16">
        <v>4</v>
      </c>
      <c r="E16">
        <v>3668</v>
      </c>
      <c r="F16" s="457">
        <v>77398.94</v>
      </c>
      <c r="G16" s="457">
        <v>507886.97</v>
      </c>
      <c r="H16">
        <v>195</v>
      </c>
      <c r="I16" s="457">
        <v>18078.53</v>
      </c>
      <c r="J16" s="484">
        <f>E16-H16</f>
        <v>3473</v>
      </c>
      <c r="K16" s="457">
        <v>486555.05</v>
      </c>
      <c r="L16" s="457">
        <v>412409.5</v>
      </c>
      <c r="M16">
        <v>158</v>
      </c>
      <c r="N16">
        <v>34</v>
      </c>
    </row>
    <row r="17" spans="1:14">
      <c r="B17" s="457">
        <v>429986.43</v>
      </c>
      <c r="C17" s="458">
        <v>0</v>
      </c>
      <c r="D17" s="457">
        <v>501.6</v>
      </c>
      <c r="E17" s="457">
        <v>430488.03</v>
      </c>
      <c r="H17" s="457">
        <v>21331.919999999998</v>
      </c>
      <c r="N17" s="458">
        <v>0</v>
      </c>
    </row>
    <row r="18" spans="1:14">
      <c r="A18" t="s">
        <v>326</v>
      </c>
      <c r="B18">
        <v>3348</v>
      </c>
      <c r="C18">
        <v>0</v>
      </c>
      <c r="D18">
        <v>1</v>
      </c>
      <c r="E18">
        <v>3349</v>
      </c>
      <c r="F18" s="457">
        <v>74206.17</v>
      </c>
      <c r="G18" s="457">
        <v>486633.25</v>
      </c>
      <c r="H18">
        <v>129</v>
      </c>
      <c r="I18" s="457">
        <v>12927.83</v>
      </c>
      <c r="J18" s="484">
        <f>E18-H18</f>
        <v>3220</v>
      </c>
      <c r="K18" s="457">
        <v>471378.42</v>
      </c>
      <c r="L18" s="457">
        <v>399499.25</v>
      </c>
      <c r="M18">
        <v>292</v>
      </c>
      <c r="N18">
        <v>27</v>
      </c>
    </row>
    <row r="19" spans="1:14">
      <c r="B19" s="457">
        <v>412248.58</v>
      </c>
      <c r="C19" s="458">
        <v>0</v>
      </c>
      <c r="D19" s="457">
        <v>178.5</v>
      </c>
      <c r="E19" s="457">
        <v>412427.08</v>
      </c>
      <c r="H19" s="457">
        <v>15254.83</v>
      </c>
      <c r="N19" s="458">
        <v>0</v>
      </c>
    </row>
    <row r="20" spans="1:14">
      <c r="A20" t="s">
        <v>268</v>
      </c>
      <c r="B20">
        <v>1395</v>
      </c>
      <c r="C20">
        <v>0</v>
      </c>
      <c r="D20">
        <v>0</v>
      </c>
      <c r="E20">
        <v>1395</v>
      </c>
      <c r="F20" s="457">
        <v>31845.19</v>
      </c>
      <c r="G20" s="457">
        <v>208759.41</v>
      </c>
      <c r="H20">
        <v>58</v>
      </c>
      <c r="I20" s="457">
        <v>5906.94</v>
      </c>
      <c r="J20" s="484">
        <f>E20-H20</f>
        <v>1337</v>
      </c>
      <c r="K20" s="457">
        <v>201789.22</v>
      </c>
      <c r="L20" s="457">
        <v>171007.28</v>
      </c>
      <c r="M20">
        <v>105</v>
      </c>
      <c r="N20">
        <v>26</v>
      </c>
    </row>
    <row r="21" spans="1:14">
      <c r="B21" s="457">
        <v>176914.22</v>
      </c>
      <c r="C21" s="458">
        <v>0</v>
      </c>
      <c r="D21" s="458">
        <v>0</v>
      </c>
      <c r="E21" s="457">
        <v>176914.22</v>
      </c>
      <c r="H21" s="457">
        <v>6970.19</v>
      </c>
      <c r="N21" s="458">
        <v>0</v>
      </c>
    </row>
    <row r="22" spans="1:14">
      <c r="A22" t="s">
        <v>324</v>
      </c>
      <c r="B22">
        <v>4104</v>
      </c>
      <c r="C22">
        <v>1</v>
      </c>
      <c r="D22">
        <v>4</v>
      </c>
      <c r="E22">
        <v>4109</v>
      </c>
      <c r="F22" s="457">
        <v>93636.66</v>
      </c>
      <c r="G22" s="457">
        <v>614338.93999999994</v>
      </c>
      <c r="H22">
        <v>207</v>
      </c>
      <c r="I22" s="457">
        <v>21331.95</v>
      </c>
      <c r="J22" s="484">
        <f>E22-H22</f>
        <v>3902</v>
      </c>
      <c r="K22" s="457">
        <v>589167.24</v>
      </c>
      <c r="L22" s="457">
        <v>499370.33</v>
      </c>
      <c r="M22">
        <v>260</v>
      </c>
      <c r="N22">
        <v>55</v>
      </c>
    </row>
    <row r="23" spans="1:14">
      <c r="B23" s="457">
        <v>520084.99</v>
      </c>
      <c r="C23" s="457">
        <v>124.99</v>
      </c>
      <c r="D23" s="457">
        <v>492.3</v>
      </c>
      <c r="E23" s="457">
        <v>520702.28</v>
      </c>
      <c r="H23" s="457">
        <v>25171.7</v>
      </c>
      <c r="N23" s="458">
        <v>0</v>
      </c>
    </row>
    <row r="24" spans="1:14">
      <c r="A24" t="s">
        <v>312</v>
      </c>
      <c r="B24">
        <v>4019</v>
      </c>
      <c r="C24">
        <v>0</v>
      </c>
      <c r="D24">
        <v>6</v>
      </c>
      <c r="E24">
        <v>4025</v>
      </c>
      <c r="F24" s="457">
        <v>85790.68</v>
      </c>
      <c r="G24" s="457">
        <v>563314.63</v>
      </c>
      <c r="H24">
        <v>201</v>
      </c>
      <c r="I24" s="457">
        <v>20906.13</v>
      </c>
      <c r="J24" s="484">
        <f>E24-H24</f>
        <v>3824</v>
      </c>
      <c r="K24" s="457">
        <v>538645.4</v>
      </c>
      <c r="L24" s="457">
        <v>456617.82</v>
      </c>
      <c r="M24">
        <v>267</v>
      </c>
      <c r="N24">
        <v>67</v>
      </c>
    </row>
    <row r="25" spans="1:14">
      <c r="B25" s="457">
        <v>476604.05</v>
      </c>
      <c r="C25" s="458">
        <v>0</v>
      </c>
      <c r="D25" s="457">
        <v>919.9</v>
      </c>
      <c r="E25" s="457">
        <v>477523.95</v>
      </c>
      <c r="H25" s="457">
        <v>24669.23</v>
      </c>
      <c r="N25" s="458">
        <v>0</v>
      </c>
    </row>
    <row r="26" spans="1:14">
      <c r="A26" t="s">
        <v>320</v>
      </c>
      <c r="B26">
        <v>3811</v>
      </c>
      <c r="C26">
        <v>4</v>
      </c>
      <c r="D26">
        <v>2</v>
      </c>
      <c r="E26">
        <v>3817</v>
      </c>
      <c r="F26" s="457">
        <v>84597.63</v>
      </c>
      <c r="G26" s="457">
        <v>554836.47</v>
      </c>
      <c r="H26">
        <v>171</v>
      </c>
      <c r="I26" s="457">
        <v>15863.98</v>
      </c>
      <c r="J26" s="484">
        <f>E26-H26</f>
        <v>3646</v>
      </c>
      <c r="K26" s="457">
        <v>536144.12</v>
      </c>
      <c r="L26" s="457">
        <v>454374.86</v>
      </c>
      <c r="M26">
        <v>290</v>
      </c>
      <c r="N26">
        <v>51</v>
      </c>
    </row>
    <row r="27" spans="1:14">
      <c r="B27" s="457">
        <v>469810.87</v>
      </c>
      <c r="C27" s="457">
        <v>186.17</v>
      </c>
      <c r="D27" s="457">
        <v>241.8</v>
      </c>
      <c r="E27" s="457">
        <v>470238.84</v>
      </c>
      <c r="H27" s="457">
        <v>18692.349999999999</v>
      </c>
      <c r="J27" s="484">
        <f>SUM(J4:J26)</f>
        <v>34004</v>
      </c>
      <c r="K27" s="457">
        <f>SUM(K4:K26)</f>
        <v>4943818.3400000008</v>
      </c>
      <c r="N27" s="458">
        <v>0</v>
      </c>
    </row>
    <row r="30" spans="1:14">
      <c r="B30">
        <v>35514</v>
      </c>
      <c r="C30">
        <v>12</v>
      </c>
      <c r="D30">
        <v>150</v>
      </c>
      <c r="E30">
        <v>35676</v>
      </c>
      <c r="F30" s="457">
        <v>779371.06</v>
      </c>
      <c r="G30" s="457">
        <v>5140831.87</v>
      </c>
      <c r="H30">
        <v>1672</v>
      </c>
      <c r="I30" s="457">
        <v>167026.53</v>
      </c>
      <c r="J30" s="484">
        <v>4943818.34</v>
      </c>
      <c r="K30" s="457">
        <v>4194434.28</v>
      </c>
      <c r="L30">
        <v>2539</v>
      </c>
      <c r="M30">
        <v>488</v>
      </c>
    </row>
    <row r="31" spans="1:14">
      <c r="B31" s="457">
        <v>4328939.47</v>
      </c>
      <c r="C31" s="457">
        <v>859.79</v>
      </c>
      <c r="D31" s="457">
        <v>31661.55</v>
      </c>
      <c r="E31" s="457">
        <v>4361460.8099999996</v>
      </c>
      <c r="H31" s="457">
        <v>197013.53</v>
      </c>
    </row>
    <row r="32" spans="1:14">
      <c r="J32" s="484">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390</v>
      </c>
      <c r="B2" t="s">
        <v>391</v>
      </c>
      <c r="C2" t="s">
        <v>392</v>
      </c>
      <c r="D2" t="s">
        <v>393</v>
      </c>
      <c r="E2" t="s">
        <v>394</v>
      </c>
      <c r="F2" t="s">
        <v>395</v>
      </c>
      <c r="G2" t="s">
        <v>396</v>
      </c>
      <c r="H2" t="s">
        <v>397</v>
      </c>
      <c r="I2" t="s">
        <v>398</v>
      </c>
      <c r="K2" t="s">
        <v>399</v>
      </c>
      <c r="L2" t="s">
        <v>400</v>
      </c>
      <c r="M2" t="s">
        <v>401</v>
      </c>
      <c r="N2" t="s">
        <v>402</v>
      </c>
    </row>
    <row r="3" spans="1:14">
      <c r="B3" t="s">
        <v>403</v>
      </c>
      <c r="C3" t="s">
        <v>404</v>
      </c>
      <c r="D3" t="s">
        <v>405</v>
      </c>
      <c r="E3" t="s">
        <v>406</v>
      </c>
      <c r="H3" t="s">
        <v>407</v>
      </c>
      <c r="N3" t="s">
        <v>408</v>
      </c>
    </row>
    <row r="4" spans="1:14">
      <c r="A4" t="s">
        <v>42</v>
      </c>
      <c r="B4">
        <v>2744</v>
      </c>
      <c r="C4">
        <v>0</v>
      </c>
      <c r="D4">
        <v>8</v>
      </c>
      <c r="E4">
        <v>2752</v>
      </c>
      <c r="F4" s="457">
        <v>60471.3</v>
      </c>
      <c r="G4" s="457">
        <v>397586.84</v>
      </c>
      <c r="H4">
        <v>95</v>
      </c>
      <c r="I4" s="457">
        <v>8642.56</v>
      </c>
      <c r="J4" s="457"/>
      <c r="K4" s="457">
        <v>387409.76</v>
      </c>
      <c r="L4" s="457">
        <v>328472.98</v>
      </c>
      <c r="M4">
        <v>215</v>
      </c>
      <c r="N4">
        <v>41</v>
      </c>
    </row>
    <row r="5" spans="1:14">
      <c r="B5" s="457">
        <v>335944.34</v>
      </c>
      <c r="C5" s="457">
        <v>0</v>
      </c>
      <c r="D5" s="457">
        <v>1171.2</v>
      </c>
      <c r="E5" s="457">
        <v>337115.54</v>
      </c>
      <c r="H5" s="457">
        <v>10177.08</v>
      </c>
      <c r="N5" s="458">
        <v>0</v>
      </c>
    </row>
    <row r="6" spans="1:14">
      <c r="A6" t="s">
        <v>411</v>
      </c>
      <c r="B6">
        <v>3939</v>
      </c>
      <c r="C6">
        <v>3</v>
      </c>
      <c r="D6">
        <v>115</v>
      </c>
      <c r="E6">
        <v>4057</v>
      </c>
      <c r="F6" s="457">
        <v>85297.81</v>
      </c>
      <c r="G6" s="457">
        <v>585709.80000000005</v>
      </c>
      <c r="H6">
        <v>251</v>
      </c>
      <c r="I6" s="457">
        <v>26212.09</v>
      </c>
      <c r="J6" s="457"/>
      <c r="K6" s="457">
        <v>554786.67000000004</v>
      </c>
      <c r="L6" s="457">
        <v>474199.9</v>
      </c>
      <c r="M6">
        <v>267</v>
      </c>
      <c r="N6">
        <v>65</v>
      </c>
    </row>
    <row r="7" spans="1:14">
      <c r="B7" s="457">
        <v>473529.65</v>
      </c>
      <c r="C7" s="457">
        <v>337.94</v>
      </c>
      <c r="D7" s="457">
        <v>26544.400000000001</v>
      </c>
      <c r="E7" s="457">
        <v>500411.99</v>
      </c>
      <c r="H7" s="457">
        <v>30923.13</v>
      </c>
      <c r="N7" s="458">
        <v>0</v>
      </c>
    </row>
    <row r="8" spans="1:14">
      <c r="A8" t="s">
        <v>267</v>
      </c>
      <c r="B8">
        <v>2753</v>
      </c>
      <c r="C8">
        <v>2</v>
      </c>
      <c r="D8">
        <v>2</v>
      </c>
      <c r="E8">
        <v>2757</v>
      </c>
      <c r="F8" s="457">
        <v>59561.93</v>
      </c>
      <c r="G8" s="457">
        <v>390727.21</v>
      </c>
      <c r="H8">
        <v>108</v>
      </c>
      <c r="I8" s="457">
        <v>9690.67</v>
      </c>
      <c r="J8" s="457"/>
      <c r="K8" s="457">
        <v>379292.31</v>
      </c>
      <c r="L8" s="457">
        <v>321474.61</v>
      </c>
      <c r="M8">
        <v>362</v>
      </c>
      <c r="N8">
        <v>48</v>
      </c>
    </row>
    <row r="9" spans="1:14">
      <c r="B9" s="457">
        <v>330774.32</v>
      </c>
      <c r="C9" s="457">
        <v>131.16</v>
      </c>
      <c r="D9" s="457">
        <v>259.8</v>
      </c>
      <c r="E9" s="457">
        <v>331165.28000000003</v>
      </c>
      <c r="H9" s="457">
        <v>11434.9</v>
      </c>
      <c r="N9" s="458">
        <v>0</v>
      </c>
    </row>
    <row r="10" spans="1:14">
      <c r="A10" t="s">
        <v>413</v>
      </c>
      <c r="B10">
        <v>0</v>
      </c>
      <c r="C10">
        <v>0</v>
      </c>
      <c r="D10">
        <v>0</v>
      </c>
      <c r="E10">
        <v>0</v>
      </c>
      <c r="F10" s="458">
        <v>0</v>
      </c>
      <c r="G10" s="458">
        <v>0</v>
      </c>
      <c r="H10">
        <v>0</v>
      </c>
      <c r="I10" s="458">
        <v>0</v>
      </c>
      <c r="J10" s="458"/>
      <c r="K10" s="458">
        <v>0</v>
      </c>
      <c r="L10" s="458">
        <v>0</v>
      </c>
      <c r="M10">
        <v>0</v>
      </c>
      <c r="N10">
        <v>0</v>
      </c>
    </row>
    <row r="11" spans="1:14">
      <c r="B11" s="458">
        <v>0</v>
      </c>
      <c r="C11" s="458">
        <v>0</v>
      </c>
      <c r="D11" s="458">
        <v>0</v>
      </c>
      <c r="E11" s="458">
        <v>0</v>
      </c>
      <c r="H11" s="458">
        <v>0</v>
      </c>
      <c r="N11" s="458">
        <v>0</v>
      </c>
    </row>
    <row r="12" spans="1:14">
      <c r="A12" t="s">
        <v>412</v>
      </c>
      <c r="B12">
        <v>2854</v>
      </c>
      <c r="C12">
        <v>2</v>
      </c>
      <c r="D12">
        <v>6</v>
      </c>
      <c r="E12">
        <v>2862</v>
      </c>
      <c r="F12" s="457">
        <v>65530.12</v>
      </c>
      <c r="G12" s="457">
        <v>430637.3</v>
      </c>
      <c r="H12">
        <v>137</v>
      </c>
      <c r="I12" s="457">
        <v>14302.92</v>
      </c>
      <c r="J12" s="457"/>
      <c r="K12" s="457">
        <v>413759.86</v>
      </c>
      <c r="L12" s="457">
        <v>350804.26</v>
      </c>
      <c r="M12">
        <v>170</v>
      </c>
      <c r="N12">
        <v>38</v>
      </c>
    </row>
    <row r="13" spans="1:14">
      <c r="B13" s="457">
        <v>363969.6</v>
      </c>
      <c r="C13" s="457">
        <v>79.53</v>
      </c>
      <c r="D13" s="457">
        <v>1058.05</v>
      </c>
      <c r="E13" s="457">
        <v>365107.18</v>
      </c>
      <c r="H13" s="457">
        <v>16877.439999999999</v>
      </c>
      <c r="N13" s="458">
        <v>0</v>
      </c>
    </row>
    <row r="14" spans="1:14">
      <c r="A14" t="s">
        <v>409</v>
      </c>
      <c r="B14">
        <v>2883</v>
      </c>
      <c r="C14">
        <v>0</v>
      </c>
      <c r="D14">
        <v>2</v>
      </c>
      <c r="E14">
        <v>2885</v>
      </c>
      <c r="F14" s="457">
        <v>61034.63</v>
      </c>
      <c r="G14" s="457">
        <v>400401.05</v>
      </c>
      <c r="H14">
        <v>120</v>
      </c>
      <c r="I14" s="457">
        <v>13162.92</v>
      </c>
      <c r="J14" s="457"/>
      <c r="K14" s="457">
        <v>384890.29</v>
      </c>
      <c r="L14" s="457">
        <v>326203.5</v>
      </c>
      <c r="M14">
        <v>153</v>
      </c>
      <c r="N14">
        <v>36</v>
      </c>
    </row>
    <row r="15" spans="1:14">
      <c r="B15" s="457">
        <v>339072.42</v>
      </c>
      <c r="C15" s="458">
        <v>0</v>
      </c>
      <c r="D15" s="458">
        <v>294</v>
      </c>
      <c r="E15" s="457">
        <v>339366.42</v>
      </c>
      <c r="H15" s="457">
        <v>15510.76</v>
      </c>
      <c r="N15" s="458">
        <v>0</v>
      </c>
    </row>
    <row r="16" spans="1:14">
      <c r="A16" t="s">
        <v>410</v>
      </c>
      <c r="B16">
        <v>3664</v>
      </c>
      <c r="C16">
        <v>0</v>
      </c>
      <c r="D16">
        <v>4</v>
      </c>
      <c r="E16">
        <v>3668</v>
      </c>
      <c r="F16" s="457">
        <v>77398.94</v>
      </c>
      <c r="G16" s="457">
        <v>507886.97</v>
      </c>
      <c r="H16">
        <v>195</v>
      </c>
      <c r="I16" s="457">
        <v>18078.53</v>
      </c>
      <c r="J16" s="457"/>
      <c r="K16" s="457">
        <v>486555.05</v>
      </c>
      <c r="L16" s="457">
        <v>412409.5</v>
      </c>
      <c r="M16">
        <v>158</v>
      </c>
      <c r="N16">
        <v>34</v>
      </c>
    </row>
    <row r="17" spans="1:14">
      <c r="B17" s="457">
        <v>429986.43</v>
      </c>
      <c r="C17" s="458">
        <v>0</v>
      </c>
      <c r="D17" s="457">
        <v>501.6</v>
      </c>
      <c r="E17" s="457">
        <v>430488.03</v>
      </c>
      <c r="H17" s="457">
        <v>21331.919999999998</v>
      </c>
      <c r="N17" s="458">
        <v>0</v>
      </c>
    </row>
    <row r="18" spans="1:14">
      <c r="A18" t="s">
        <v>326</v>
      </c>
      <c r="B18">
        <v>3348</v>
      </c>
      <c r="C18">
        <v>0</v>
      </c>
      <c r="D18">
        <v>1</v>
      </c>
      <c r="E18">
        <v>3349</v>
      </c>
      <c r="F18" s="457">
        <v>74206.17</v>
      </c>
      <c r="G18" s="457">
        <v>486633.25</v>
      </c>
      <c r="H18">
        <v>129</v>
      </c>
      <c r="I18" s="457">
        <v>12927.83</v>
      </c>
      <c r="J18" s="457"/>
      <c r="K18" s="457">
        <v>471378.42</v>
      </c>
      <c r="L18" s="457">
        <v>399499.25</v>
      </c>
      <c r="M18">
        <v>292</v>
      </c>
      <c r="N18">
        <v>27</v>
      </c>
    </row>
    <row r="19" spans="1:14">
      <c r="B19" s="457">
        <v>412248.58</v>
      </c>
      <c r="C19" s="458">
        <v>0</v>
      </c>
      <c r="D19" s="457">
        <v>178.5</v>
      </c>
      <c r="E19" s="457">
        <v>412427.08</v>
      </c>
      <c r="H19" s="457">
        <v>15254.83</v>
      </c>
      <c r="N19" s="458">
        <v>0</v>
      </c>
    </row>
    <row r="20" spans="1:14">
      <c r="A20" t="s">
        <v>268</v>
      </c>
      <c r="B20">
        <v>1395</v>
      </c>
      <c r="C20">
        <v>0</v>
      </c>
      <c r="D20">
        <v>0</v>
      </c>
      <c r="E20">
        <v>1395</v>
      </c>
      <c r="F20" s="457">
        <v>31845.19</v>
      </c>
      <c r="G20" s="457">
        <v>208759.41</v>
      </c>
      <c r="H20">
        <v>58</v>
      </c>
      <c r="I20" s="457">
        <v>5906.94</v>
      </c>
      <c r="J20" s="457"/>
      <c r="K20" s="457">
        <v>201789.22</v>
      </c>
      <c r="L20" s="457">
        <v>171007.28</v>
      </c>
      <c r="M20">
        <v>105</v>
      </c>
      <c r="N20">
        <v>26</v>
      </c>
    </row>
    <row r="21" spans="1:14">
      <c r="B21" s="457">
        <v>176914.22</v>
      </c>
      <c r="C21" s="458">
        <v>0</v>
      </c>
      <c r="D21" s="458">
        <v>0</v>
      </c>
      <c r="E21" s="457">
        <v>176914.22</v>
      </c>
      <c r="H21" s="457">
        <v>6970.19</v>
      </c>
      <c r="N21" s="458">
        <v>0</v>
      </c>
    </row>
    <row r="22" spans="1:14">
      <c r="A22" t="s">
        <v>324</v>
      </c>
      <c r="B22">
        <v>4104</v>
      </c>
      <c r="C22">
        <v>1</v>
      </c>
      <c r="D22">
        <v>4</v>
      </c>
      <c r="E22">
        <v>4109</v>
      </c>
      <c r="F22" s="457">
        <v>93636.66</v>
      </c>
      <c r="G22" s="457">
        <v>614338.93999999994</v>
      </c>
      <c r="H22">
        <v>207</v>
      </c>
      <c r="I22" s="457">
        <v>21331.95</v>
      </c>
      <c r="J22" s="457"/>
      <c r="K22" s="457">
        <v>589167.24</v>
      </c>
      <c r="L22" s="457">
        <v>499370.33</v>
      </c>
      <c r="M22">
        <v>260</v>
      </c>
      <c r="N22">
        <v>55</v>
      </c>
    </row>
    <row r="23" spans="1:14">
      <c r="B23" s="457">
        <v>520084.99</v>
      </c>
      <c r="C23" s="457">
        <v>124.99</v>
      </c>
      <c r="D23" s="457">
        <v>492.3</v>
      </c>
      <c r="E23" s="457">
        <v>520702.28</v>
      </c>
      <c r="H23" s="457">
        <v>25171.7</v>
      </c>
      <c r="N23" s="458">
        <v>0</v>
      </c>
    </row>
    <row r="24" spans="1:14">
      <c r="A24" t="s">
        <v>312</v>
      </c>
      <c r="B24">
        <v>4019</v>
      </c>
      <c r="C24">
        <v>0</v>
      </c>
      <c r="D24">
        <v>6</v>
      </c>
      <c r="E24">
        <v>4025</v>
      </c>
      <c r="F24" s="457">
        <v>85790.68</v>
      </c>
      <c r="G24" s="457">
        <v>563314.63</v>
      </c>
      <c r="H24">
        <v>201</v>
      </c>
      <c r="I24" s="457">
        <v>20906.13</v>
      </c>
      <c r="J24" s="457"/>
      <c r="K24" s="457">
        <v>538645.4</v>
      </c>
      <c r="L24" s="457">
        <v>456617.82</v>
      </c>
      <c r="M24">
        <v>267</v>
      </c>
      <c r="N24">
        <v>67</v>
      </c>
    </row>
    <row r="25" spans="1:14">
      <c r="B25" s="457">
        <v>476604.05</v>
      </c>
      <c r="C25" s="458">
        <v>0</v>
      </c>
      <c r="D25" s="457">
        <v>919.9</v>
      </c>
      <c r="E25" s="457">
        <v>477523.95</v>
      </c>
      <c r="H25" s="457">
        <v>24669.23</v>
      </c>
      <c r="N25" s="458">
        <v>0</v>
      </c>
    </row>
    <row r="26" spans="1:14">
      <c r="A26" t="s">
        <v>320</v>
      </c>
      <c r="B26">
        <v>3811</v>
      </c>
      <c r="C26">
        <v>4</v>
      </c>
      <c r="D26">
        <v>2</v>
      </c>
      <c r="E26">
        <v>3817</v>
      </c>
      <c r="F26" s="457">
        <v>84597.63</v>
      </c>
      <c r="G26" s="457">
        <v>554836.47</v>
      </c>
      <c r="H26">
        <v>171</v>
      </c>
      <c r="I26" s="457">
        <v>15863.98</v>
      </c>
      <c r="J26" s="457"/>
      <c r="K26" s="457">
        <v>536144.12</v>
      </c>
      <c r="L26" s="457">
        <v>454374.86</v>
      </c>
      <c r="M26">
        <v>290</v>
      </c>
      <c r="N26">
        <v>51</v>
      </c>
    </row>
    <row r="27" spans="1:14">
      <c r="B27" s="457">
        <v>469810.87</v>
      </c>
      <c r="C27" s="457">
        <v>186.17</v>
      </c>
      <c r="D27" s="457">
        <v>241.8</v>
      </c>
      <c r="E27" s="457">
        <v>470238.84</v>
      </c>
      <c r="H27" s="457">
        <v>18692.349999999999</v>
      </c>
      <c r="N27" s="458">
        <v>0</v>
      </c>
    </row>
    <row r="28" spans="1:14">
      <c r="B28">
        <v>35514</v>
      </c>
      <c r="C28">
        <v>12</v>
      </c>
      <c r="D28">
        <v>150</v>
      </c>
      <c r="E28">
        <v>35676</v>
      </c>
      <c r="F28" s="457">
        <v>779371.06</v>
      </c>
      <c r="G28" s="457">
        <v>5140831.87</v>
      </c>
      <c r="H28">
        <v>1672</v>
      </c>
      <c r="I28" s="457">
        <v>167026.53</v>
      </c>
      <c r="J28" s="457"/>
      <c r="K28" s="457">
        <v>4943818.34</v>
      </c>
      <c r="L28" s="457">
        <v>4194434.28</v>
      </c>
      <c r="M28">
        <v>2539</v>
      </c>
      <c r="N28">
        <v>488</v>
      </c>
    </row>
    <row r="29" spans="1:14">
      <c r="B29" s="457">
        <v>4328939.47</v>
      </c>
      <c r="C29" s="457">
        <v>859.79</v>
      </c>
      <c r="D29" s="457">
        <v>31661.55</v>
      </c>
      <c r="E29" s="457">
        <v>4361460.8099999996</v>
      </c>
      <c r="H29" s="457">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390</v>
      </c>
      <c r="B2" t="s">
        <v>391</v>
      </c>
      <c r="C2" t="s">
        <v>392</v>
      </c>
      <c r="D2" t="s">
        <v>393</v>
      </c>
      <c r="E2" t="s">
        <v>394</v>
      </c>
      <c r="F2" t="s">
        <v>395</v>
      </c>
      <c r="G2" t="s">
        <v>396</v>
      </c>
      <c r="H2" t="s">
        <v>397</v>
      </c>
      <c r="I2" t="s">
        <v>398</v>
      </c>
      <c r="J2" s="460" t="s">
        <v>456</v>
      </c>
      <c r="K2" t="s">
        <v>399</v>
      </c>
      <c r="L2" t="s">
        <v>400</v>
      </c>
      <c r="M2" t="s">
        <v>401</v>
      </c>
      <c r="N2" t="s">
        <v>402</v>
      </c>
    </row>
    <row r="3" spans="1:14">
      <c r="B3" t="s">
        <v>403</v>
      </c>
      <c r="C3" t="s">
        <v>404</v>
      </c>
      <c r="D3" t="s">
        <v>405</v>
      </c>
      <c r="E3" t="s">
        <v>406</v>
      </c>
      <c r="H3" t="s">
        <v>407</v>
      </c>
      <c r="N3" t="s">
        <v>408</v>
      </c>
    </row>
    <row r="4" spans="1:14">
      <c r="A4" t="s">
        <v>42</v>
      </c>
      <c r="B4">
        <v>2302</v>
      </c>
      <c r="C4">
        <v>0</v>
      </c>
      <c r="D4">
        <v>13</v>
      </c>
      <c r="E4">
        <v>2315</v>
      </c>
      <c r="F4" s="457">
        <v>50884.83</v>
      </c>
      <c r="G4" s="457">
        <v>335305.07</v>
      </c>
      <c r="H4">
        <v>89</v>
      </c>
      <c r="I4" s="457">
        <v>7489.47</v>
      </c>
      <c r="J4" s="457"/>
      <c r="K4" s="457">
        <v>326467.5</v>
      </c>
      <c r="L4" s="457">
        <v>276930.77</v>
      </c>
      <c r="M4">
        <v>189</v>
      </c>
      <c r="N4">
        <v>47</v>
      </c>
    </row>
    <row r="5" spans="1:14">
      <c r="B5" s="457">
        <v>282687.94</v>
      </c>
      <c r="C5" s="458">
        <v>0</v>
      </c>
      <c r="D5" s="457">
        <v>1732.3</v>
      </c>
      <c r="E5" s="457">
        <v>284420.24</v>
      </c>
      <c r="H5" s="457">
        <v>8837.57</v>
      </c>
      <c r="N5" s="458">
        <v>0</v>
      </c>
    </row>
    <row r="6" spans="1:14">
      <c r="A6" t="s">
        <v>411</v>
      </c>
      <c r="B6">
        <v>3448</v>
      </c>
      <c r="C6">
        <v>1</v>
      </c>
      <c r="D6">
        <v>17</v>
      </c>
      <c r="E6">
        <v>3466</v>
      </c>
      <c r="F6" s="457">
        <v>76609.759999999995</v>
      </c>
      <c r="G6" s="458">
        <v>504931</v>
      </c>
      <c r="H6">
        <v>179</v>
      </c>
      <c r="I6" s="457">
        <v>18598.509999999998</v>
      </c>
      <c r="J6" s="457"/>
      <c r="K6" s="457">
        <v>483018.96</v>
      </c>
      <c r="L6" s="457">
        <v>409722.73</v>
      </c>
      <c r="M6">
        <v>275</v>
      </c>
      <c r="N6">
        <v>51</v>
      </c>
    </row>
    <row r="7" spans="1:14">
      <c r="B7" s="457">
        <v>425498.12</v>
      </c>
      <c r="C7" s="457">
        <v>105.32</v>
      </c>
      <c r="D7" s="457">
        <v>2717.8</v>
      </c>
      <c r="E7" s="457">
        <v>428321.24</v>
      </c>
      <c r="H7" s="457">
        <v>21912.04</v>
      </c>
      <c r="N7" s="458">
        <v>0</v>
      </c>
    </row>
    <row r="8" spans="1:14">
      <c r="A8" t="s">
        <v>267</v>
      </c>
      <c r="B8">
        <v>2542</v>
      </c>
      <c r="C8">
        <v>1</v>
      </c>
      <c r="D8">
        <v>11</v>
      </c>
      <c r="E8">
        <v>2554</v>
      </c>
      <c r="F8" s="457">
        <v>55947.77</v>
      </c>
      <c r="G8" s="457">
        <v>368252.95</v>
      </c>
      <c r="H8">
        <v>80</v>
      </c>
      <c r="I8" s="457">
        <v>7571.51</v>
      </c>
      <c r="J8" s="457"/>
      <c r="K8" s="457">
        <v>359318.8</v>
      </c>
      <c r="L8" s="457">
        <v>304733.67</v>
      </c>
      <c r="M8">
        <v>344</v>
      </c>
      <c r="N8">
        <v>46</v>
      </c>
    </row>
    <row r="9" spans="1:14">
      <c r="B9" s="457">
        <v>310719.09999999998</v>
      </c>
      <c r="C9" s="457">
        <v>94.68</v>
      </c>
      <c r="D9" s="457">
        <v>1491.4</v>
      </c>
      <c r="E9" s="457">
        <v>312305.18</v>
      </c>
      <c r="H9" s="457">
        <v>8934.15</v>
      </c>
      <c r="N9" s="458">
        <v>0</v>
      </c>
    </row>
    <row r="10" spans="1:14">
      <c r="A10" t="s">
        <v>413</v>
      </c>
      <c r="B10">
        <v>0</v>
      </c>
      <c r="C10">
        <v>0</v>
      </c>
      <c r="D10">
        <v>0</v>
      </c>
      <c r="E10">
        <v>0</v>
      </c>
      <c r="F10" s="458">
        <v>0</v>
      </c>
      <c r="G10" s="458">
        <v>0</v>
      </c>
      <c r="H10">
        <v>0</v>
      </c>
      <c r="I10" s="458">
        <v>0</v>
      </c>
      <c r="J10" s="458"/>
      <c r="K10" s="458">
        <v>0</v>
      </c>
      <c r="L10" s="458">
        <v>0</v>
      </c>
      <c r="M10">
        <v>0</v>
      </c>
      <c r="N10">
        <v>0</v>
      </c>
    </row>
    <row r="11" spans="1:14">
      <c r="B11" s="458">
        <v>0</v>
      </c>
      <c r="C11" s="458">
        <v>0</v>
      </c>
      <c r="D11" s="458">
        <v>0</v>
      </c>
      <c r="E11" s="458">
        <v>0</v>
      </c>
      <c r="H11" s="458">
        <v>0</v>
      </c>
      <c r="N11" s="458">
        <v>0</v>
      </c>
    </row>
    <row r="12" spans="1:14">
      <c r="A12" t="s">
        <v>412</v>
      </c>
      <c r="B12">
        <v>2463</v>
      </c>
      <c r="C12">
        <v>2</v>
      </c>
      <c r="D12">
        <v>0</v>
      </c>
      <c r="E12">
        <v>2465</v>
      </c>
      <c r="F12" s="457">
        <v>58141.64</v>
      </c>
      <c r="G12" s="457">
        <v>381146.47</v>
      </c>
      <c r="H12">
        <v>123</v>
      </c>
      <c r="I12" s="457">
        <v>12000.07</v>
      </c>
      <c r="J12" s="457"/>
      <c r="K12" s="457">
        <v>366986.39</v>
      </c>
      <c r="L12" s="457">
        <v>311004.76</v>
      </c>
      <c r="M12">
        <v>114</v>
      </c>
      <c r="N12">
        <v>58</v>
      </c>
    </row>
    <row r="13" spans="1:14">
      <c r="B13" s="457">
        <v>322207.84999999998</v>
      </c>
      <c r="C13" s="457">
        <v>796.98</v>
      </c>
      <c r="D13" s="458">
        <v>0</v>
      </c>
      <c r="E13" s="457">
        <v>323004.83</v>
      </c>
      <c r="H13" s="457">
        <v>14160.08</v>
      </c>
      <c r="N13" s="458">
        <v>0</v>
      </c>
    </row>
    <row r="14" spans="1:14">
      <c r="A14" t="s">
        <v>409</v>
      </c>
      <c r="B14">
        <v>2562</v>
      </c>
      <c r="C14">
        <v>1</v>
      </c>
      <c r="D14">
        <v>6</v>
      </c>
      <c r="E14">
        <v>2569</v>
      </c>
      <c r="F14" s="457">
        <v>56065.08</v>
      </c>
      <c r="G14" s="457">
        <v>368381.16</v>
      </c>
      <c r="H14">
        <v>109</v>
      </c>
      <c r="I14" s="457">
        <v>10733.22</v>
      </c>
      <c r="J14" s="457"/>
      <c r="K14" s="457">
        <v>355716.2</v>
      </c>
      <c r="L14" s="457">
        <v>301582.86</v>
      </c>
      <c r="M14">
        <v>135</v>
      </c>
      <c r="N14">
        <v>20</v>
      </c>
    </row>
    <row r="15" spans="1:14">
      <c r="B15" s="457">
        <v>311383.53000000003</v>
      </c>
      <c r="C15" s="457">
        <v>82.65</v>
      </c>
      <c r="D15" s="457">
        <v>849.9</v>
      </c>
      <c r="E15" s="457">
        <v>312316.08</v>
      </c>
      <c r="H15" s="457">
        <v>12664.96</v>
      </c>
      <c r="N15" s="458">
        <v>0</v>
      </c>
    </row>
    <row r="16" spans="1:14">
      <c r="A16" t="s">
        <v>410</v>
      </c>
      <c r="B16">
        <v>3156</v>
      </c>
      <c r="C16">
        <v>2</v>
      </c>
      <c r="D16">
        <v>10</v>
      </c>
      <c r="E16">
        <v>3168</v>
      </c>
      <c r="F16" s="457">
        <v>70255.850000000006</v>
      </c>
      <c r="G16" s="457">
        <v>462142.67</v>
      </c>
      <c r="H16">
        <v>147</v>
      </c>
      <c r="I16" s="457">
        <v>15492.92</v>
      </c>
      <c r="J16" s="457"/>
      <c r="K16" s="457">
        <v>443861.5</v>
      </c>
      <c r="L16" s="457">
        <v>376393.9</v>
      </c>
      <c r="M16">
        <v>151</v>
      </c>
      <c r="N16">
        <v>40</v>
      </c>
    </row>
    <row r="17" spans="1:14">
      <c r="B17" s="457">
        <v>390237.14</v>
      </c>
      <c r="C17" s="457">
        <v>68.08</v>
      </c>
      <c r="D17" s="457">
        <v>1581.6</v>
      </c>
      <c r="E17" s="457">
        <v>391886.82</v>
      </c>
      <c r="H17" s="457">
        <v>18281.169999999998</v>
      </c>
      <c r="N17" s="458">
        <v>0</v>
      </c>
    </row>
    <row r="18" spans="1:14">
      <c r="A18" t="s">
        <v>326</v>
      </c>
      <c r="B18">
        <v>2910</v>
      </c>
      <c r="C18">
        <v>2</v>
      </c>
      <c r="D18">
        <v>1</v>
      </c>
      <c r="E18">
        <v>2913</v>
      </c>
      <c r="F18" s="457">
        <v>65821.460000000006</v>
      </c>
      <c r="G18" s="457">
        <v>431568.34</v>
      </c>
      <c r="H18">
        <v>106</v>
      </c>
      <c r="I18" s="457">
        <v>10076.27</v>
      </c>
      <c r="J18" s="457"/>
      <c r="K18" s="457">
        <v>419678.34</v>
      </c>
      <c r="L18" s="457">
        <v>355670.61</v>
      </c>
      <c r="M18">
        <v>298</v>
      </c>
      <c r="N18">
        <v>26</v>
      </c>
    </row>
    <row r="19" spans="1:14">
      <c r="B19" s="458">
        <v>365450</v>
      </c>
      <c r="C19" s="457">
        <v>218.68</v>
      </c>
      <c r="D19" s="457">
        <v>78.2</v>
      </c>
      <c r="E19" s="457">
        <v>365746.88</v>
      </c>
      <c r="H19" s="458">
        <v>11890</v>
      </c>
      <c r="N19" s="458">
        <v>0</v>
      </c>
    </row>
    <row r="20" spans="1:14">
      <c r="A20" t="s">
        <v>268</v>
      </c>
      <c r="B20">
        <v>1601</v>
      </c>
      <c r="C20">
        <v>1</v>
      </c>
      <c r="D20">
        <v>0</v>
      </c>
      <c r="E20">
        <v>1602</v>
      </c>
      <c r="F20" s="457">
        <v>39082.65</v>
      </c>
      <c r="G20" s="457">
        <v>256204.79999999999</v>
      </c>
      <c r="H20">
        <v>67</v>
      </c>
      <c r="I20" s="457">
        <v>8141.43</v>
      </c>
      <c r="J20" s="457"/>
      <c r="K20" s="457">
        <v>246597.92</v>
      </c>
      <c r="L20" s="457">
        <v>208980.72</v>
      </c>
      <c r="M20">
        <v>129</v>
      </c>
      <c r="N20">
        <v>16</v>
      </c>
    </row>
    <row r="21" spans="1:14">
      <c r="B21" s="457">
        <v>217120.02</v>
      </c>
      <c r="C21" s="457">
        <v>2.13</v>
      </c>
      <c r="D21" s="458">
        <v>0</v>
      </c>
      <c r="E21" s="457">
        <v>217122.15</v>
      </c>
      <c r="H21" s="457">
        <v>9606.8799999999992</v>
      </c>
      <c r="N21" s="458">
        <v>0</v>
      </c>
    </row>
    <row r="22" spans="1:14">
      <c r="A22" t="s">
        <v>324</v>
      </c>
      <c r="B22">
        <v>3583</v>
      </c>
      <c r="C22">
        <v>1</v>
      </c>
      <c r="D22">
        <v>4</v>
      </c>
      <c r="E22">
        <v>3588</v>
      </c>
      <c r="F22" s="457">
        <v>82441.899999999994</v>
      </c>
      <c r="G22" s="457">
        <v>540986.26</v>
      </c>
      <c r="H22">
        <v>151</v>
      </c>
      <c r="I22" s="457">
        <v>17300.240000000002</v>
      </c>
      <c r="J22" s="457"/>
      <c r="K22" s="457">
        <v>520571.98</v>
      </c>
      <c r="L22" s="457">
        <v>441244.12</v>
      </c>
      <c r="M22">
        <v>216</v>
      </c>
      <c r="N22">
        <v>58</v>
      </c>
    </row>
    <row r="23" spans="1:14">
      <c r="B23" s="457">
        <v>457991.91</v>
      </c>
      <c r="C23" s="457">
        <v>11.25</v>
      </c>
      <c r="D23" s="457">
        <v>541.20000000000005</v>
      </c>
      <c r="E23" s="457">
        <v>458544.36</v>
      </c>
      <c r="H23" s="457">
        <v>20414.28</v>
      </c>
      <c r="N23" s="458">
        <v>0</v>
      </c>
    </row>
    <row r="24" spans="1:14">
      <c r="A24" t="s">
        <v>312</v>
      </c>
      <c r="B24">
        <v>3598</v>
      </c>
      <c r="C24">
        <v>1</v>
      </c>
      <c r="D24">
        <v>8</v>
      </c>
      <c r="E24">
        <v>3607</v>
      </c>
      <c r="F24" s="457">
        <v>80069.47</v>
      </c>
      <c r="G24" s="457">
        <v>526017.80000000005</v>
      </c>
      <c r="H24">
        <v>189</v>
      </c>
      <c r="I24" s="457">
        <v>24120.92</v>
      </c>
      <c r="J24" s="457"/>
      <c r="K24" s="457">
        <v>497555.12</v>
      </c>
      <c r="L24" s="457">
        <v>421827.41</v>
      </c>
      <c r="M24">
        <v>274</v>
      </c>
      <c r="N24">
        <v>65</v>
      </c>
    </row>
    <row r="25" spans="1:14">
      <c r="B25" s="457">
        <v>444760.85</v>
      </c>
      <c r="C25" s="457">
        <v>62.58</v>
      </c>
      <c r="D25" s="457">
        <v>1124.9000000000001</v>
      </c>
      <c r="E25" s="457">
        <v>445948.33</v>
      </c>
      <c r="H25" s="457">
        <v>28462.68</v>
      </c>
      <c r="N25" s="458">
        <v>0</v>
      </c>
    </row>
    <row r="26" spans="1:14">
      <c r="A26" t="s">
        <v>320</v>
      </c>
      <c r="B26">
        <v>3580</v>
      </c>
      <c r="C26">
        <v>1</v>
      </c>
      <c r="D26">
        <v>6</v>
      </c>
      <c r="E26">
        <v>3587</v>
      </c>
      <c r="F26" s="457">
        <v>78933.7</v>
      </c>
      <c r="G26" s="457">
        <v>518299.19</v>
      </c>
      <c r="H26">
        <v>198</v>
      </c>
      <c r="I26" s="457">
        <v>18093.14</v>
      </c>
      <c r="J26" s="457"/>
      <c r="K26" s="457">
        <v>496949.29</v>
      </c>
      <c r="L26" s="457">
        <v>421272.35</v>
      </c>
      <c r="M26">
        <v>236</v>
      </c>
      <c r="N26">
        <v>68</v>
      </c>
    </row>
    <row r="27" spans="1:14">
      <c r="B27" s="457">
        <v>438409.71</v>
      </c>
      <c r="C27" s="457">
        <v>103.18</v>
      </c>
      <c r="D27" s="457">
        <v>852.6</v>
      </c>
      <c r="E27" s="457">
        <v>439365.49</v>
      </c>
      <c r="H27" s="457">
        <v>21349.9</v>
      </c>
      <c r="N27" s="458">
        <v>0</v>
      </c>
    </row>
    <row r="28" spans="1:14">
      <c r="B28">
        <v>31745</v>
      </c>
      <c r="C28">
        <v>13</v>
      </c>
      <c r="D28">
        <v>76</v>
      </c>
      <c r="E28">
        <v>31834</v>
      </c>
      <c r="F28" s="457">
        <v>714254.11</v>
      </c>
      <c r="G28" s="457">
        <v>4693235.71</v>
      </c>
      <c r="H28">
        <v>1438</v>
      </c>
      <c r="I28" s="457">
        <v>149617.69</v>
      </c>
      <c r="J28" s="457"/>
      <c r="K28" s="457">
        <v>4516722.01</v>
      </c>
      <c r="L28" s="457">
        <v>3829363.91</v>
      </c>
      <c r="M28">
        <v>2361</v>
      </c>
      <c r="N28">
        <v>495</v>
      </c>
    </row>
    <row r="29" spans="1:14">
      <c r="B29" s="457">
        <v>3966466.17</v>
      </c>
      <c r="C29" s="457">
        <v>1545.53</v>
      </c>
      <c r="D29" s="457">
        <v>10969.9</v>
      </c>
      <c r="E29" s="457">
        <v>3978981.6</v>
      </c>
      <c r="H29" s="457">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390</v>
      </c>
      <c r="B2" t="s">
        <v>391</v>
      </c>
      <c r="C2" t="s">
        <v>392</v>
      </c>
      <c r="D2" t="s">
        <v>393</v>
      </c>
      <c r="E2" t="s">
        <v>394</v>
      </c>
      <c r="F2" t="s">
        <v>395</v>
      </c>
      <c r="G2" t="s">
        <v>396</v>
      </c>
      <c r="H2" t="s">
        <v>397</v>
      </c>
      <c r="I2" t="s">
        <v>398</v>
      </c>
      <c r="K2" t="s">
        <v>399</v>
      </c>
      <c r="L2" t="s">
        <v>400</v>
      </c>
      <c r="M2" t="s">
        <v>401</v>
      </c>
      <c r="N2" t="s">
        <v>402</v>
      </c>
    </row>
    <row r="3" spans="1:14">
      <c r="B3" t="s">
        <v>403</v>
      </c>
      <c r="C3" t="s">
        <v>404</v>
      </c>
      <c r="D3" t="s">
        <v>405</v>
      </c>
      <c r="E3" t="s">
        <v>406</v>
      </c>
      <c r="H3" t="s">
        <v>407</v>
      </c>
      <c r="N3" t="s">
        <v>408</v>
      </c>
    </row>
    <row r="4" spans="1:14">
      <c r="A4" t="s">
        <v>42</v>
      </c>
      <c r="B4">
        <v>2254</v>
      </c>
      <c r="C4">
        <v>1</v>
      </c>
      <c r="D4">
        <v>13</v>
      </c>
      <c r="E4">
        <v>2268</v>
      </c>
      <c r="F4" s="457">
        <v>51141.37</v>
      </c>
      <c r="G4" s="457">
        <v>336943.44</v>
      </c>
      <c r="H4">
        <v>90</v>
      </c>
      <c r="I4" s="457">
        <v>10338.959999999999</v>
      </c>
      <c r="J4" s="457"/>
      <c r="K4" s="457">
        <v>324766.02</v>
      </c>
      <c r="L4" s="457">
        <v>275463.11</v>
      </c>
      <c r="M4">
        <v>195</v>
      </c>
      <c r="N4">
        <v>39</v>
      </c>
    </row>
    <row r="5" spans="1:14">
      <c r="B5" s="457">
        <v>283950.25</v>
      </c>
      <c r="C5" s="457">
        <v>162.53</v>
      </c>
      <c r="D5" s="457">
        <v>1689.29</v>
      </c>
      <c r="E5" s="457">
        <v>285802.07</v>
      </c>
      <c r="H5" s="457">
        <v>12177.42</v>
      </c>
      <c r="N5" s="458">
        <v>0</v>
      </c>
    </row>
    <row r="6" spans="1:14">
      <c r="A6" t="s">
        <v>411</v>
      </c>
      <c r="B6">
        <v>3218</v>
      </c>
      <c r="C6">
        <v>1</v>
      </c>
      <c r="D6">
        <v>59</v>
      </c>
      <c r="E6">
        <v>3278</v>
      </c>
      <c r="F6" s="457">
        <v>73159.7</v>
      </c>
      <c r="G6" s="457">
        <v>494625.05</v>
      </c>
      <c r="H6">
        <v>165</v>
      </c>
      <c r="I6" s="457">
        <v>17633.419999999998</v>
      </c>
      <c r="J6" s="457"/>
      <c r="K6" s="457">
        <v>473952.35</v>
      </c>
      <c r="L6" s="457">
        <v>403831.93</v>
      </c>
      <c r="M6">
        <v>220</v>
      </c>
      <c r="N6">
        <v>68</v>
      </c>
    </row>
    <row r="7" spans="1:14">
      <c r="B7" s="457">
        <v>406402.65</v>
      </c>
      <c r="C7" s="457">
        <v>31.8</v>
      </c>
      <c r="D7" s="457">
        <v>15030.9</v>
      </c>
      <c r="E7" s="457">
        <v>421465.35</v>
      </c>
      <c r="H7" s="457">
        <v>20672.7</v>
      </c>
      <c r="N7" s="458">
        <v>0</v>
      </c>
    </row>
    <row r="8" spans="1:14">
      <c r="A8" t="s">
        <v>267</v>
      </c>
      <c r="B8">
        <v>2332</v>
      </c>
      <c r="C8">
        <v>0</v>
      </c>
      <c r="D8">
        <v>7</v>
      </c>
      <c r="E8">
        <v>2339</v>
      </c>
      <c r="F8" s="457">
        <v>52300.22</v>
      </c>
      <c r="G8" s="457">
        <v>343735.53</v>
      </c>
      <c r="H8">
        <v>85</v>
      </c>
      <c r="I8" s="457">
        <v>7479.2</v>
      </c>
      <c r="J8" s="457"/>
      <c r="K8" s="457">
        <v>334910.28000000003</v>
      </c>
      <c r="L8" s="457">
        <v>283956.11</v>
      </c>
      <c r="M8">
        <v>287</v>
      </c>
      <c r="N8">
        <v>50</v>
      </c>
    </row>
    <row r="9" spans="1:14">
      <c r="B9" s="457">
        <v>290553.11</v>
      </c>
      <c r="C9" s="458">
        <v>0</v>
      </c>
      <c r="D9" s="457">
        <v>882.2</v>
      </c>
      <c r="E9" s="457">
        <v>291435.31</v>
      </c>
      <c r="H9" s="457">
        <v>8825.25</v>
      </c>
      <c r="N9" s="458">
        <v>0</v>
      </c>
    </row>
    <row r="10" spans="1:14">
      <c r="A10" t="s">
        <v>413</v>
      </c>
      <c r="B10">
        <v>0</v>
      </c>
      <c r="C10">
        <v>0</v>
      </c>
      <c r="D10">
        <v>0</v>
      </c>
      <c r="E10">
        <v>0</v>
      </c>
      <c r="F10" s="458">
        <v>0</v>
      </c>
      <c r="G10" s="458">
        <v>0</v>
      </c>
      <c r="H10">
        <v>0</v>
      </c>
      <c r="I10" s="458">
        <v>0</v>
      </c>
      <c r="J10" s="458"/>
      <c r="K10" s="458">
        <v>0</v>
      </c>
      <c r="L10" s="458">
        <v>0</v>
      </c>
      <c r="M10">
        <v>0</v>
      </c>
      <c r="N10">
        <v>0</v>
      </c>
    </row>
    <row r="11" spans="1:14">
      <c r="B11" s="458">
        <v>0</v>
      </c>
      <c r="C11" s="458">
        <v>0</v>
      </c>
      <c r="D11" s="458">
        <v>0</v>
      </c>
      <c r="E11" s="458">
        <v>0</v>
      </c>
      <c r="H11" s="458">
        <v>0</v>
      </c>
      <c r="N11" s="458">
        <v>0</v>
      </c>
    </row>
    <row r="12" spans="1:14">
      <c r="A12" t="s">
        <v>412</v>
      </c>
      <c r="B12">
        <v>2418</v>
      </c>
      <c r="C12">
        <v>1</v>
      </c>
      <c r="D12">
        <v>0</v>
      </c>
      <c r="E12">
        <v>2419</v>
      </c>
      <c r="F12" s="457">
        <v>56627.96</v>
      </c>
      <c r="G12" s="457">
        <v>371223.57</v>
      </c>
      <c r="H12">
        <v>130</v>
      </c>
      <c r="I12" s="457">
        <v>13147.59</v>
      </c>
      <c r="J12" s="457"/>
      <c r="K12" s="457">
        <v>355709.42</v>
      </c>
      <c r="L12" s="457">
        <v>301448.02</v>
      </c>
      <c r="M12">
        <v>127</v>
      </c>
      <c r="N12">
        <v>33</v>
      </c>
    </row>
    <row r="13" spans="1:14">
      <c r="B13" s="457">
        <v>314531.18</v>
      </c>
      <c r="C13" s="457">
        <v>64.430000000000007</v>
      </c>
      <c r="D13" s="458">
        <v>0</v>
      </c>
      <c r="E13" s="457">
        <v>314595.61</v>
      </c>
      <c r="H13" s="457">
        <v>15514.15</v>
      </c>
      <c r="N13" s="458">
        <v>0</v>
      </c>
    </row>
    <row r="14" spans="1:14">
      <c r="A14" t="s">
        <v>409</v>
      </c>
      <c r="B14">
        <v>2361</v>
      </c>
      <c r="C14">
        <v>0</v>
      </c>
      <c r="D14">
        <v>1</v>
      </c>
      <c r="E14">
        <v>2362</v>
      </c>
      <c r="F14" s="457">
        <v>51697.23</v>
      </c>
      <c r="G14" s="457">
        <v>339002.28</v>
      </c>
      <c r="H14">
        <v>93</v>
      </c>
      <c r="I14" s="457">
        <v>8787.35</v>
      </c>
      <c r="J14" s="457"/>
      <c r="K14" s="457">
        <v>328633.45</v>
      </c>
      <c r="L14" s="457">
        <v>278517.7</v>
      </c>
      <c r="M14">
        <v>131</v>
      </c>
      <c r="N14">
        <v>13</v>
      </c>
    </row>
    <row r="15" spans="1:14">
      <c r="B15" s="457">
        <v>287200.05</v>
      </c>
      <c r="C15" s="458">
        <v>0</v>
      </c>
      <c r="D15" s="458">
        <v>105</v>
      </c>
      <c r="E15" s="457">
        <v>287305.05</v>
      </c>
      <c r="H15" s="457">
        <v>10368.83</v>
      </c>
      <c r="N15" s="458">
        <v>0</v>
      </c>
    </row>
    <row r="16" spans="1:14">
      <c r="A16" t="s">
        <v>410</v>
      </c>
      <c r="B16">
        <v>3084</v>
      </c>
      <c r="C16">
        <v>1</v>
      </c>
      <c r="D16">
        <v>10</v>
      </c>
      <c r="E16">
        <v>3095</v>
      </c>
      <c r="F16" s="457">
        <v>67940.820000000007</v>
      </c>
      <c r="G16" s="457">
        <v>446514.27</v>
      </c>
      <c r="H16">
        <v>140</v>
      </c>
      <c r="I16" s="457">
        <v>16102.71</v>
      </c>
      <c r="J16" s="457"/>
      <c r="K16" s="457">
        <v>427513.39</v>
      </c>
      <c r="L16" s="457">
        <v>362470.74</v>
      </c>
      <c r="M16">
        <v>120</v>
      </c>
      <c r="N16">
        <v>32</v>
      </c>
    </row>
    <row r="17" spans="1:14">
      <c r="B17" s="457">
        <v>377343.66</v>
      </c>
      <c r="C17" s="457">
        <v>98.64</v>
      </c>
      <c r="D17" s="457">
        <v>1131.1500000000001</v>
      </c>
      <c r="E17" s="457">
        <v>378573.45</v>
      </c>
      <c r="H17" s="457">
        <v>19000.88</v>
      </c>
      <c r="N17" s="458">
        <v>0</v>
      </c>
    </row>
    <row r="18" spans="1:14">
      <c r="A18" t="s">
        <v>326</v>
      </c>
      <c r="B18">
        <v>2691</v>
      </c>
      <c r="C18">
        <v>2</v>
      </c>
      <c r="D18">
        <v>0</v>
      </c>
      <c r="E18">
        <v>2693</v>
      </c>
      <c r="F18" s="457">
        <v>61545.93</v>
      </c>
      <c r="G18" s="457">
        <v>403461.02</v>
      </c>
      <c r="H18">
        <v>106</v>
      </c>
      <c r="I18" s="457">
        <v>9916.93</v>
      </c>
      <c r="J18" s="457"/>
      <c r="K18" s="457">
        <v>391759.05</v>
      </c>
      <c r="L18" s="457">
        <v>331998.15999999997</v>
      </c>
      <c r="M18">
        <v>253</v>
      </c>
      <c r="N18">
        <v>23</v>
      </c>
    </row>
    <row r="19" spans="1:14">
      <c r="B19" s="457">
        <v>341471.78</v>
      </c>
      <c r="C19" s="457">
        <v>443.31</v>
      </c>
      <c r="D19" s="458">
        <v>0</v>
      </c>
      <c r="E19" s="457">
        <v>341915.09</v>
      </c>
      <c r="H19" s="457">
        <v>11701.97</v>
      </c>
      <c r="N19" s="458">
        <v>0</v>
      </c>
    </row>
    <row r="20" spans="1:14">
      <c r="A20" t="s">
        <v>268</v>
      </c>
      <c r="B20">
        <v>1320</v>
      </c>
      <c r="C20">
        <v>1</v>
      </c>
      <c r="D20">
        <v>55</v>
      </c>
      <c r="E20">
        <v>1376</v>
      </c>
      <c r="F20" s="457">
        <v>32483.81</v>
      </c>
      <c r="G20" s="457">
        <v>224072.91</v>
      </c>
      <c r="H20">
        <v>54</v>
      </c>
      <c r="I20" s="457">
        <v>6533.73</v>
      </c>
      <c r="J20" s="457"/>
      <c r="K20" s="457">
        <v>216363.12</v>
      </c>
      <c r="L20" s="457">
        <v>185055.37</v>
      </c>
      <c r="M20">
        <v>104</v>
      </c>
      <c r="N20">
        <v>16</v>
      </c>
    </row>
    <row r="21" spans="1:14">
      <c r="B21" s="457">
        <v>180459.41</v>
      </c>
      <c r="C21" s="457">
        <v>3.96</v>
      </c>
      <c r="D21" s="457">
        <v>11125.73</v>
      </c>
      <c r="E21" s="457">
        <v>191589.1</v>
      </c>
      <c r="H21" s="457">
        <v>7709.79</v>
      </c>
      <c r="N21" s="458">
        <v>0</v>
      </c>
    </row>
    <row r="22" spans="1:14">
      <c r="A22" t="s">
        <v>324</v>
      </c>
      <c r="B22">
        <v>3278</v>
      </c>
      <c r="C22">
        <v>1</v>
      </c>
      <c r="D22">
        <v>5</v>
      </c>
      <c r="E22">
        <v>3284</v>
      </c>
      <c r="F22" s="457">
        <v>77443.66</v>
      </c>
      <c r="G22" s="457">
        <v>508383.95</v>
      </c>
      <c r="H22">
        <v>175</v>
      </c>
      <c r="I22" s="457">
        <v>16937.169999999998</v>
      </c>
      <c r="J22" s="457"/>
      <c r="K22" s="457">
        <v>488398.1</v>
      </c>
      <c r="L22" s="457">
        <v>414003.12</v>
      </c>
      <c r="M22">
        <v>203</v>
      </c>
      <c r="N22">
        <v>53</v>
      </c>
    </row>
    <row r="23" spans="1:14">
      <c r="B23" s="457">
        <v>429804.12</v>
      </c>
      <c r="C23" s="457">
        <v>429.77</v>
      </c>
      <c r="D23" s="457">
        <v>706.4</v>
      </c>
      <c r="E23" s="457">
        <v>430940.29</v>
      </c>
      <c r="H23" s="457">
        <v>19985.849999999999</v>
      </c>
      <c r="N23" s="458">
        <v>0</v>
      </c>
    </row>
    <row r="24" spans="1:14">
      <c r="A24" t="s">
        <v>312</v>
      </c>
      <c r="B24">
        <v>3453</v>
      </c>
      <c r="C24">
        <v>0</v>
      </c>
      <c r="D24">
        <v>11</v>
      </c>
      <c r="E24">
        <v>3464</v>
      </c>
      <c r="F24" s="457">
        <v>77084.710000000006</v>
      </c>
      <c r="G24" s="457">
        <v>507153.5</v>
      </c>
      <c r="H24">
        <v>188</v>
      </c>
      <c r="I24" s="457">
        <v>21152.26</v>
      </c>
      <c r="J24" s="457"/>
      <c r="K24" s="457">
        <v>482193.84</v>
      </c>
      <c r="L24" s="457">
        <v>408916.53</v>
      </c>
      <c r="M24">
        <v>206</v>
      </c>
      <c r="N24">
        <v>68</v>
      </c>
    </row>
    <row r="25" spans="1:14">
      <c r="B25" s="457">
        <v>428242.29</v>
      </c>
      <c r="C25" s="458">
        <v>0</v>
      </c>
      <c r="D25" s="457">
        <v>1826.5</v>
      </c>
      <c r="E25" s="457">
        <v>430068.79</v>
      </c>
      <c r="H25" s="457">
        <v>24959.66</v>
      </c>
      <c r="N25" s="458">
        <v>0</v>
      </c>
    </row>
    <row r="26" spans="1:14">
      <c r="A26" t="s">
        <v>320</v>
      </c>
      <c r="B26">
        <v>3311</v>
      </c>
      <c r="C26">
        <v>1</v>
      </c>
      <c r="D26">
        <v>3</v>
      </c>
      <c r="E26">
        <v>3315</v>
      </c>
      <c r="F26" s="457">
        <v>76556.86</v>
      </c>
      <c r="G26" s="457">
        <v>502256.33</v>
      </c>
      <c r="H26">
        <v>166</v>
      </c>
      <c r="I26" s="457">
        <v>14459.81</v>
      </c>
      <c r="J26" s="457"/>
      <c r="K26" s="457">
        <v>485193.76</v>
      </c>
      <c r="L26" s="457">
        <v>411239.66</v>
      </c>
      <c r="M26">
        <v>230</v>
      </c>
      <c r="N26">
        <v>75</v>
      </c>
    </row>
    <row r="27" spans="1:14">
      <c r="B27" s="457">
        <v>425258.94</v>
      </c>
      <c r="C27" s="457">
        <v>49.73</v>
      </c>
      <c r="D27" s="457">
        <v>390.8</v>
      </c>
      <c r="E27" s="457">
        <v>425699.47</v>
      </c>
      <c r="H27" s="457">
        <v>17062.57</v>
      </c>
      <c r="N27" s="458">
        <v>0</v>
      </c>
    </row>
    <row r="28" spans="1:14">
      <c r="B28">
        <v>29720</v>
      </c>
      <c r="C28">
        <v>9</v>
      </c>
      <c r="D28">
        <v>164</v>
      </c>
      <c r="E28">
        <v>29893</v>
      </c>
      <c r="F28" s="457">
        <v>677982.27</v>
      </c>
      <c r="G28" s="457">
        <v>4477371.8499999996</v>
      </c>
      <c r="H28">
        <v>1392</v>
      </c>
      <c r="I28" s="457">
        <v>142489.12</v>
      </c>
      <c r="J28" s="457"/>
      <c r="K28" s="457">
        <v>4309392.7699999996</v>
      </c>
      <c r="L28" s="457">
        <v>3656900.46</v>
      </c>
      <c r="M28">
        <v>2076</v>
      </c>
      <c r="N28">
        <v>470</v>
      </c>
    </row>
    <row r="29" spans="1:14">
      <c r="B29" s="457">
        <v>3765217.44</v>
      </c>
      <c r="C29" s="457">
        <v>1284.17</v>
      </c>
      <c r="D29" s="457">
        <v>32887.97</v>
      </c>
      <c r="E29" s="457">
        <v>3799389.58</v>
      </c>
      <c r="H29" s="457">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390</v>
      </c>
      <c r="B2" t="s">
        <v>391</v>
      </c>
      <c r="C2" t="s">
        <v>392</v>
      </c>
      <c r="D2" t="s">
        <v>393</v>
      </c>
      <c r="E2" t="s">
        <v>394</v>
      </c>
      <c r="F2" t="s">
        <v>395</v>
      </c>
      <c r="G2" t="s">
        <v>396</v>
      </c>
      <c r="H2" t="s">
        <v>397</v>
      </c>
      <c r="I2" t="s">
        <v>398</v>
      </c>
      <c r="J2" t="s">
        <v>399</v>
      </c>
      <c r="K2" t="s">
        <v>400</v>
      </c>
      <c r="L2" t="s">
        <v>401</v>
      </c>
      <c r="M2" t="s">
        <v>402</v>
      </c>
    </row>
    <row r="3" spans="1:13">
      <c r="B3" t="s">
        <v>403</v>
      </c>
      <c r="C3" t="s">
        <v>404</v>
      </c>
      <c r="D3" t="s">
        <v>405</v>
      </c>
      <c r="E3" t="s">
        <v>406</v>
      </c>
      <c r="H3" t="s">
        <v>407</v>
      </c>
      <c r="M3" t="s">
        <v>408</v>
      </c>
    </row>
    <row r="4" spans="1:13">
      <c r="A4" t="s">
        <v>42</v>
      </c>
      <c r="B4">
        <v>2177</v>
      </c>
      <c r="C4">
        <v>0</v>
      </c>
      <c r="D4">
        <v>11</v>
      </c>
      <c r="E4">
        <v>2188</v>
      </c>
      <c r="F4" s="457">
        <v>51022.47</v>
      </c>
      <c r="G4" s="457">
        <v>336116.93</v>
      </c>
      <c r="H4">
        <v>69</v>
      </c>
      <c r="I4" s="457">
        <v>6773.26</v>
      </c>
      <c r="J4" s="457">
        <v>328124.48</v>
      </c>
      <c r="K4" s="457">
        <v>278321.2</v>
      </c>
      <c r="L4">
        <v>236</v>
      </c>
      <c r="M4">
        <v>36</v>
      </c>
    </row>
    <row r="5" spans="1:13">
      <c r="B5" s="457">
        <v>283452.98</v>
      </c>
      <c r="C5" s="458">
        <v>0</v>
      </c>
      <c r="D5" s="457">
        <v>1641.48</v>
      </c>
      <c r="E5" s="457">
        <v>285094.46000000002</v>
      </c>
      <c r="H5" s="457">
        <v>7992.45</v>
      </c>
      <c r="M5" s="458">
        <v>0</v>
      </c>
    </row>
    <row r="6" spans="1:13">
      <c r="A6" t="s">
        <v>411</v>
      </c>
      <c r="B6">
        <v>3249</v>
      </c>
      <c r="C6">
        <v>2</v>
      </c>
      <c r="D6">
        <v>19</v>
      </c>
      <c r="E6">
        <v>3270</v>
      </c>
      <c r="F6" s="457">
        <v>77470.240000000005</v>
      </c>
      <c r="G6" s="458">
        <v>511089</v>
      </c>
      <c r="H6">
        <v>172</v>
      </c>
      <c r="I6" s="457">
        <v>17157.73</v>
      </c>
      <c r="J6" s="457">
        <v>490905.13</v>
      </c>
      <c r="K6" s="457">
        <v>416461.03</v>
      </c>
      <c r="L6">
        <v>242</v>
      </c>
      <c r="M6">
        <v>54</v>
      </c>
    </row>
    <row r="7" spans="1:13">
      <c r="B7" s="457">
        <v>429930.94</v>
      </c>
      <c r="C7" s="457">
        <v>453.55</v>
      </c>
      <c r="D7" s="457">
        <v>3234.27</v>
      </c>
      <c r="E7" s="457">
        <v>433618.76</v>
      </c>
      <c r="H7" s="457">
        <v>20183.87</v>
      </c>
      <c r="M7" s="458">
        <v>0</v>
      </c>
    </row>
    <row r="8" spans="1:13">
      <c r="A8" t="s">
        <v>267</v>
      </c>
      <c r="B8">
        <v>2506</v>
      </c>
      <c r="C8">
        <v>0</v>
      </c>
      <c r="D8">
        <v>4</v>
      </c>
      <c r="E8">
        <v>2510</v>
      </c>
      <c r="F8" s="457">
        <v>56912.95</v>
      </c>
      <c r="G8" s="457">
        <v>373809.25</v>
      </c>
      <c r="H8">
        <v>84</v>
      </c>
      <c r="I8" s="457">
        <v>7427.77</v>
      </c>
      <c r="J8" s="457">
        <v>365066.89</v>
      </c>
      <c r="K8" s="457">
        <v>309468.53000000003</v>
      </c>
      <c r="L8">
        <v>371</v>
      </c>
      <c r="M8">
        <v>42</v>
      </c>
    </row>
    <row r="9" spans="1:13">
      <c r="B9" s="457">
        <v>316178.32</v>
      </c>
      <c r="C9" s="458">
        <v>0</v>
      </c>
      <c r="D9" s="457">
        <v>717.98</v>
      </c>
      <c r="E9" s="457">
        <v>316896.3</v>
      </c>
      <c r="H9" s="457">
        <v>8742.36</v>
      </c>
      <c r="M9" s="458">
        <v>0</v>
      </c>
    </row>
    <row r="10" spans="1:13">
      <c r="A10" t="s">
        <v>413</v>
      </c>
      <c r="B10">
        <v>0</v>
      </c>
      <c r="C10">
        <v>0</v>
      </c>
      <c r="D10">
        <v>0</v>
      </c>
      <c r="E10">
        <v>0</v>
      </c>
      <c r="F10" s="458">
        <v>0</v>
      </c>
      <c r="G10" s="458">
        <v>0</v>
      </c>
      <c r="H10">
        <v>0</v>
      </c>
      <c r="I10" s="458">
        <v>0</v>
      </c>
      <c r="J10" s="458">
        <v>0</v>
      </c>
      <c r="K10" s="458">
        <v>0</v>
      </c>
      <c r="L10">
        <v>0</v>
      </c>
      <c r="M10">
        <v>0</v>
      </c>
    </row>
    <row r="11" spans="1:13">
      <c r="B11" s="458">
        <v>0</v>
      </c>
      <c r="C11" s="458">
        <v>0</v>
      </c>
      <c r="D11" s="458">
        <v>0</v>
      </c>
      <c r="E11" s="458">
        <v>0</v>
      </c>
      <c r="H11" s="458">
        <v>0</v>
      </c>
      <c r="M11" s="458">
        <v>0</v>
      </c>
    </row>
    <row r="12" spans="1:13">
      <c r="A12" t="s">
        <v>412</v>
      </c>
      <c r="B12">
        <v>2428</v>
      </c>
      <c r="C12">
        <v>0</v>
      </c>
      <c r="D12">
        <v>2</v>
      </c>
      <c r="E12">
        <v>2430</v>
      </c>
      <c r="F12" s="457">
        <v>58135.51</v>
      </c>
      <c r="G12" s="457">
        <v>381414.1</v>
      </c>
      <c r="H12">
        <v>102</v>
      </c>
      <c r="I12" s="457">
        <v>11105.68</v>
      </c>
      <c r="J12" s="457">
        <v>368309.4</v>
      </c>
      <c r="K12" s="457">
        <v>312172.90999999997</v>
      </c>
      <c r="L12">
        <v>141</v>
      </c>
      <c r="M12">
        <v>43</v>
      </c>
    </row>
    <row r="13" spans="1:13">
      <c r="B13" s="457">
        <v>322970.69</v>
      </c>
      <c r="C13" s="458">
        <v>0</v>
      </c>
      <c r="D13" s="457">
        <v>307.89999999999998</v>
      </c>
      <c r="E13" s="457">
        <v>323278.59000000003</v>
      </c>
      <c r="H13" s="457">
        <v>13104.7</v>
      </c>
      <c r="M13" s="458">
        <v>0</v>
      </c>
    </row>
    <row r="14" spans="1:13">
      <c r="A14" t="s">
        <v>409</v>
      </c>
      <c r="B14">
        <v>2621</v>
      </c>
      <c r="C14">
        <v>0</v>
      </c>
      <c r="D14">
        <v>2</v>
      </c>
      <c r="E14">
        <v>2623</v>
      </c>
      <c r="F14" s="457">
        <v>58714.15</v>
      </c>
      <c r="G14" s="457">
        <v>385218.5</v>
      </c>
      <c r="H14">
        <v>93</v>
      </c>
      <c r="I14" s="457">
        <v>8684.64</v>
      </c>
      <c r="J14" s="458">
        <v>374971</v>
      </c>
      <c r="K14" s="457">
        <v>317819.71000000002</v>
      </c>
      <c r="L14">
        <v>195</v>
      </c>
      <c r="M14">
        <v>29</v>
      </c>
    </row>
    <row r="15" spans="1:13">
      <c r="B15" s="457">
        <v>326184.42</v>
      </c>
      <c r="C15" s="458">
        <v>0</v>
      </c>
      <c r="D15" s="457">
        <v>319.93</v>
      </c>
      <c r="E15" s="457">
        <v>326504.34999999998</v>
      </c>
      <c r="H15" s="457">
        <v>10247.5</v>
      </c>
      <c r="M15" s="458">
        <v>0</v>
      </c>
    </row>
    <row r="16" spans="1:13">
      <c r="A16" t="s">
        <v>410</v>
      </c>
      <c r="B16">
        <v>2922</v>
      </c>
      <c r="C16">
        <v>1</v>
      </c>
      <c r="D16">
        <v>11</v>
      </c>
      <c r="E16">
        <v>2934</v>
      </c>
      <c r="F16" s="457">
        <v>67587.63</v>
      </c>
      <c r="G16" s="457">
        <v>444400.04</v>
      </c>
      <c r="H16">
        <v>115</v>
      </c>
      <c r="I16" s="457">
        <v>11391.52</v>
      </c>
      <c r="J16" s="457">
        <v>430958.37</v>
      </c>
      <c r="K16" s="457">
        <v>365420.89</v>
      </c>
      <c r="L16">
        <v>131</v>
      </c>
      <c r="M16">
        <v>20</v>
      </c>
    </row>
    <row r="17" spans="1:13">
      <c r="B17" s="457">
        <v>375439.69</v>
      </c>
      <c r="C17" s="457">
        <v>41.77</v>
      </c>
      <c r="D17" s="457">
        <v>1330.95</v>
      </c>
      <c r="E17" s="457">
        <v>376812.41</v>
      </c>
      <c r="H17" s="457">
        <v>13441.67</v>
      </c>
      <c r="M17" s="458">
        <v>0</v>
      </c>
    </row>
    <row r="18" spans="1:13">
      <c r="A18" t="s">
        <v>326</v>
      </c>
      <c r="B18">
        <v>2617</v>
      </c>
      <c r="C18">
        <v>0</v>
      </c>
      <c r="D18">
        <v>1</v>
      </c>
      <c r="E18">
        <v>2618</v>
      </c>
      <c r="F18" s="457">
        <v>59573.41</v>
      </c>
      <c r="G18" s="457">
        <v>390623.99</v>
      </c>
      <c r="H18">
        <v>69</v>
      </c>
      <c r="I18" s="457">
        <v>6967.41</v>
      </c>
      <c r="J18" s="457">
        <v>382402.45</v>
      </c>
      <c r="K18" s="457">
        <v>324083.17</v>
      </c>
      <c r="L18">
        <v>264</v>
      </c>
      <c r="M18">
        <v>16</v>
      </c>
    </row>
    <row r="19" spans="1:13">
      <c r="B19" s="457">
        <v>330958.58</v>
      </c>
      <c r="C19" s="458">
        <v>0</v>
      </c>
      <c r="D19" s="458">
        <v>92</v>
      </c>
      <c r="E19" s="457">
        <v>331050.58</v>
      </c>
      <c r="H19" s="457">
        <v>8221.5400000000009</v>
      </c>
      <c r="M19" s="458">
        <v>0</v>
      </c>
    </row>
    <row r="20" spans="1:13">
      <c r="A20" t="s">
        <v>268</v>
      </c>
      <c r="B20">
        <v>1633</v>
      </c>
      <c r="C20">
        <v>0</v>
      </c>
      <c r="D20">
        <v>3</v>
      </c>
      <c r="E20">
        <v>1636</v>
      </c>
      <c r="F20" s="457">
        <v>40610.78</v>
      </c>
      <c r="G20" s="457">
        <v>266670.36</v>
      </c>
      <c r="H20">
        <v>65</v>
      </c>
      <c r="I20" s="457">
        <v>7652.68</v>
      </c>
      <c r="J20" s="457">
        <v>257668.64</v>
      </c>
      <c r="K20" s="457">
        <v>218406.9</v>
      </c>
      <c r="L20">
        <v>155</v>
      </c>
      <c r="M20">
        <v>21</v>
      </c>
    </row>
    <row r="21" spans="1:13">
      <c r="B21" s="457">
        <v>225612.84</v>
      </c>
      <c r="C21" s="458">
        <v>0</v>
      </c>
      <c r="D21" s="457">
        <v>446.74</v>
      </c>
      <c r="E21" s="457">
        <v>226059.58</v>
      </c>
      <c r="H21" s="457">
        <v>9001.7199999999993</v>
      </c>
      <c r="M21" s="458">
        <v>0</v>
      </c>
    </row>
    <row r="22" spans="1:13">
      <c r="A22" t="s">
        <v>324</v>
      </c>
      <c r="B22">
        <v>3277</v>
      </c>
      <c r="C22">
        <v>0</v>
      </c>
      <c r="D22">
        <v>4</v>
      </c>
      <c r="E22">
        <v>3281</v>
      </c>
      <c r="F22" s="457">
        <v>78812.98</v>
      </c>
      <c r="G22" s="457">
        <v>517036.42</v>
      </c>
      <c r="H22">
        <v>145</v>
      </c>
      <c r="I22" s="457">
        <v>13530.92</v>
      </c>
      <c r="J22" s="457">
        <v>501069.93</v>
      </c>
      <c r="K22" s="457">
        <v>424692.52</v>
      </c>
      <c r="L22">
        <v>263</v>
      </c>
      <c r="M22">
        <v>35</v>
      </c>
    </row>
    <row r="23" spans="1:13">
      <c r="B23" s="457">
        <v>437845.42</v>
      </c>
      <c r="C23" s="458">
        <v>0</v>
      </c>
      <c r="D23" s="457">
        <v>378.02</v>
      </c>
      <c r="E23" s="457">
        <v>438223.44</v>
      </c>
      <c r="H23" s="457">
        <v>15966.49</v>
      </c>
      <c r="M23" s="458">
        <v>0</v>
      </c>
    </row>
    <row r="24" spans="1:13">
      <c r="A24" t="s">
        <v>312</v>
      </c>
      <c r="B24">
        <v>3164</v>
      </c>
      <c r="C24">
        <v>1</v>
      </c>
      <c r="D24">
        <v>6</v>
      </c>
      <c r="E24">
        <v>3171</v>
      </c>
      <c r="F24" s="457">
        <v>71947.070000000007</v>
      </c>
      <c r="G24" s="457">
        <v>472592.76</v>
      </c>
      <c r="H24">
        <v>163</v>
      </c>
      <c r="I24" s="457">
        <v>15033.53</v>
      </c>
      <c r="J24" s="457">
        <v>454853.2</v>
      </c>
      <c r="K24" s="457">
        <v>385612.16</v>
      </c>
      <c r="L24">
        <v>224</v>
      </c>
      <c r="M24">
        <v>46</v>
      </c>
    </row>
    <row r="25" spans="1:13">
      <c r="B25" s="457">
        <v>399628.96</v>
      </c>
      <c r="C25" s="457">
        <v>69.489999999999995</v>
      </c>
      <c r="D25" s="457">
        <v>947.24</v>
      </c>
      <c r="E25" s="457">
        <v>400645.69</v>
      </c>
      <c r="H25" s="457">
        <v>17739.560000000001</v>
      </c>
      <c r="M25" s="458">
        <v>0</v>
      </c>
    </row>
    <row r="26" spans="1:13">
      <c r="A26" t="s">
        <v>320</v>
      </c>
      <c r="B26">
        <v>3221</v>
      </c>
      <c r="C26">
        <v>3</v>
      </c>
      <c r="D26">
        <v>3</v>
      </c>
      <c r="E26">
        <v>3227</v>
      </c>
      <c r="F26" s="457">
        <v>76580.929999999993</v>
      </c>
      <c r="G26" s="457">
        <v>502406.46</v>
      </c>
      <c r="H26">
        <v>138</v>
      </c>
      <c r="I26" s="457">
        <v>12451.36</v>
      </c>
      <c r="J26" s="457">
        <v>487713.85</v>
      </c>
      <c r="K26" s="457">
        <v>413374.17</v>
      </c>
      <c r="L26">
        <v>257</v>
      </c>
      <c r="M26">
        <v>58</v>
      </c>
    </row>
    <row r="27" spans="1:13">
      <c r="B27" s="457">
        <v>425357.94</v>
      </c>
      <c r="C27" s="457">
        <v>85.39</v>
      </c>
      <c r="D27" s="457">
        <v>382.2</v>
      </c>
      <c r="E27" s="457">
        <v>425825.53</v>
      </c>
      <c r="H27" s="457">
        <v>14692.61</v>
      </c>
      <c r="M27" s="458">
        <v>0</v>
      </c>
    </row>
    <row r="28" spans="1:13">
      <c r="B28">
        <v>29815</v>
      </c>
      <c r="C28">
        <v>7</v>
      </c>
      <c r="D28">
        <v>66</v>
      </c>
      <c r="E28">
        <v>29888</v>
      </c>
      <c r="F28" s="457">
        <v>697368.12</v>
      </c>
      <c r="G28" s="457">
        <v>4581377.8099999996</v>
      </c>
      <c r="H28">
        <v>1215</v>
      </c>
      <c r="I28" s="457">
        <v>118176.5</v>
      </c>
      <c r="J28" s="457">
        <v>4442043.3600000003</v>
      </c>
      <c r="K28" s="457">
        <v>3765833.19</v>
      </c>
      <c r="L28">
        <v>2479</v>
      </c>
      <c r="M28">
        <v>400</v>
      </c>
    </row>
    <row r="29" spans="1:13">
      <c r="B29" s="457">
        <v>3873560.78</v>
      </c>
      <c r="C29" s="457">
        <v>650.20000000000005</v>
      </c>
      <c r="D29" s="457">
        <v>9798.7099999999991</v>
      </c>
      <c r="E29" s="457">
        <v>3884009.69</v>
      </c>
      <c r="H29" s="457">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83" bestFit="1" customWidth="1"/>
  </cols>
  <sheetData>
    <row r="2" spans="1:13">
      <c r="A2" t="s">
        <v>390</v>
      </c>
      <c r="B2" t="s">
        <v>391</v>
      </c>
      <c r="C2" t="s">
        <v>392</v>
      </c>
      <c r="D2" t="s">
        <v>393</v>
      </c>
      <c r="E2" t="s">
        <v>394</v>
      </c>
      <c r="F2" t="s">
        <v>395</v>
      </c>
      <c r="G2" t="s">
        <v>396</v>
      </c>
      <c r="H2" t="s">
        <v>397</v>
      </c>
      <c r="I2" t="s">
        <v>398</v>
      </c>
      <c r="J2" t="s">
        <v>399</v>
      </c>
      <c r="K2" s="483" t="s">
        <v>400</v>
      </c>
      <c r="L2" t="s">
        <v>401</v>
      </c>
      <c r="M2" t="s">
        <v>402</v>
      </c>
    </row>
    <row r="3" spans="1:13">
      <c r="B3" t="s">
        <v>403</v>
      </c>
      <c r="C3" t="s">
        <v>404</v>
      </c>
      <c r="D3" t="s">
        <v>405</v>
      </c>
      <c r="E3" t="s">
        <v>406</v>
      </c>
      <c r="H3" t="s">
        <v>407</v>
      </c>
      <c r="M3" t="s">
        <v>408</v>
      </c>
    </row>
    <row r="4" spans="1:13">
      <c r="A4" t="s">
        <v>409</v>
      </c>
      <c r="B4">
        <v>2442</v>
      </c>
      <c r="C4">
        <v>1</v>
      </c>
      <c r="D4">
        <v>0</v>
      </c>
      <c r="E4">
        <v>2443</v>
      </c>
      <c r="F4" s="457">
        <v>63077.1</v>
      </c>
      <c r="G4" s="457">
        <v>413503.04</v>
      </c>
      <c r="H4">
        <v>89</v>
      </c>
      <c r="I4" s="457">
        <v>8860.33</v>
      </c>
      <c r="J4" s="457">
        <v>403048.06</v>
      </c>
      <c r="K4" s="507">
        <v>341565.61</v>
      </c>
      <c r="L4">
        <v>180</v>
      </c>
      <c r="M4">
        <v>27</v>
      </c>
    </row>
    <row r="5" spans="1:13">
      <c r="B5" s="457">
        <v>350346.6</v>
      </c>
      <c r="C5" s="457">
        <v>79.34</v>
      </c>
      <c r="D5" s="458">
        <v>0</v>
      </c>
      <c r="E5" s="457">
        <v>350425.94</v>
      </c>
      <c r="H5" s="457">
        <v>10454.98</v>
      </c>
      <c r="M5" s="458">
        <v>0</v>
      </c>
    </row>
    <row r="6" spans="1:13">
      <c r="A6" t="s">
        <v>410</v>
      </c>
      <c r="B6">
        <v>3077</v>
      </c>
      <c r="C6">
        <v>0</v>
      </c>
      <c r="D6">
        <v>3</v>
      </c>
      <c r="E6">
        <v>3080</v>
      </c>
      <c r="F6" s="457">
        <v>82104.600000000006</v>
      </c>
      <c r="G6" s="457">
        <v>538519.57999999996</v>
      </c>
      <c r="H6">
        <v>107</v>
      </c>
      <c r="I6" s="457">
        <v>11971.11</v>
      </c>
      <c r="J6" s="457">
        <v>524393.80000000005</v>
      </c>
      <c r="K6" s="507">
        <v>444443.87</v>
      </c>
      <c r="L6">
        <v>130</v>
      </c>
      <c r="M6">
        <v>30</v>
      </c>
    </row>
    <row r="7" spans="1:13">
      <c r="B7" s="457">
        <v>456131.34</v>
      </c>
      <c r="C7" s="458">
        <v>0</v>
      </c>
      <c r="D7" s="457">
        <v>283.64</v>
      </c>
      <c r="E7" s="457">
        <v>456414.98</v>
      </c>
      <c r="H7" s="457">
        <v>14125.78</v>
      </c>
      <c r="M7" s="458">
        <v>0</v>
      </c>
    </row>
    <row r="8" spans="1:13">
      <c r="A8" t="s">
        <v>267</v>
      </c>
      <c r="B8">
        <v>2608</v>
      </c>
      <c r="C8">
        <v>1</v>
      </c>
      <c r="D8">
        <v>7</v>
      </c>
      <c r="E8">
        <v>2616</v>
      </c>
      <c r="F8" s="457">
        <v>68471.28</v>
      </c>
      <c r="G8" s="457">
        <v>449800.74</v>
      </c>
      <c r="H8">
        <v>103</v>
      </c>
      <c r="I8" s="457">
        <v>9888.25</v>
      </c>
      <c r="J8" s="457">
        <v>438132.75</v>
      </c>
      <c r="K8" s="507">
        <v>371441.21</v>
      </c>
      <c r="L8">
        <v>347</v>
      </c>
      <c r="M8">
        <v>49</v>
      </c>
    </row>
    <row r="9" spans="1:13">
      <c r="B9" s="457">
        <v>380249.07</v>
      </c>
      <c r="C9" s="457">
        <v>146.87</v>
      </c>
      <c r="D9" s="457">
        <v>933.52</v>
      </c>
      <c r="E9" s="457">
        <v>381329.46</v>
      </c>
      <c r="H9" s="457">
        <v>11667.99</v>
      </c>
      <c r="M9" s="458">
        <v>0</v>
      </c>
    </row>
    <row r="10" spans="1:13">
      <c r="A10" t="s">
        <v>326</v>
      </c>
      <c r="B10">
        <v>2536</v>
      </c>
      <c r="C10">
        <v>0</v>
      </c>
      <c r="D10">
        <v>40</v>
      </c>
      <c r="E10">
        <v>2576</v>
      </c>
      <c r="F10" s="457">
        <v>67374.600000000006</v>
      </c>
      <c r="G10" s="457">
        <v>450812.77</v>
      </c>
      <c r="H10">
        <v>71</v>
      </c>
      <c r="I10" s="457">
        <v>7241.19</v>
      </c>
      <c r="J10" s="457">
        <v>442268.17</v>
      </c>
      <c r="K10" s="507">
        <v>376196.98</v>
      </c>
      <c r="L10">
        <v>229</v>
      </c>
      <c r="M10">
        <v>15</v>
      </c>
    </row>
    <row r="11" spans="1:13">
      <c r="B11" s="457">
        <v>374302.24</v>
      </c>
      <c r="C11" s="458">
        <v>0</v>
      </c>
      <c r="D11" s="457">
        <v>9135.93</v>
      </c>
      <c r="E11" s="457">
        <v>383438.17</v>
      </c>
      <c r="H11" s="457">
        <v>8544.6</v>
      </c>
      <c r="M11" s="458">
        <v>0</v>
      </c>
    </row>
    <row r="12" spans="1:13">
      <c r="A12" t="s">
        <v>42</v>
      </c>
      <c r="B12">
        <v>2156</v>
      </c>
      <c r="C12">
        <v>0</v>
      </c>
      <c r="D12">
        <v>14</v>
      </c>
      <c r="E12">
        <v>2170</v>
      </c>
      <c r="F12" s="457">
        <v>58585.95</v>
      </c>
      <c r="G12" s="457">
        <v>386455.22</v>
      </c>
      <c r="H12">
        <v>86</v>
      </c>
      <c r="I12" s="458">
        <v>10025</v>
      </c>
      <c r="J12" s="457">
        <v>374625.73</v>
      </c>
      <c r="K12" s="507">
        <v>317844.28000000003</v>
      </c>
      <c r="L12">
        <v>152</v>
      </c>
      <c r="M12">
        <v>45</v>
      </c>
    </row>
    <row r="13" spans="1:13">
      <c r="B13" s="457">
        <v>325476.15000000002</v>
      </c>
      <c r="C13" s="458">
        <v>0</v>
      </c>
      <c r="D13" s="457">
        <v>2393.12</v>
      </c>
      <c r="E13" s="457">
        <v>327869.27</v>
      </c>
      <c r="H13" s="457">
        <v>11829.49</v>
      </c>
      <c r="M13" s="458">
        <v>0</v>
      </c>
    </row>
    <row r="14" spans="1:13">
      <c r="A14" t="s">
        <v>320</v>
      </c>
      <c r="B14">
        <v>3250</v>
      </c>
      <c r="C14">
        <v>1</v>
      </c>
      <c r="D14">
        <v>4</v>
      </c>
      <c r="E14">
        <v>3255</v>
      </c>
      <c r="F14" s="457">
        <v>86837.93</v>
      </c>
      <c r="G14" s="457">
        <v>570151.53</v>
      </c>
      <c r="H14">
        <v>157</v>
      </c>
      <c r="I14" s="457">
        <v>15227.18</v>
      </c>
      <c r="J14" s="457">
        <v>552183.47</v>
      </c>
      <c r="K14" s="507">
        <v>468086.42</v>
      </c>
      <c r="L14">
        <v>255</v>
      </c>
      <c r="M14">
        <v>83</v>
      </c>
    </row>
    <row r="15" spans="1:13">
      <c r="B15" s="457">
        <v>481982.56</v>
      </c>
      <c r="C15" s="457">
        <v>447.8</v>
      </c>
      <c r="D15" s="457">
        <v>883.24</v>
      </c>
      <c r="E15" s="457">
        <v>483313.6</v>
      </c>
      <c r="H15" s="457">
        <v>17968.060000000001</v>
      </c>
      <c r="M15" s="458">
        <v>0</v>
      </c>
    </row>
    <row r="16" spans="1:13">
      <c r="A16" t="s">
        <v>411</v>
      </c>
      <c r="B16">
        <v>3321</v>
      </c>
      <c r="C16">
        <v>1</v>
      </c>
      <c r="D16">
        <v>28</v>
      </c>
      <c r="E16">
        <v>3350</v>
      </c>
      <c r="F16" s="457">
        <v>90150.48</v>
      </c>
      <c r="G16" s="457">
        <v>596644.92000000004</v>
      </c>
      <c r="H16">
        <v>172</v>
      </c>
      <c r="I16" s="457">
        <v>18663.650000000001</v>
      </c>
      <c r="J16" s="457">
        <v>574646.19999999995</v>
      </c>
      <c r="K16" s="507">
        <v>487830.79</v>
      </c>
      <c r="L16">
        <v>304</v>
      </c>
      <c r="M16">
        <v>45</v>
      </c>
    </row>
    <row r="17" spans="1:13">
      <c r="B17" s="457">
        <v>500693.66</v>
      </c>
      <c r="C17" s="457">
        <v>142.33000000000001</v>
      </c>
      <c r="D17" s="457">
        <v>5658.45</v>
      </c>
      <c r="E17" s="457">
        <v>506494.44</v>
      </c>
      <c r="H17" s="457">
        <v>21998.720000000001</v>
      </c>
      <c r="M17" s="458">
        <v>0</v>
      </c>
    </row>
    <row r="18" spans="1:13">
      <c r="A18" t="s">
        <v>413</v>
      </c>
      <c r="B18">
        <v>0</v>
      </c>
      <c r="C18">
        <v>0</v>
      </c>
      <c r="D18">
        <v>0</v>
      </c>
      <c r="E18">
        <v>0</v>
      </c>
      <c r="F18" s="458">
        <v>0</v>
      </c>
      <c r="G18" s="458">
        <v>0</v>
      </c>
      <c r="H18">
        <v>0</v>
      </c>
      <c r="I18" s="458">
        <v>0</v>
      </c>
      <c r="J18" s="458">
        <v>0</v>
      </c>
      <c r="K18" s="508">
        <v>0</v>
      </c>
      <c r="L18">
        <v>0</v>
      </c>
      <c r="M18">
        <v>0</v>
      </c>
    </row>
    <row r="19" spans="1:13">
      <c r="B19" s="458">
        <v>0</v>
      </c>
      <c r="C19" s="458">
        <v>0</v>
      </c>
      <c r="D19" s="458">
        <v>0</v>
      </c>
      <c r="E19" s="458">
        <v>0</v>
      </c>
      <c r="H19" s="458">
        <v>0</v>
      </c>
      <c r="M19" s="458">
        <v>0</v>
      </c>
    </row>
    <row r="20" spans="1:13">
      <c r="A20" t="s">
        <v>268</v>
      </c>
      <c r="B20">
        <v>1476</v>
      </c>
      <c r="C20">
        <v>0</v>
      </c>
      <c r="D20">
        <v>0</v>
      </c>
      <c r="E20">
        <v>1476</v>
      </c>
      <c r="F20" s="457">
        <v>40285.19</v>
      </c>
      <c r="G20" s="457">
        <v>264092.55</v>
      </c>
      <c r="H20">
        <v>51</v>
      </c>
      <c r="I20" s="457">
        <v>6433.56</v>
      </c>
      <c r="J20" s="457">
        <v>256500.95</v>
      </c>
      <c r="K20" s="507">
        <v>217373.8</v>
      </c>
      <c r="L20">
        <v>131</v>
      </c>
      <c r="M20">
        <v>11</v>
      </c>
    </row>
    <row r="21" spans="1:13">
      <c r="B21" s="457">
        <v>223807.35999999999</v>
      </c>
      <c r="C21" s="458">
        <v>0</v>
      </c>
      <c r="D21" s="458">
        <v>0</v>
      </c>
      <c r="E21" s="457">
        <v>223807.35999999999</v>
      </c>
      <c r="H21" s="457">
        <v>7591.6</v>
      </c>
      <c r="M21" s="458">
        <v>0</v>
      </c>
    </row>
    <row r="22" spans="1:13">
      <c r="A22" t="s">
        <v>312</v>
      </c>
      <c r="B22">
        <v>3284</v>
      </c>
      <c r="C22">
        <v>1</v>
      </c>
      <c r="D22">
        <v>44</v>
      </c>
      <c r="E22">
        <v>3329</v>
      </c>
      <c r="F22" s="457">
        <v>86399.57</v>
      </c>
      <c r="G22" s="457">
        <v>576042.96</v>
      </c>
      <c r="H22">
        <v>179</v>
      </c>
      <c r="I22" s="457">
        <v>16690.05</v>
      </c>
      <c r="J22" s="457">
        <v>556348.69999999995</v>
      </c>
      <c r="K22" s="507">
        <v>472953.34</v>
      </c>
      <c r="L22">
        <v>234</v>
      </c>
      <c r="M22">
        <v>62</v>
      </c>
    </row>
    <row r="23" spans="1:13">
      <c r="B23" s="457">
        <v>479991.87</v>
      </c>
      <c r="C23" s="457">
        <v>1.1299999999999999</v>
      </c>
      <c r="D23" s="457">
        <v>9650.39</v>
      </c>
      <c r="E23" s="457">
        <v>489643.39</v>
      </c>
      <c r="H23" s="457">
        <v>19694.259999999998</v>
      </c>
      <c r="M23" s="458">
        <v>0</v>
      </c>
    </row>
    <row r="24" spans="1:13">
      <c r="A24" t="s">
        <v>412</v>
      </c>
      <c r="B24">
        <v>2409</v>
      </c>
      <c r="C24">
        <v>0</v>
      </c>
      <c r="D24">
        <v>1</v>
      </c>
      <c r="E24">
        <v>2410</v>
      </c>
      <c r="F24" s="457">
        <v>65117.17</v>
      </c>
      <c r="G24" s="457">
        <v>427005.84</v>
      </c>
      <c r="H24">
        <v>111</v>
      </c>
      <c r="I24" s="457">
        <v>12853.82</v>
      </c>
      <c r="J24" s="457">
        <v>411838.33</v>
      </c>
      <c r="K24" s="507">
        <v>349034.85</v>
      </c>
      <c r="L24">
        <v>139</v>
      </c>
      <c r="M24">
        <v>50</v>
      </c>
    </row>
    <row r="25" spans="1:13">
      <c r="B25" s="457">
        <v>361755.71</v>
      </c>
      <c r="C25" s="458">
        <v>0</v>
      </c>
      <c r="D25" s="457">
        <v>132.96</v>
      </c>
      <c r="E25" s="457">
        <v>361888.67</v>
      </c>
      <c r="H25" s="457">
        <v>15167.51</v>
      </c>
      <c r="M25" s="458">
        <v>0</v>
      </c>
    </row>
    <row r="26" spans="1:13">
      <c r="A26" t="s">
        <v>324</v>
      </c>
      <c r="B26">
        <v>3284</v>
      </c>
      <c r="C26">
        <v>0</v>
      </c>
      <c r="D26">
        <v>2</v>
      </c>
      <c r="E26">
        <v>3286</v>
      </c>
      <c r="F26" s="457">
        <v>87866.78</v>
      </c>
      <c r="G26" s="457">
        <v>576281.67000000004</v>
      </c>
      <c r="H26">
        <v>148</v>
      </c>
      <c r="I26" s="457">
        <v>14188.46</v>
      </c>
      <c r="J26" s="457">
        <v>559539.29</v>
      </c>
      <c r="K26" s="507">
        <v>474226.43</v>
      </c>
      <c r="L26">
        <v>214</v>
      </c>
      <c r="M26">
        <v>50</v>
      </c>
    </row>
    <row r="27" spans="1:13">
      <c r="B27" s="457">
        <v>488147.95</v>
      </c>
      <c r="C27" s="458">
        <v>0</v>
      </c>
      <c r="D27" s="457">
        <v>266.94</v>
      </c>
      <c r="E27" s="457">
        <v>488414.89</v>
      </c>
      <c r="H27" s="457">
        <v>16742.38</v>
      </c>
      <c r="M27" s="458">
        <v>0</v>
      </c>
    </row>
    <row r="28" spans="1:13">
      <c r="B28">
        <v>29843</v>
      </c>
      <c r="C28">
        <v>5</v>
      </c>
      <c r="D28">
        <v>143</v>
      </c>
      <c r="E28">
        <v>29991</v>
      </c>
      <c r="F28" s="457">
        <v>796270.65</v>
      </c>
      <c r="G28" s="457">
        <v>5249310.82</v>
      </c>
      <c r="H28">
        <v>1274</v>
      </c>
      <c r="I28" s="457">
        <v>132042.6</v>
      </c>
      <c r="J28" s="457">
        <v>5093525.46</v>
      </c>
      <c r="K28" s="507">
        <v>4320997.57</v>
      </c>
      <c r="L28">
        <v>2315</v>
      </c>
      <c r="M28">
        <v>467</v>
      </c>
    </row>
    <row r="29" spans="1:13">
      <c r="B29" s="457">
        <v>4422884.51</v>
      </c>
      <c r="C29" s="457">
        <v>817.47</v>
      </c>
      <c r="D29" s="457">
        <v>29338.19</v>
      </c>
      <c r="E29" s="457">
        <v>4453040.17</v>
      </c>
      <c r="H29" s="457">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83" bestFit="1" customWidth="1"/>
  </cols>
  <sheetData>
    <row r="2" spans="1:13">
      <c r="A2" t="s">
        <v>390</v>
      </c>
      <c r="B2" t="s">
        <v>391</v>
      </c>
      <c r="C2" t="s">
        <v>392</v>
      </c>
      <c r="D2" t="s">
        <v>393</v>
      </c>
      <c r="E2" t="s">
        <v>394</v>
      </c>
      <c r="F2" t="s">
        <v>395</v>
      </c>
      <c r="G2" t="s">
        <v>396</v>
      </c>
      <c r="H2" t="s">
        <v>397</v>
      </c>
      <c r="I2" t="s">
        <v>398</v>
      </c>
      <c r="J2" t="s">
        <v>399</v>
      </c>
      <c r="K2" s="483" t="s">
        <v>400</v>
      </c>
      <c r="L2" t="s">
        <v>401</v>
      </c>
      <c r="M2" t="s">
        <v>402</v>
      </c>
    </row>
    <row r="3" spans="1:13">
      <c r="B3" t="s">
        <v>403</v>
      </c>
      <c r="C3" t="s">
        <v>404</v>
      </c>
      <c r="D3" t="s">
        <v>405</v>
      </c>
      <c r="E3" t="s">
        <v>406</v>
      </c>
      <c r="H3" t="s">
        <v>407</v>
      </c>
      <c r="M3" t="s">
        <v>408</v>
      </c>
    </row>
    <row r="4" spans="1:13">
      <c r="A4" t="s">
        <v>409</v>
      </c>
      <c r="B4">
        <v>2126</v>
      </c>
      <c r="C4">
        <v>0</v>
      </c>
      <c r="D4">
        <v>3</v>
      </c>
      <c r="E4">
        <v>2129</v>
      </c>
      <c r="F4" s="457">
        <v>54243.87</v>
      </c>
      <c r="G4" s="457">
        <v>356426.32</v>
      </c>
      <c r="H4">
        <v>97</v>
      </c>
      <c r="I4" s="457">
        <v>8763.8700000000008</v>
      </c>
      <c r="J4" s="457">
        <v>346084.96</v>
      </c>
      <c r="K4" s="507">
        <v>293418.58</v>
      </c>
      <c r="L4">
        <v>131</v>
      </c>
      <c r="M4">
        <v>21</v>
      </c>
    </row>
    <row r="5" spans="1:13">
      <c r="B5" s="457">
        <v>301353.61</v>
      </c>
      <c r="C5" s="458">
        <v>0</v>
      </c>
      <c r="D5" s="457">
        <v>828.84</v>
      </c>
      <c r="E5" s="457">
        <v>302182.45</v>
      </c>
      <c r="H5" s="457">
        <v>10341.36</v>
      </c>
      <c r="M5" s="458">
        <v>0</v>
      </c>
    </row>
    <row r="6" spans="1:13">
      <c r="A6" t="s">
        <v>410</v>
      </c>
      <c r="B6">
        <v>2853</v>
      </c>
      <c r="C6">
        <v>3</v>
      </c>
      <c r="D6">
        <v>12</v>
      </c>
      <c r="E6">
        <v>2868</v>
      </c>
      <c r="F6" s="457">
        <v>71828.539999999994</v>
      </c>
      <c r="G6" s="457">
        <v>472752.47</v>
      </c>
      <c r="H6">
        <v>147</v>
      </c>
      <c r="I6" s="457">
        <v>15501.77</v>
      </c>
      <c r="J6" s="457">
        <v>454484.46</v>
      </c>
      <c r="K6" s="507">
        <v>385422.16</v>
      </c>
      <c r="L6">
        <v>134</v>
      </c>
      <c r="M6">
        <v>60</v>
      </c>
    </row>
    <row r="7" spans="1:13">
      <c r="B7" s="457">
        <v>398451.6</v>
      </c>
      <c r="C7" s="457">
        <v>585.07000000000005</v>
      </c>
      <c r="D7" s="457">
        <v>1887.26</v>
      </c>
      <c r="E7" s="457">
        <v>400923.93</v>
      </c>
      <c r="H7" s="457">
        <v>18268.009999999998</v>
      </c>
      <c r="M7" s="458">
        <v>0</v>
      </c>
    </row>
    <row r="8" spans="1:13">
      <c r="A8" t="s">
        <v>268</v>
      </c>
      <c r="B8">
        <v>1309</v>
      </c>
      <c r="C8">
        <v>0</v>
      </c>
      <c r="D8">
        <v>0</v>
      </c>
      <c r="E8">
        <v>1309</v>
      </c>
      <c r="F8" s="457">
        <v>36885.39</v>
      </c>
      <c r="G8" s="457">
        <v>241804.94</v>
      </c>
      <c r="H8">
        <v>90</v>
      </c>
      <c r="I8" s="457">
        <v>11306.65</v>
      </c>
      <c r="J8" s="457">
        <v>228463.1</v>
      </c>
      <c r="K8" s="507">
        <v>193612.9</v>
      </c>
      <c r="L8">
        <v>129</v>
      </c>
      <c r="M8">
        <v>28</v>
      </c>
    </row>
    <row r="9" spans="1:13">
      <c r="B9" s="457">
        <v>204919.55</v>
      </c>
      <c r="C9" s="458">
        <v>0</v>
      </c>
      <c r="D9" s="458">
        <v>0</v>
      </c>
      <c r="E9" s="457">
        <v>204919.55</v>
      </c>
      <c r="H9" s="457">
        <v>13341.84</v>
      </c>
      <c r="M9" s="458">
        <v>0</v>
      </c>
    </row>
    <row r="10" spans="1:13">
      <c r="A10" t="s">
        <v>411</v>
      </c>
      <c r="B10">
        <v>2990</v>
      </c>
      <c r="C10">
        <v>3</v>
      </c>
      <c r="D10">
        <v>25</v>
      </c>
      <c r="E10">
        <v>3018</v>
      </c>
      <c r="F10" s="457">
        <v>78126.36</v>
      </c>
      <c r="G10" s="457">
        <v>517235.14</v>
      </c>
      <c r="H10">
        <v>143</v>
      </c>
      <c r="I10" s="457">
        <v>18336.45</v>
      </c>
      <c r="J10" s="457">
        <v>495688.49</v>
      </c>
      <c r="K10" s="507">
        <v>420772.33</v>
      </c>
      <c r="L10">
        <v>206</v>
      </c>
      <c r="M10">
        <v>50</v>
      </c>
    </row>
    <row r="11" spans="1:13">
      <c r="B11" s="457">
        <v>433567.47</v>
      </c>
      <c r="C11" s="457">
        <v>465.77</v>
      </c>
      <c r="D11" s="457">
        <v>5075.54</v>
      </c>
      <c r="E11" s="457">
        <v>439108.78</v>
      </c>
      <c r="H11" s="457">
        <v>21546.65</v>
      </c>
      <c r="M11" s="458">
        <v>0</v>
      </c>
    </row>
    <row r="12" spans="1:13">
      <c r="A12" t="s">
        <v>312</v>
      </c>
      <c r="B12">
        <v>2912</v>
      </c>
      <c r="C12">
        <v>2</v>
      </c>
      <c r="D12">
        <v>7</v>
      </c>
      <c r="E12">
        <v>2921</v>
      </c>
      <c r="F12" s="457">
        <v>77393.89</v>
      </c>
      <c r="G12" s="457">
        <v>508296.32</v>
      </c>
      <c r="H12">
        <v>200</v>
      </c>
      <c r="I12" s="457">
        <v>20483.18</v>
      </c>
      <c r="J12" s="457">
        <v>484126.17</v>
      </c>
      <c r="K12" s="507">
        <v>410419.25</v>
      </c>
      <c r="L12">
        <v>246</v>
      </c>
      <c r="M12">
        <v>55</v>
      </c>
    </row>
    <row r="13" spans="1:13">
      <c r="B13" s="457">
        <v>429784.31</v>
      </c>
      <c r="C13" s="457">
        <v>178.66</v>
      </c>
      <c r="D13" s="457">
        <v>939.46</v>
      </c>
      <c r="E13" s="457">
        <v>430902.43</v>
      </c>
      <c r="H13" s="457">
        <v>24170.15</v>
      </c>
      <c r="M13" s="458">
        <v>0</v>
      </c>
    </row>
    <row r="14" spans="1:13">
      <c r="A14" t="s">
        <v>320</v>
      </c>
      <c r="B14">
        <v>3068</v>
      </c>
      <c r="C14">
        <v>1</v>
      </c>
      <c r="D14">
        <v>3</v>
      </c>
      <c r="E14">
        <v>3072</v>
      </c>
      <c r="F14" s="457">
        <v>81467.399999999994</v>
      </c>
      <c r="G14" s="457">
        <v>534553.64</v>
      </c>
      <c r="H14">
        <v>177</v>
      </c>
      <c r="I14" s="457">
        <v>19109.55</v>
      </c>
      <c r="J14" s="457">
        <v>512004.38</v>
      </c>
      <c r="K14" s="507">
        <v>433976.69</v>
      </c>
      <c r="L14">
        <v>189</v>
      </c>
      <c r="M14">
        <v>64</v>
      </c>
    </row>
    <row r="15" spans="1:13">
      <c r="B15" s="457">
        <v>452318.99</v>
      </c>
      <c r="C15" s="457">
        <v>274.45</v>
      </c>
      <c r="D15" s="457">
        <v>492.8</v>
      </c>
      <c r="E15" s="457">
        <v>453086.24</v>
      </c>
      <c r="H15" s="457">
        <v>22549.26</v>
      </c>
      <c r="M15" s="458">
        <v>0</v>
      </c>
    </row>
    <row r="16" spans="1:13">
      <c r="A16" t="s">
        <v>412</v>
      </c>
      <c r="B16">
        <v>1996</v>
      </c>
      <c r="C16">
        <v>0</v>
      </c>
      <c r="D16">
        <v>3</v>
      </c>
      <c r="E16">
        <v>1999</v>
      </c>
      <c r="F16" s="457">
        <v>51912.7</v>
      </c>
      <c r="G16" s="457">
        <v>340823.5</v>
      </c>
      <c r="H16">
        <v>106</v>
      </c>
      <c r="I16" s="458">
        <v>10485</v>
      </c>
      <c r="J16" s="457">
        <v>328451.20000000001</v>
      </c>
      <c r="K16" s="507">
        <v>278425.8</v>
      </c>
      <c r="L16">
        <v>147</v>
      </c>
      <c r="M16">
        <v>55</v>
      </c>
    </row>
    <row r="17" spans="1:13">
      <c r="B17" s="457">
        <v>288399.21000000002</v>
      </c>
      <c r="C17" s="458">
        <v>0</v>
      </c>
      <c r="D17" s="457">
        <v>511.59</v>
      </c>
      <c r="E17" s="457">
        <v>288910.8</v>
      </c>
      <c r="H17" s="457">
        <v>12372.3</v>
      </c>
      <c r="M17" s="458">
        <v>0</v>
      </c>
    </row>
    <row r="18" spans="1:13">
      <c r="A18" t="s">
        <v>413</v>
      </c>
      <c r="B18">
        <v>0</v>
      </c>
      <c r="C18">
        <v>0</v>
      </c>
      <c r="D18">
        <v>0</v>
      </c>
      <c r="E18">
        <v>0</v>
      </c>
      <c r="F18" s="458">
        <v>0</v>
      </c>
      <c r="G18" s="458">
        <v>0</v>
      </c>
      <c r="H18">
        <v>0</v>
      </c>
      <c r="I18" s="458">
        <v>0</v>
      </c>
      <c r="J18" s="458">
        <v>0</v>
      </c>
      <c r="K18" s="508">
        <v>0</v>
      </c>
      <c r="L18">
        <v>0</v>
      </c>
      <c r="M18">
        <v>0</v>
      </c>
    </row>
    <row r="19" spans="1:13">
      <c r="B19" s="458">
        <v>0</v>
      </c>
      <c r="C19" s="458">
        <v>0</v>
      </c>
      <c r="D19" s="458">
        <v>0</v>
      </c>
      <c r="E19" s="458">
        <v>0</v>
      </c>
      <c r="H19" s="458">
        <v>0</v>
      </c>
      <c r="M19" s="458">
        <v>0</v>
      </c>
    </row>
    <row r="20" spans="1:13">
      <c r="A20" t="s">
        <v>267</v>
      </c>
      <c r="B20">
        <v>2216</v>
      </c>
      <c r="C20">
        <v>2</v>
      </c>
      <c r="D20">
        <v>13</v>
      </c>
      <c r="E20">
        <v>2231</v>
      </c>
      <c r="F20" s="457">
        <v>58459.76</v>
      </c>
      <c r="G20" s="457">
        <v>385318.9</v>
      </c>
      <c r="H20">
        <v>112</v>
      </c>
      <c r="I20" s="457">
        <v>11537.1</v>
      </c>
      <c r="J20" s="457">
        <v>371739.61</v>
      </c>
      <c r="K20" s="507">
        <v>315322.03999999998</v>
      </c>
      <c r="L20">
        <v>297</v>
      </c>
      <c r="M20">
        <v>50</v>
      </c>
    </row>
    <row r="21" spans="1:13">
      <c r="B21" s="457">
        <v>324608.43</v>
      </c>
      <c r="C21" s="457">
        <v>167.94</v>
      </c>
      <c r="D21" s="457">
        <v>2082.77</v>
      </c>
      <c r="E21" s="457">
        <v>326859.14</v>
      </c>
      <c r="H21" s="457">
        <v>13579.29</v>
      </c>
      <c r="M21" s="458">
        <v>0</v>
      </c>
    </row>
    <row r="22" spans="1:13">
      <c r="A22" t="s">
        <v>42</v>
      </c>
      <c r="B22">
        <v>1947</v>
      </c>
      <c r="C22">
        <v>2</v>
      </c>
      <c r="D22">
        <v>7</v>
      </c>
      <c r="E22">
        <v>1956</v>
      </c>
      <c r="F22" s="457">
        <v>51586.21</v>
      </c>
      <c r="G22" s="457">
        <v>339579.66</v>
      </c>
      <c r="H22">
        <v>100</v>
      </c>
      <c r="I22" s="457">
        <v>9914.59</v>
      </c>
      <c r="J22" s="457">
        <v>327880.44</v>
      </c>
      <c r="K22" s="507">
        <v>278078.86</v>
      </c>
      <c r="L22">
        <v>133</v>
      </c>
      <c r="M22">
        <v>21</v>
      </c>
    </row>
    <row r="23" spans="1:13">
      <c r="B23" s="457">
        <v>286264.96000000002</v>
      </c>
      <c r="C23" s="457">
        <v>324.42</v>
      </c>
      <c r="D23" s="457">
        <v>1404.07</v>
      </c>
      <c r="E23" s="457">
        <v>287993.45</v>
      </c>
      <c r="H23" s="457">
        <v>11699.22</v>
      </c>
      <c r="M23" s="458">
        <v>0</v>
      </c>
    </row>
    <row r="24" spans="1:13">
      <c r="A24" t="s">
        <v>324</v>
      </c>
      <c r="B24">
        <v>3082</v>
      </c>
      <c r="C24">
        <v>2</v>
      </c>
      <c r="D24">
        <v>3</v>
      </c>
      <c r="E24">
        <v>3087</v>
      </c>
      <c r="F24" s="457">
        <v>82609.240000000005</v>
      </c>
      <c r="G24" s="457">
        <v>541940.97</v>
      </c>
      <c r="H24">
        <v>181</v>
      </c>
      <c r="I24" s="457">
        <v>20205.54</v>
      </c>
      <c r="J24" s="457">
        <v>518113.22</v>
      </c>
      <c r="K24" s="507">
        <v>439126.19</v>
      </c>
      <c r="L24">
        <v>242</v>
      </c>
      <c r="M24">
        <v>47</v>
      </c>
    </row>
    <row r="25" spans="1:13">
      <c r="B25" s="457">
        <v>458344.19</v>
      </c>
      <c r="C25" s="457">
        <v>592.11</v>
      </c>
      <c r="D25" s="457">
        <v>395.43</v>
      </c>
      <c r="E25" s="457">
        <v>459331.73</v>
      </c>
      <c r="H25" s="457">
        <v>23827.75</v>
      </c>
      <c r="M25" s="458">
        <v>0</v>
      </c>
    </row>
    <row r="26" spans="1:13">
      <c r="A26" t="s">
        <v>326</v>
      </c>
      <c r="B26">
        <v>2123</v>
      </c>
      <c r="C26">
        <v>5</v>
      </c>
      <c r="D26">
        <v>1</v>
      </c>
      <c r="E26">
        <v>2129</v>
      </c>
      <c r="F26" s="457">
        <v>55584.66</v>
      </c>
      <c r="G26" s="457">
        <v>364503.87</v>
      </c>
      <c r="H26">
        <v>79</v>
      </c>
      <c r="I26" s="457">
        <v>7175.69</v>
      </c>
      <c r="J26" s="457">
        <v>356036.55</v>
      </c>
      <c r="K26" s="507">
        <v>301743.52</v>
      </c>
      <c r="L26">
        <v>218</v>
      </c>
      <c r="M26">
        <v>15</v>
      </c>
    </row>
    <row r="27" spans="1:13">
      <c r="B27" s="457">
        <v>307513.68</v>
      </c>
      <c r="C27" s="457">
        <v>1289.03</v>
      </c>
      <c r="D27" s="457">
        <v>116.5</v>
      </c>
      <c r="E27" s="457">
        <v>308919.21000000002</v>
      </c>
      <c r="H27" s="457">
        <v>8467.32</v>
      </c>
      <c r="M27" s="458">
        <v>0</v>
      </c>
    </row>
    <row r="28" spans="1:13">
      <c r="B28">
        <v>26622</v>
      </c>
      <c r="C28">
        <v>20</v>
      </c>
      <c r="D28">
        <v>77</v>
      </c>
      <c r="E28">
        <v>26719</v>
      </c>
      <c r="F28" s="457">
        <v>700098.02</v>
      </c>
      <c r="G28" s="457">
        <v>4603235.7300000004</v>
      </c>
      <c r="H28">
        <v>1432</v>
      </c>
      <c r="I28" s="457">
        <v>152819.4</v>
      </c>
      <c r="J28" s="457">
        <v>4423072.5599999996</v>
      </c>
      <c r="K28" s="507">
        <v>3750318.31</v>
      </c>
      <c r="L28">
        <v>2072</v>
      </c>
      <c r="M28">
        <v>466</v>
      </c>
    </row>
    <row r="29" spans="1:13">
      <c r="B29" s="458">
        <v>3885526</v>
      </c>
      <c r="C29" s="457">
        <v>3877.45</v>
      </c>
      <c r="D29" s="457">
        <v>13734.26</v>
      </c>
      <c r="E29" s="457">
        <v>3903137.71</v>
      </c>
      <c r="H29" s="457">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2020-04-06T10:37:47Z</dcterms:modified>
</cp:coreProperties>
</file>