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unishi\Desktop\"/>
    </mc:Choice>
  </mc:AlternateContent>
  <bookViews>
    <workbookView xWindow="0" yWindow="0" windowWidth="19200" windowHeight="7185" tabRatio="965"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r:id="rId35"/>
    <sheet name="Sheet2" sheetId="161" r:id="rId36"/>
    <sheet name="June" sheetId="162" r:id="rId37"/>
    <sheet name="July" sheetId="163" r:id="rId38"/>
    <sheet name="August" sheetId="164" r:id="rId39"/>
    <sheet name="Sheet1" sheetId="165" r:id="rId40"/>
    <sheet name="Sheet3" sheetId="166" r:id="rId41"/>
    <sheet name="Sheet4" sheetId="167" r:id="rId42"/>
    <sheet name="Sheet5" sheetId="168" r:id="rId43"/>
    <sheet name="Sheet6" sheetId="169" r:id="rId44"/>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'F24'!$A$2:$F$41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H31" i="169" l="1"/>
  <c r="H31" i="168"/>
  <c r="M11" i="153" l="1"/>
  <c r="M9" i="153"/>
  <c r="L11" i="153" l="1"/>
  <c r="L9" i="153"/>
  <c r="J30" i="167" l="1"/>
  <c r="J30" i="166"/>
  <c r="J29" i="165"/>
  <c r="J32" i="164"/>
  <c r="K11" i="153" l="1"/>
  <c r="K9" i="153"/>
  <c r="D25" i="133" l="1"/>
  <c r="D24" i="133"/>
  <c r="J11" i="153" l="1"/>
  <c r="J9" i="153"/>
  <c r="J29" i="162" l="1"/>
  <c r="K27" i="164"/>
  <c r="J29" i="163"/>
  <c r="J26" i="164"/>
  <c r="J28" i="163"/>
  <c r="J24" i="164"/>
  <c r="J22" i="164"/>
  <c r="J20" i="164"/>
  <c r="J18" i="164"/>
  <c r="J16" i="164"/>
  <c r="J14" i="164"/>
  <c r="J12" i="164"/>
  <c r="J8" i="164"/>
  <c r="J4" i="164"/>
  <c r="J27" i="164" s="1"/>
  <c r="J6" i="164"/>
  <c r="J4" i="161"/>
  <c r="J4" i="163"/>
  <c r="I11" i="153"/>
  <c r="H11" i="153"/>
  <c r="I9" i="153"/>
  <c r="H9" i="153"/>
  <c r="G9" i="153" l="1"/>
  <c r="J7" i="162"/>
  <c r="J5" i="162"/>
  <c r="J22" i="163"/>
  <c r="J24" i="163"/>
  <c r="J26" i="163"/>
  <c r="J20" i="163"/>
  <c r="J18" i="163"/>
  <c r="J16" i="163"/>
  <c r="J14" i="163"/>
  <c r="J12" i="163"/>
  <c r="J8" i="163"/>
  <c r="J6" i="163"/>
  <c r="G11" i="153" l="1"/>
  <c r="F11" i="153"/>
  <c r="F9" i="153"/>
  <c r="J28" i="161"/>
  <c r="J26" i="161"/>
  <c r="J27" i="162"/>
  <c r="J25" i="162"/>
  <c r="J23" i="162"/>
  <c r="J21" i="162"/>
  <c r="J19" i="162"/>
  <c r="J17" i="162"/>
  <c r="J15" i="162"/>
  <c r="J13" i="162"/>
  <c r="J11" i="162"/>
  <c r="J9" i="162"/>
  <c r="J6" i="161"/>
  <c r="B11" i="134" l="1"/>
  <c r="C11" i="134"/>
  <c r="B12" i="134" l="1"/>
  <c r="J8" i="161" l="1"/>
  <c r="J10" i="161"/>
  <c r="J12" i="161"/>
  <c r="J14" i="161"/>
  <c r="J16" i="161"/>
  <c r="J18" i="161"/>
  <c r="J20" i="161"/>
  <c r="J22" i="161"/>
  <c r="J24" i="161"/>
  <c r="E9" i="153"/>
  <c r="D11" i="153" l="1"/>
  <c r="E11" i="153"/>
  <c r="D9" i="153"/>
  <c r="B11" i="153" l="1"/>
  <c r="C11" i="153"/>
  <c r="B9" i="153"/>
  <c r="C9" i="153"/>
  <c r="C28" i="134" l="1"/>
  <c r="B28" i="134"/>
  <c r="B9" i="155"/>
  <c r="B29" i="134"/>
  <c r="C29" i="134"/>
  <c r="B43" i="134"/>
  <c r="B44" i="134"/>
  <c r="C44" i="134"/>
  <c r="B42" i="134"/>
  <c r="C42" i="134"/>
  <c r="B27" i="134"/>
  <c r="C27" i="134"/>
  <c r="C31" i="134"/>
  <c r="B30" i="134"/>
  <c r="C30" i="134"/>
  <c r="B26" i="134"/>
  <c r="C26" i="134"/>
  <c r="C12" i="134"/>
  <c r="D11" i="134"/>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D28" i="134" l="1"/>
  <c r="D30" i="134"/>
  <c r="D31" i="134"/>
  <c r="D26" i="134"/>
  <c r="D43" i="134"/>
  <c r="D27" i="134"/>
  <c r="C13" i="134"/>
  <c r="D42" i="134"/>
  <c r="D44" i="134"/>
  <c r="D12" i="134"/>
  <c r="D29" i="134"/>
  <c r="B13" i="134"/>
  <c r="D13" i="134" l="1"/>
</calcChain>
</file>

<file path=xl/sharedStrings.xml><?xml version="1.0" encoding="utf-8"?>
<sst xmlns="http://schemas.openxmlformats.org/spreadsheetml/2006/main" count="1634" uniqueCount="490">
  <si>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</si>
  <si>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</si>
  <si>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</si>
  <si>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</si>
  <si>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</si>
  <si>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</si>
  <si>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</si>
  <si>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</si>
  <si>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</si>
  <si>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</si>
  <si>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</si>
  <si>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</si>
  <si>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</si>
  <si>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</si>
  <si>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</si>
  <si>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</si>
  <si>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</si>
  <si>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</si>
  <si>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</si>
  <si>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</si>
  <si>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</si>
  <si>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</si>
  <si>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</si>
  <si>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</si>
  <si>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</si>
  <si>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</si>
  <si>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</si>
  <si>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</si>
  <si>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</si>
  <si>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</si>
  <si>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</si>
  <si>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</si>
  <si>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</si>
  <si>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</si>
  <si>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</si>
  <si>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</si>
  <si>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</si>
  <si>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</si>
  <si>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</si>
  <si>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</si>
  <si>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</si>
  <si>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</si>
  <si>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</si>
  <si>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</si>
  <si>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</si>
  <si>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</si>
  <si>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</si>
  <si>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</si>
  <si>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</si>
  <si>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</si>
  <si>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</si>
  <si>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</si>
  <si>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</si>
  <si>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</si>
  <si>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</si>
  <si>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</si>
  <si>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</si>
  <si>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</si>
  <si>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</si>
  <si>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</si>
  <si>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</si>
  <si>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</si>
  <si>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</si>
  <si>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</si>
  <si>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</si>
  <si>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</si>
  <si>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</si>
  <si>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</si>
  <si>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</si>
  <si>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</si>
  <si>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</si>
  <si>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</si>
  <si>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</si>
  <si>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</si>
  <si>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</si>
  <si>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</si>
  <si>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</si>
  <si>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</si>
  <si>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</si>
  <si>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</si>
  <si>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</si>
  <si>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</si>
  <si>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</si>
  <si>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</si>
  <si>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</si>
  <si>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</si>
  <si>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</si>
  <si>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</si>
  <si>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</si>
  <si>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</si>
  <si>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</si>
  <si>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</si>
  <si>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</si>
  <si>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</si>
  <si>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</si>
  <si>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</si>
  <si>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</si>
  <si>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</si>
  <si>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</si>
  <si>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</si>
  <si>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</si>
  <si>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</si>
  <si>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</si>
  <si>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</si>
  <si>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</si>
  <si>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</si>
  <si>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</si>
  <si>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</si>
  <si>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</si>
  <si>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</si>
  <si>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</si>
  <si>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</si>
  <si>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</si>
  <si>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</si>
  <si>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</si>
  <si>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</si>
  <si>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</si>
  <si>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</si>
  <si>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</si>
  <si>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</si>
  <si>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</si>
  <si>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</si>
  <si>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</si>
  <si>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</si>
  <si>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</si>
  <si>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</si>
  <si>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</si>
  <si>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</si>
  <si>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</si>
  <si>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</si>
  <si>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</si>
  <si>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</si>
  <si>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</si>
  <si>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</si>
  <si>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</si>
  <si>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</si>
  <si>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</si>
  <si>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</si>
  <si>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</si>
  <si>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</si>
  <si>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</si>
  <si>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</si>
  <si>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</si>
  <si>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</si>
  <si>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</si>
  <si>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</si>
  <si>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</si>
  <si>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</si>
  <si>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</si>
  <si>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</si>
  <si>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</si>
  <si>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</si>
  <si>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</si>
  <si>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</si>
  <si>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</si>
  <si>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</si>
  <si>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</si>
  <si>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</si>
  <si>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</si>
  <si>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</si>
  <si>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</si>
  <si>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</si>
  <si>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</si>
  <si>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</si>
  <si>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</si>
  <si>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</si>
  <si>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</si>
  <si>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</si>
  <si>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</si>
  <si>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</si>
  <si>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</si>
  <si>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</si>
  <si>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</si>
  <si>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</si>
  <si>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</si>
  <si>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</si>
  <si>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</si>
  <si>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</si>
  <si>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</si>
  <si>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</si>
  <si>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</si>
  <si>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</si>
  <si>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</si>
  <si>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</si>
  <si>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</si>
  <si>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</si>
  <si>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</si>
  <si>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</si>
  <si>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</si>
  <si>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</si>
  <si>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</si>
  <si>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</si>
  <si>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</si>
  <si>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</si>
  <si>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</si>
  <si>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</si>
  <si>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</si>
  <si>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</si>
  <si>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</si>
  <si>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</si>
  <si>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</si>
  <si>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</si>
  <si>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</si>
  <si>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</si>
  <si>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</si>
  <si>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</si>
  <si>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</si>
  <si>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</si>
  <si>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</si>
  <si>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</si>
  <si>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</si>
  <si>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</si>
  <si>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</si>
  <si>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</si>
  <si>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</si>
  <si>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</si>
  <si>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</si>
  <si>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</si>
  <si>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</si>
  <si>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</si>
  <si>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</si>
  <si>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</si>
  <si>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</si>
  <si>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</si>
  <si>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</si>
  <si>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</si>
  <si>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</si>
  <si>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</si>
  <si>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</si>
  <si>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</si>
  <si>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</si>
  <si>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</si>
  <si>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</si>
  <si>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</si>
  <si>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</si>
  <si>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</si>
  <si>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</si>
  <si>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</si>
  <si>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</si>
  <si>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</si>
  <si>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</si>
  <si>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</si>
  <si>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</si>
  <si>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</si>
  <si>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</si>
  <si>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</si>
  <si>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</si>
  <si>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</si>
  <si>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</si>
  <si>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</si>
  <si>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</si>
  <si>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</si>
  <si>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</si>
  <si>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</si>
  <si>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</si>
  <si>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</si>
  <si>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</si>
  <si>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</si>
  <si>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</si>
  <si>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</si>
  <si>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</si>
  <si>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</si>
  <si>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</si>
  <si>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</si>
  <si>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</si>
  <si>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</si>
  <si>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</si>
  <si>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</si>
  <si>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</si>
  <si>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</si>
  <si>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</si>
  <si>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</si>
  <si>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</si>
  <si>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</si>
  <si>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</si>
  <si>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</si>
  <si>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</si>
  <si>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</si>
  <si>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</si>
  <si>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</si>
  <si>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</si>
  <si>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</si>
  <si>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</si>
  <si>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</si>
  <si>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</si>
  <si>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</si>
  <si>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</si>
  <si>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</si>
  <si>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</si>
  <si>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</si>
  <si>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</si>
  <si>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</si>
  <si>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</si>
  <si>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</si>
  <si>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</si>
  <si>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</si>
  <si>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</si>
  <si>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</si>
  <si>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</si>
  <si>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</si>
  <si>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</si>
  <si>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</si>
  <si>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</si>
  <si>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</si>
  <si>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</si>
  <si>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</si>
  <si>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</si>
  <si>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</si>
  <si>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</si>
  <si>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</si>
  <si>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</si>
  <si>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</si>
  <si>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</si>
  <si>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</si>
  <si>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</si>
  <si>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</si>
  <si>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</si>
  <si>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</si>
  <si>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</si>
  <si>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</si>
  <si>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</si>
  <si>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</si>
  <si>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</si>
  <si>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</si>
  <si>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</si>
  <si>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</si>
  <si>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</si>
  <si>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</si>
  <si>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</si>
  <si>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</si>
  <si>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</si>
  <si>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</si>
  <si>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</si>
  <si>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</si>
  <si>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</si>
  <si>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</si>
  <si>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</si>
  <si>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</si>
  <si>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</si>
  <si>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</si>
  <si>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</si>
  <si>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</si>
  <si>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</si>
  <si>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</si>
  <si>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</si>
  <si>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</si>
  <si>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</si>
  <si>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</si>
  <si>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</si>
  <si>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</si>
  <si>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</si>
  <si>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</si>
  <si>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</si>
  <si>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</si>
  <si>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</si>
  <si>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</si>
  <si>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</si>
  <si>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</si>
  <si>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</si>
  <si>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</si>
  <si>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</si>
  <si>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</si>
  <si>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</si>
  <si>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</si>
  <si>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</si>
  <si>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</si>
  <si>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</si>
  <si>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</si>
  <si>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</si>
  <si>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</si>
  <si>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</si>
  <si>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</si>
  <si>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</si>
  <si>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</si>
  <si>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</si>
  <si>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</si>
  <si>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</si>
  <si>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</si>
  <si>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</si>
  <si>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</si>
  <si>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</si>
  <si>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</si>
  <si>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</si>
  <si>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</si>
  <si>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</si>
  <si>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</si>
  <si>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</si>
  <si>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</si>
  <si>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</si>
  <si>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</si>
  <si>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</si>
  <si>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Janar / Jan</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</si>
  <si>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</si>
  <si>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</si>
  <si>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</si>
  <si>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</si>
  <si>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</si>
  <si>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</si>
  <si>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</si>
  <si>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</si>
  <si>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</si>
  <si>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</si>
  <si>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</si>
  <si>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</si>
  <si>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</si>
  <si>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</si>
  <si>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</si>
  <si>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</si>
  <si>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</si>
  <si>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</si>
  <si>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</si>
  <si>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</si>
  <si>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</si>
  <si>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</si>
  <si>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</si>
  <si>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</si>
  <si>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</si>
  <si>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</si>
  <si>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</si>
  <si>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Korrik / July</t>
  </si>
  <si>
    <t>Nr I kontratave</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</si>
  <si>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</si>
  <si>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</si>
  <si>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</si>
  <si>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</si>
  <si>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</si>
  <si>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</si>
  <si>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</si>
  <si>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</si>
  <si>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</si>
  <si>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</si>
  <si>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</si>
  <si>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</si>
  <si>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</si>
  <si>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</si>
  <si>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</si>
  <si>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</si>
  <si>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</si>
  <si>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</si>
  <si>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</si>
  <si>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</si>
  <si>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</si>
  <si>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</si>
  <si>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</si>
  <si>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</si>
  <si>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</si>
  <si>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</si>
  <si>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</si>
  <si>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</si>
  <si>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</si>
  <si>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</si>
  <si>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</si>
  <si>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</si>
  <si>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</si>
  <si>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</si>
  <si>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</si>
  <si>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</si>
  <si>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</si>
  <si>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</si>
  <si>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Nëntor / November</t>
  </si>
  <si>
    <t xml:space="preserve">2.Kompania SigKos ka ridërguar raportin e dëmeve të korigjuar për Janar/2019, Qershor/2019 si dhe Tetor 2019 dhe janë bërë sistemimet e mëvonshme. </t>
  </si>
  <si>
    <t xml:space="preserve">3.Kompania Illyria Life ka ridërguar raportin e dëmeve të korigjuar për Gusht/2019 dhe janë bërë sistemimet e mëvonshme. </t>
  </si>
  <si>
    <t>4. Në kuadër të aktivitetit jo-jetë për periudhën raportuese Janar-Tetor 2019 janë të përfshira edhe të dhënat e akumuluara nga 01 janar 2019 deri më 26 prill 2019 të siguruesit “Insig” Sh.A., i cili nga kjo datë i është nënshtruar procesit të likuidimit. Ndërkohë që vetëm pjesa e dëmeve të paguara është përditësuar me të dhënat e periudhës së fundit të raportuara nga likuidatori.</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</si>
  <si>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</si>
  <si>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</si>
  <si>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4. In the activity of non-life for the reporting period January - October 2019 are included the accomulated data from 1 january 2019 until 26 april 2019 of the insurer “Insig” Sh.A., whom from this date has entered into liquidation process. Meanwhile, only the part related to paid claims has been updated with the current reporting period based on the data reported by the liquidator.</t>
  </si>
  <si>
    <t>3. The life insurer "Illyria Life" has resend dhe corrected claims report for the month August 2019, and the necessary adjustments have been made on.</t>
  </si>
  <si>
    <t xml:space="preserve">2. The insurer "Sigkos" Sh.A. has resend the corrected claims report for the month January/2019, June/2019 and October 2019 the necessary adjustments have been made on. </t>
  </si>
  <si>
    <t>Janar - Dhjetor 2019</t>
  </si>
  <si>
    <t>January - December 2019</t>
  </si>
  <si>
    <t>Publikuar_Janar. 2020</t>
  </si>
  <si>
    <t>Published_January. 2020</t>
  </si>
  <si>
    <t>Janar - Dhjetor / January - December</t>
  </si>
  <si>
    <t>Dhjetor / December</t>
  </si>
  <si>
    <t xml:space="preserve">Gjatë periudhës Janar - Dhjetor 2019 tregu i sigurimeve ka pasur një rritje prej 8.54%. Volumi i primeve të shkruara bruto në krahasim me periudhën paraprake është rritur me 7,979,417 euro duke arritur shifrën 101,454,364 euro. </t>
  </si>
  <si>
    <t xml:space="preserve">Numri i kontratave arriti në 1,210,529 duke shënuar një rritje me 11.80% krahasuar me Janar - Dhjetor 2018.
</t>
  </si>
  <si>
    <t>Volumi i primeve të shkruara bruto në veprimtarinë e Jo-Jetës kapi shifrën 97,999,080 euro duke shënuar një rritje në masën 8.26% krahasuar me Janar - Dhjetor 2018.</t>
  </si>
  <si>
    <t>Numri i kontratave në sigurimin e Jo-Jetës kapi shifrën 1,196,837 duke shënuar një rritje në masën 11.47% krahasuar me Janar - Dhjetor 2018.</t>
  </si>
  <si>
    <t>Volumi i primeve të shkruara bruto në veprimtarinë e Jetës kapi shifrën 3,455,284 euro duke shënuar një rritje në masën 17.09% krahasuar me Janar - Dhjetor 2018.</t>
  </si>
  <si>
    <t>Numri i kontratave në sigurimin e Jetës arriti në 13,692 duke shënuar një rritje në masën 51.91% krahasuar me Janar - Dhjetor 2018.</t>
  </si>
  <si>
    <t>Gjatë periudhës Janar - Dhjetor 2019, janë paguar gjithsej 51,325,378 euro dëme ose 16.35% më shumë se gjatë periudhës Janar - Dhjetor 2018.</t>
  </si>
  <si>
    <t>Numri i dëmeve të paguara gjatë Janar - Dhjetor 2019 në krahasim me periudhën e njejtë të vitit paraprak është ulur me 2,264 më pak dhe arriti shifrën 137,378 nga të cilat 137,096 dëme janë paguar nga kompanitë e sigurimit të Jo-Jetës dhe 282 nga kompanitë e sigurimit të Jetës.</t>
  </si>
  <si>
    <t xml:space="preserve">During January - December 2019 the insurance market experienced an increase by 8.54% compared to January - December 2018. Gross insurance premiums amount to euro 101,454,364 increasing by euro 7,979,417 more than the previous period of last year. </t>
  </si>
  <si>
    <t>The number of insurance policies reached 1,210,529 which indicate an increase 11.80% compared to January - December 2018.</t>
  </si>
  <si>
    <t>Gross insurance premiums in Non-Life insurance business reached the value of euro 97,999,080 which indicate an increase by 8.26% compared with January - December 2018.</t>
  </si>
  <si>
    <t>The number of Non-Life insurance policies reached 1,196,837 which are 11.47% more than in January - December 2018.</t>
  </si>
  <si>
    <t>Gross insurance premiums in Life insurance business reached the value of euro 3,455,284 which indicate an increase by 17.09% compared to January - December 2018.</t>
  </si>
  <si>
    <t>The number of Life insurance policies reached 13,692 which indicate an increase by 51.91% compared to the same period of 2018.</t>
  </si>
  <si>
    <t xml:space="preserve">During January - December 2019, the paid claims are in the amount to euro 51,325,378 or 16.35% more than in January - December 2018.
</t>
  </si>
  <si>
    <t xml:space="preserve">During January - December 2019 compared to same period of last year there is a decrease of 2,264 in the number of paid claims, which reached the number of 137,378 paid claims. The Non-Life insurers paid 137,096 claims and Life insurers paid 282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</si>
</sst>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2">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right/>
      <top style="medium">
        <color theme="0" tint="-0.34998626667073579"/>
      </top>
      <bottom style="thin">
        <color theme="1" tint="0.49998474074526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87">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166" fontId="81" fillId="2" borderId="0" xfId="2" applyNumberFormat="1" applyFont="1" applyFill="1" applyBorder="1" applyAlignment="1" applyProtection="1">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1" fillId="6" borderId="0" xfId="41" applyFont="1" applyFill="1" applyBorder="1" applyAlignment="1" applyProtection="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90" fillId="12" borderId="62" xfId="0" applyFont="1" applyFill="1" applyBorder="1" applyAlignment="1" applyProtection="1">
      <protection locked="0"/>
    </xf>
    <xf numFmtId="0" fontId="18" fillId="0" borderId="0" xfId="0" applyFont="1" applyFill="1" applyBorder="1" applyProtection="1">
      <protection locked="0"/>
    </xf>
    <xf numFmtId="0" fontId="17" fillId="0" borderId="0" xfId="0" applyFont="1" applyFill="1" applyBorder="1" applyProtection="1">
      <protection locked="0"/>
    </xf>
    <xf numFmtId="0" fontId="19" fillId="0" borderId="17" xfId="0" applyFont="1" applyFill="1" applyBorder="1" applyAlignment="1" applyProtection="1">
      <alignment horizontal="center"/>
      <protection locked="0"/>
    </xf>
    <xf numFmtId="0" fontId="21" fillId="0" borderId="0" xfId="0" applyFont="1" applyFill="1" applyBorder="1" applyProtection="1">
      <protection locked="0"/>
    </xf>
    <xf numFmtId="0" fontId="19" fillId="0" borderId="41" xfId="0" applyFont="1" applyFill="1" applyBorder="1" applyAlignment="1" applyProtection="1">
      <alignment horizontal="center"/>
      <protection locked="0"/>
    </xf>
    <xf numFmtId="0" fontId="26" fillId="0" borderId="42" xfId="0" applyFont="1" applyFill="1" applyBorder="1" applyAlignment="1" applyProtection="1">
      <protection locked="0"/>
    </xf>
    <xf numFmtId="0" fontId="21" fillId="0" borderId="41" xfId="0" applyFont="1" applyFill="1" applyBorder="1" applyAlignment="1" applyProtection="1">
      <alignment horizontal="center"/>
      <protection locked="0"/>
    </xf>
    <xf numFmtId="0" fontId="21" fillId="0" borderId="0" xfId="0" applyFont="1" applyFill="1" applyBorder="1" applyAlignment="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166" fontId="42" fillId="0" borderId="38"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166" fontId="37" fillId="0" borderId="38"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5" xfId="2" applyNumberFormat="1" applyFont="1" applyBorder="1" applyAlignment="1">
      <alignment vertical="center"/>
    </xf>
    <xf numFmtId="40" fontId="89" fillId="0" borderId="65" xfId="2" applyNumberFormat="1" applyFont="1" applyBorder="1" applyAlignment="1">
      <alignment horizontal="center" vertical="center"/>
    </xf>
    <xf numFmtId="166" fontId="81" fillId="2" borderId="66" xfId="2" applyNumberFormat="1" applyFont="1" applyFill="1" applyBorder="1" applyAlignment="1" applyProtection="1">
      <alignment vertical="center"/>
      <protection locked="0"/>
    </xf>
    <xf numFmtId="0" fontId="51" fillId="6" borderId="0" xfId="0" applyFont="1" applyFill="1" applyAlignment="1">
      <alignment horizontal="left" vertical="top" wrapText="1"/>
    </xf>
    <xf numFmtId="0" fontId="90" fillId="12" borderId="68" xfId="0" applyFont="1" applyFill="1" applyBorder="1" applyAlignment="1" applyProtection="1">
      <protection locked="0"/>
    </xf>
    <xf numFmtId="0" fontId="90" fillId="12" borderId="67" xfId="0" applyFont="1" applyFill="1" applyBorder="1" applyAlignment="1" applyProtection="1">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17"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7" xfId="0" applyFont="1" applyFill="1" applyBorder="1" applyAlignment="1">
      <alignment horizontal="center"/>
    </xf>
    <xf numFmtId="0" fontId="32" fillId="10" borderId="58" xfId="0" applyFont="1" applyFill="1" applyBorder="1" applyAlignment="1">
      <alignment horizontal="center"/>
    </xf>
    <xf numFmtId="0" fontId="32" fillId="10" borderId="59"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0" xfId="0" applyFont="1" applyFill="1" applyBorder="1" applyAlignment="1" applyProtection="1">
      <alignment horizontal="center" vertical="center" wrapText="1"/>
      <protection locked="0"/>
    </xf>
    <xf numFmtId="0" fontId="32" fillId="10" borderId="58"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0"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8" xfId="0" applyFont="1" applyFill="1" applyBorder="1" applyAlignment="1" applyProtection="1">
      <alignment horizontal="center"/>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1" xfId="41" applyFont="1" applyFill="1" applyBorder="1" applyAlignment="1" applyProtection="1">
      <alignment horizontal="right"/>
      <protection locked="0"/>
    </xf>
    <xf numFmtId="0" fontId="77" fillId="2" borderId="0" xfId="41" applyFont="1" applyFill="1" applyBorder="1" applyAlignment="1" applyProtection="1">
      <alignment horizontal="right"/>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3" xfId="0" applyFont="1" applyFill="1" applyBorder="1" applyAlignment="1" applyProtection="1">
      <alignment horizontal="center"/>
      <protection locked="0"/>
    </xf>
    <xf numFmtId="0" fontId="19" fillId="10" borderId="64" xfId="0" applyFont="1" applyFill="1" applyBorder="1" applyAlignment="1" applyProtection="1">
      <alignment horizontal="center"/>
      <protection locked="0"/>
    </xf>
    <xf numFmtId="0" fontId="21" fillId="10" borderId="63" xfId="0" applyFont="1" applyFill="1" applyBorder="1" applyAlignment="1" applyProtection="1">
      <alignment horizontal="center"/>
      <protection locked="0"/>
    </xf>
    <xf numFmtId="0" fontId="21" fillId="10" borderId="64"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2951033.2006788761</c:v>
                </c:pt>
                <c:pt idx="1">
                  <c:v>3455283.7132033138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90523913.621968538</c:v>
                </c:pt>
                <c:pt idx="1">
                  <c:v>97999080.069861397</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533683.87</c:v>
                </c:pt>
                <c:pt idx="1">
                  <c:v>698548.78999999992</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43579049.860100016</c:v>
                </c:pt>
                <c:pt idx="1">
                  <c:v>50626829.260000005</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en-US" baseline="0"/>
                  <a:t> </a:t>
                </a:r>
                <a:r>
                  <a:rPr lang="sq-AL"/>
                  <a:t>                              201</a:t>
                </a:r>
                <a:r>
                  <a:rPr lang="en-US"/>
                  <a:t>9</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 / Jan</c:v>
                </c:pt>
                <c:pt idx="1">
                  <c:v>Shkurt / Feb</c:v>
                </c:pt>
                <c:pt idx="2">
                  <c:v>Mars / March</c:v>
                </c:pt>
                <c:pt idx="3">
                  <c:v>Prill / April</c:v>
                </c:pt>
                <c:pt idx="4">
                  <c:v>Maj / May</c:v>
                </c:pt>
                <c:pt idx="5">
                  <c:v>Qershor / June</c:v>
                </c:pt>
                <c:pt idx="6">
                  <c:v>Korrik / July</c:v>
                </c:pt>
                <c:pt idx="7">
                  <c:v>Gusht / August</c:v>
                </c:pt>
                <c:pt idx="8">
                  <c:v>Shtator / September</c:v>
                </c:pt>
                <c:pt idx="9">
                  <c:v>Tetor / October</c:v>
                </c:pt>
                <c:pt idx="10">
                  <c:v>Nëntor / November</c:v>
                </c:pt>
                <c:pt idx="11">
                  <c:v>Dhjetor / December</c:v>
                </c:pt>
              </c:strCache>
            </c:strRef>
          </c:cat>
          <c:val>
            <c:numRef>
              <c:f>'F24'!$B$8:$M$8</c:f>
              <c:numCache>
                <c:formatCode>_-* #,##0_-;\-* #,##0_-;_-* "-"??_-;_-@_-</c:formatCode>
                <c:ptCount val="12"/>
                <c:pt idx="0">
                  <c:v>23710</c:v>
                </c:pt>
                <c:pt idx="1">
                  <c:v>22562</c:v>
                </c:pt>
                <c:pt idx="2">
                  <c:v>28474</c:v>
                </c:pt>
                <c:pt idx="3">
                  <c:v>31283</c:v>
                </c:pt>
                <c:pt idx="4">
                  <c:v>31955</c:v>
                </c:pt>
                <c:pt idx="5">
                  <c:v>29315</c:v>
                </c:pt>
                <c:pt idx="6">
                  <c:v>38399</c:v>
                </c:pt>
                <c:pt idx="7">
                  <c:v>34004</c:v>
                </c:pt>
                <c:pt idx="8">
                  <c:v>28501</c:v>
                </c:pt>
                <c:pt idx="9">
                  <c:v>30396</c:v>
                </c:pt>
                <c:pt idx="10">
                  <c:v>28673</c:v>
                </c:pt>
                <c:pt idx="11">
                  <c:v>28717</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-4.8418388865457569</c:v>
                </c:pt>
                <c:pt idx="2">
                  <c:v>26.203350766776001</c:v>
                </c:pt>
                <c:pt idx="3">
                  <c:v>9.8651401278359252</c:v>
                </c:pt>
                <c:pt idx="4">
                  <c:v>2.1481315730588424</c:v>
                </c:pt>
                <c:pt idx="5">
                  <c:v>-8.2616179001721139</c:v>
                </c:pt>
                <c:pt idx="6">
                  <c:v>30.987549036329519</c:v>
                </c:pt>
                <c:pt idx="7">
                  <c:v>-11.445610562775077</c:v>
                </c:pt>
                <c:pt idx="8">
                  <c:v>-16.183390189389478</c:v>
                </c:pt>
                <c:pt idx="9">
                  <c:v>6.6488895126486813</c:v>
                </c:pt>
                <c:pt idx="10">
                  <c:v>-5.668509014343992</c:v>
                </c:pt>
                <c:pt idx="11">
                  <c:v>0.15345446936141371</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Janar / Jan</c:v>
                </c:pt>
                <c:pt idx="1">
                  <c:v>Shkurt / Feb</c:v>
                </c:pt>
                <c:pt idx="2">
                  <c:v>Mars / March</c:v>
                </c:pt>
                <c:pt idx="3">
                  <c:v>Prill / April</c:v>
                </c:pt>
                <c:pt idx="4">
                  <c:v>Maj / May</c:v>
                </c:pt>
                <c:pt idx="5">
                  <c:v>Qershor / June</c:v>
                </c:pt>
                <c:pt idx="6">
                  <c:v>Korrik / July</c:v>
                </c:pt>
                <c:pt idx="7">
                  <c:v>Gusht / August</c:v>
                </c:pt>
                <c:pt idx="8">
                  <c:v>Shtator / September</c:v>
                </c:pt>
                <c:pt idx="9">
                  <c:v>Tetor / October</c:v>
                </c:pt>
                <c:pt idx="10">
                  <c:v>Nëntor / November</c:v>
                </c:pt>
                <c:pt idx="11">
                  <c:v>Dhjetor / December</c:v>
                </c:pt>
              </c:strCache>
            </c:strRef>
          </c:cat>
          <c:val>
            <c:numRef>
              <c:f>'F24'!$B$10:$M$10</c:f>
              <c:numCache>
                <c:formatCode>_-* #,##0_-;\-* #,##0_-;_-* "-"??_-;_-@_-</c:formatCode>
                <c:ptCount val="12"/>
                <c:pt idx="0">
                  <c:v>2941690.71</c:v>
                </c:pt>
                <c:pt idx="1">
                  <c:v>3036752.35</c:v>
                </c:pt>
                <c:pt idx="2">
                  <c:v>3918661.59</c:v>
                </c:pt>
                <c:pt idx="3">
                  <c:v>4275991.8099999996</c:v>
                </c:pt>
                <c:pt idx="4">
                  <c:v>4242593.1100000003</c:v>
                </c:pt>
                <c:pt idx="5">
                  <c:v>3756694.61</c:v>
                </c:pt>
                <c:pt idx="6">
                  <c:v>4801743.13</c:v>
                </c:pt>
                <c:pt idx="7">
                  <c:v>4194434.28</c:v>
                </c:pt>
                <c:pt idx="8">
                  <c:v>3656900.4569999999</c:v>
                </c:pt>
                <c:pt idx="9">
                  <c:v>3829363.9127000002</c:v>
                </c:pt>
                <c:pt idx="10">
                  <c:v>3765833.19</c:v>
                </c:pt>
                <c:pt idx="11">
                  <c:v>4320997.57</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3.2315307546387118</c:v>
                </c:pt>
                <c:pt idx="2">
                  <c:v>29.041197251399176</c:v>
                </c:pt>
                <c:pt idx="3">
                  <c:v>9.1186802379635843</c:v>
                </c:pt>
                <c:pt idx="4">
                  <c:v>-0.78107492914022414</c:v>
                </c:pt>
                <c:pt idx="5">
                  <c:v>-11.452865910113175</c:v>
                </c:pt>
                <c:pt idx="6">
                  <c:v>27.818298490864013</c:v>
                </c:pt>
                <c:pt idx="7">
                  <c:v>-12.647674678924348</c:v>
                </c:pt>
                <c:pt idx="8">
                  <c:v>-12.815406968302778</c:v>
                </c:pt>
                <c:pt idx="9">
                  <c:v>4.7161102066607397</c:v>
                </c:pt>
                <c:pt idx="10">
                  <c:v>-1.6590411396864679</c:v>
                </c:pt>
                <c:pt idx="11">
                  <c:v>14.742139441391465</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16</xdr:row>
      <xdr:rowOff>123824</xdr:rowOff>
    </xdr:from>
    <xdr:to>
      <xdr:col>2</xdr:col>
      <xdr:colOff>410103</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555397</xdr:colOff>
      <xdr:row>16</xdr:row>
      <xdr:rowOff>19050</xdr:rowOff>
    </xdr:from>
    <xdr:to>
      <xdr:col>7</xdr:col>
      <xdr:colOff>714147</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opLeftCell="A22" zoomScaleNormal="100" workbookViewId="0">
      <selection activeCell="H11" sqref="H11"/>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20" t="s">
        <v>357</v>
      </c>
      <c r="E2" s="520"/>
      <c r="F2" s="520"/>
      <c r="G2" s="520"/>
      <c r="H2" s="520"/>
      <c r="I2" s="520"/>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7" t="s">
        <v>106</v>
      </c>
      <c r="C5" s="407"/>
      <c r="D5" s="407"/>
      <c r="E5" s="40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245</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468</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407" t="s">
        <v>107</v>
      </c>
      <c r="C12" s="407"/>
      <c r="D12" s="40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67</v>
      </c>
      <c r="C14" s="218"/>
      <c r="D14" s="218"/>
      <c r="E14" s="218"/>
      <c r="F14" s="218"/>
      <c r="G14" s="33"/>
      <c r="H14" s="33"/>
      <c r="I14" s="33"/>
      <c r="J14" s="33"/>
      <c r="K14" s="33"/>
    </row>
    <row r="15" spans="1:11" ht="27" customHeight="1">
      <c r="A15" s="33"/>
      <c r="B15" s="220" t="s">
        <v>469</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470</v>
      </c>
      <c r="C28" s="200"/>
      <c r="D28" s="200"/>
      <c r="E28" s="33"/>
      <c r="F28" s="33"/>
      <c r="G28" s="33"/>
      <c r="H28" s="33"/>
      <c r="I28" s="33"/>
      <c r="J28" s="33"/>
      <c r="K28" s="33"/>
    </row>
    <row r="29" spans="1:11">
      <c r="A29" s="33"/>
      <c r="B29" s="221" t="s">
        <v>471</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15" sqref="B15"/>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0" t="s">
        <v>60</v>
      </c>
      <c r="B1" s="530"/>
      <c r="D1" s="527"/>
      <c r="E1" s="527"/>
    </row>
    <row r="2" spans="1:5" ht="57" customHeight="1">
      <c r="A2" s="521" t="s">
        <v>421</v>
      </c>
      <c r="B2" s="521"/>
      <c r="D2" s="525"/>
      <c r="E2" s="525"/>
    </row>
    <row r="3" spans="1:5" ht="16.5" customHeight="1">
      <c r="A3" s="528" t="s">
        <v>6</v>
      </c>
      <c r="B3" s="528"/>
      <c r="D3" s="527"/>
      <c r="E3" s="527"/>
    </row>
    <row r="4" spans="1:5" ht="62.25" customHeight="1">
      <c r="A4" s="523" t="s">
        <v>294</v>
      </c>
      <c r="B4" s="524"/>
      <c r="D4" s="525"/>
      <c r="E4" s="525"/>
    </row>
    <row r="5" spans="1:5" ht="18.75" customHeight="1">
      <c r="A5" s="45"/>
      <c r="B5" s="45"/>
      <c r="D5" s="34"/>
      <c r="E5" s="34"/>
    </row>
    <row r="6" spans="1:5" ht="14.25" customHeight="1">
      <c r="A6" s="528" t="s">
        <v>100</v>
      </c>
      <c r="B6" s="529"/>
      <c r="C6" s="192"/>
      <c r="D6" s="526"/>
      <c r="E6" s="527"/>
    </row>
    <row r="7" spans="1:5" ht="15.75" customHeight="1">
      <c r="A7" s="521" t="s">
        <v>104</v>
      </c>
      <c r="B7" s="522"/>
      <c r="C7" s="192"/>
      <c r="D7" s="531"/>
      <c r="E7" s="525"/>
    </row>
    <row r="8" spans="1:5" ht="2.25" customHeight="1">
      <c r="A8" s="45"/>
      <c r="B8" s="193"/>
      <c r="C8" s="192"/>
      <c r="D8" s="194"/>
      <c r="E8" s="35"/>
    </row>
    <row r="9" spans="1:5" ht="14.25" customHeight="1">
      <c r="A9" s="528" t="s">
        <v>61</v>
      </c>
      <c r="B9" s="529"/>
      <c r="C9" s="192"/>
      <c r="D9" s="526"/>
      <c r="E9" s="527"/>
    </row>
    <row r="10" spans="1:5" ht="11.25" customHeight="1">
      <c r="A10" s="521" t="s">
        <v>62</v>
      </c>
      <c r="B10" s="522"/>
      <c r="C10" s="192"/>
      <c r="D10" s="531"/>
      <c r="E10" s="525"/>
    </row>
    <row r="11" spans="1:5" ht="4.5" customHeight="1">
      <c r="A11" s="46"/>
      <c r="B11" s="195"/>
      <c r="C11" s="192"/>
      <c r="D11" s="196"/>
      <c r="E11" s="36"/>
    </row>
    <row r="12" spans="1:5" ht="12.75" customHeight="1">
      <c r="A12" s="44" t="s">
        <v>3</v>
      </c>
      <c r="B12" s="211" t="s">
        <v>295</v>
      </c>
      <c r="C12" s="196"/>
      <c r="D12" s="197"/>
      <c r="E12" s="41"/>
    </row>
    <row r="13" spans="1:5" ht="4.5" customHeight="1">
      <c r="A13" s="46"/>
      <c r="B13" s="195"/>
      <c r="C13" s="192"/>
      <c r="D13" s="198"/>
    </row>
    <row r="14" spans="1:5" ht="12" customHeight="1">
      <c r="A14" s="44" t="s">
        <v>63</v>
      </c>
      <c r="B14" s="521" t="s">
        <v>422</v>
      </c>
      <c r="C14" s="522"/>
      <c r="D14" s="197"/>
      <c r="E14" s="1"/>
    </row>
    <row r="15" spans="1:5" ht="13.5" customHeight="1">
      <c r="A15" s="46"/>
      <c r="B15" s="46" t="s">
        <v>296</v>
      </c>
      <c r="C15" s="165"/>
      <c r="E15" s="38"/>
    </row>
    <row r="16" spans="1:5" ht="13.5" customHeight="1">
      <c r="A16" s="46"/>
      <c r="B16" s="46" t="s">
        <v>297</v>
      </c>
      <c r="C16" s="165"/>
      <c r="E16" s="38"/>
    </row>
    <row r="17" spans="1:11" ht="15.75" customHeight="1">
      <c r="A17" s="528" t="s">
        <v>0</v>
      </c>
      <c r="B17" s="528"/>
    </row>
    <row r="18" spans="1:11" ht="46.5" customHeight="1">
      <c r="A18" s="521" t="s">
        <v>298</v>
      </c>
      <c r="B18" s="521"/>
    </row>
    <row r="19" spans="1:11" ht="27" customHeight="1">
      <c r="A19" s="521" t="s">
        <v>423</v>
      </c>
      <c r="B19" s="521"/>
      <c r="E19" s="39"/>
    </row>
    <row r="20" spans="1:11" ht="15.75">
      <c r="A20" s="528" t="s">
        <v>6</v>
      </c>
      <c r="B20" s="528"/>
    </row>
    <row r="21" spans="1:11" ht="45.75" customHeight="1">
      <c r="A21" s="521" t="s">
        <v>299</v>
      </c>
      <c r="B21" s="521"/>
    </row>
    <row r="22" spans="1:11" ht="3" customHeight="1">
      <c r="A22" s="47"/>
      <c r="B22" s="47"/>
      <c r="E22" s="42"/>
    </row>
    <row r="23" spans="1:11" ht="15.75">
      <c r="A23" s="528" t="s">
        <v>5</v>
      </c>
      <c r="B23" s="528"/>
    </row>
    <row r="24" spans="1:11">
      <c r="A24" s="521" t="s">
        <v>105</v>
      </c>
      <c r="B24" s="521"/>
    </row>
    <row r="25" spans="1:11" ht="3" customHeight="1">
      <c r="A25" s="48"/>
      <c r="B25" s="48"/>
    </row>
    <row r="26" spans="1:11" ht="12.75" customHeight="1">
      <c r="A26" s="528" t="s">
        <v>1</v>
      </c>
      <c r="B26" s="528"/>
      <c r="C26" s="40"/>
      <c r="F26" s="40"/>
      <c r="G26" s="40"/>
      <c r="H26" s="40"/>
      <c r="I26" s="40"/>
      <c r="J26" s="40"/>
      <c r="K26" s="40"/>
    </row>
    <row r="27" spans="1:11" ht="13.5" customHeight="1">
      <c r="A27" s="521" t="s">
        <v>2</v>
      </c>
      <c r="B27" s="521"/>
      <c r="C27" s="40"/>
      <c r="F27" s="40"/>
      <c r="G27" s="40"/>
      <c r="H27" s="40"/>
      <c r="I27" s="40"/>
      <c r="J27" s="40"/>
      <c r="K27" s="40"/>
    </row>
    <row r="28" spans="1:11" ht="8.25" customHeight="1">
      <c r="A28" s="49"/>
      <c r="B28" s="49"/>
    </row>
    <row r="29" spans="1:11">
      <c r="A29" s="44" t="s">
        <v>3</v>
      </c>
      <c r="B29" s="211" t="s">
        <v>295</v>
      </c>
    </row>
    <row r="30" spans="1:11" ht="15.75">
      <c r="A30" s="46"/>
      <c r="B30" s="195"/>
    </row>
    <row r="31" spans="1:11">
      <c r="A31" s="44" t="s">
        <v>63</v>
      </c>
      <c r="B31" s="521" t="s">
        <v>418</v>
      </c>
      <c r="C31" s="522"/>
    </row>
    <row r="32" spans="1:11" ht="15" customHeight="1">
      <c r="A32" s="46"/>
      <c r="B32" s="46" t="s">
        <v>296</v>
      </c>
    </row>
    <row r="33" spans="1:2" ht="15.75">
      <c r="A33" s="46"/>
      <c r="B33" s="46" t="s">
        <v>297</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0:B20"/>
    <mergeCell ref="A21:B21"/>
    <mergeCell ref="D10:E10"/>
    <mergeCell ref="D7:E7"/>
    <mergeCell ref="B14:C14"/>
    <mergeCell ref="D1:E1"/>
    <mergeCell ref="A3:B3"/>
    <mergeCell ref="D3:E3"/>
    <mergeCell ref="A2:B2"/>
    <mergeCell ref="D2:E2"/>
    <mergeCell ref="A1:B1"/>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44</v>
      </c>
      <c r="F2" s="203" t="s">
        <v>64</v>
      </c>
    </row>
    <row r="3" spans="1:10" ht="25.5" customHeight="1">
      <c r="A3" s="43" t="s">
        <v>65</v>
      </c>
      <c r="C3" s="201" t="s">
        <v>65</v>
      </c>
      <c r="D3" s="33">
        <v>3</v>
      </c>
      <c r="F3" s="43" t="s">
        <v>4</v>
      </c>
      <c r="H3" s="201" t="s">
        <v>65</v>
      </c>
      <c r="I3" s="33">
        <v>3</v>
      </c>
      <c r="J3" s="201"/>
    </row>
    <row r="4" spans="1:10" ht="21.75" customHeight="1">
      <c r="A4" s="204" t="s">
        <v>66</v>
      </c>
      <c r="B4" s="205"/>
      <c r="C4" s="202"/>
      <c r="F4" s="204" t="s">
        <v>67</v>
      </c>
      <c r="G4" s="205"/>
      <c r="H4" s="202"/>
    </row>
    <row r="5" spans="1:10" ht="16.5" customHeight="1">
      <c r="A5" s="43" t="s">
        <v>68</v>
      </c>
      <c r="B5" s="206"/>
      <c r="C5" s="201" t="s">
        <v>69</v>
      </c>
      <c r="D5" s="33">
        <v>4</v>
      </c>
      <c r="F5" s="43" t="s">
        <v>131</v>
      </c>
      <c r="G5" s="43"/>
      <c r="H5" s="201" t="s">
        <v>424</v>
      </c>
      <c r="I5" s="33">
        <v>4</v>
      </c>
    </row>
    <row r="6" spans="1:10" ht="16.5" customHeight="1">
      <c r="A6" s="43" t="s">
        <v>108</v>
      </c>
      <c r="B6" s="43"/>
      <c r="C6" s="201" t="s">
        <v>69</v>
      </c>
      <c r="D6" s="33">
        <v>4</v>
      </c>
      <c r="F6" s="43" t="s">
        <v>148</v>
      </c>
      <c r="G6" s="43"/>
      <c r="H6" s="201" t="s">
        <v>424</v>
      </c>
      <c r="I6" s="33">
        <v>4</v>
      </c>
    </row>
    <row r="7" spans="1:10" ht="16.5" customHeight="1">
      <c r="A7" s="43" t="s">
        <v>70</v>
      </c>
      <c r="B7" s="43"/>
      <c r="C7" s="201" t="s">
        <v>69</v>
      </c>
      <c r="D7" s="33">
        <v>4</v>
      </c>
      <c r="F7" s="43" t="s">
        <v>149</v>
      </c>
      <c r="G7" s="43"/>
      <c r="H7" s="201" t="s">
        <v>424</v>
      </c>
      <c r="I7" s="33">
        <v>4</v>
      </c>
    </row>
    <row r="8" spans="1:10" ht="27.75" customHeight="1">
      <c r="A8" s="204" t="s">
        <v>72</v>
      </c>
      <c r="B8" s="205"/>
      <c r="C8" s="202"/>
      <c r="F8" s="204" t="s">
        <v>73</v>
      </c>
      <c r="G8" s="205"/>
      <c r="H8" s="202"/>
    </row>
    <row r="9" spans="1:10" ht="16.5" customHeight="1">
      <c r="A9" s="43" t="s">
        <v>144</v>
      </c>
      <c r="B9" s="43"/>
      <c r="C9" s="201" t="s">
        <v>71</v>
      </c>
      <c r="D9" s="33">
        <v>5</v>
      </c>
      <c r="F9" s="43" t="s">
        <v>114</v>
      </c>
      <c r="G9" s="43"/>
      <c r="H9" s="201" t="s">
        <v>425</v>
      </c>
      <c r="I9" s="33">
        <v>5</v>
      </c>
    </row>
    <row r="10" spans="1:10" ht="16.5" customHeight="1">
      <c r="A10" s="43" t="s">
        <v>145</v>
      </c>
      <c r="B10" s="43"/>
      <c r="C10" s="201" t="s">
        <v>74</v>
      </c>
      <c r="D10" s="33">
        <v>6</v>
      </c>
      <c r="F10" s="43" t="s">
        <v>129</v>
      </c>
      <c r="G10" s="43"/>
      <c r="H10" s="201" t="s">
        <v>426</v>
      </c>
      <c r="I10" s="33">
        <v>6</v>
      </c>
    </row>
    <row r="11" spans="1:10" ht="16.5" customHeight="1">
      <c r="A11" s="43" t="s">
        <v>108</v>
      </c>
      <c r="B11" s="43"/>
      <c r="C11" s="201" t="s">
        <v>75</v>
      </c>
      <c r="D11" s="33">
        <v>7</v>
      </c>
      <c r="F11" s="43" t="s">
        <v>148</v>
      </c>
      <c r="G11" s="43"/>
      <c r="H11" s="201" t="s">
        <v>427</v>
      </c>
      <c r="I11" s="33">
        <v>7</v>
      </c>
    </row>
    <row r="12" spans="1:10" ht="27.75" customHeight="1">
      <c r="A12" s="204" t="s">
        <v>77</v>
      </c>
      <c r="B12" s="205"/>
      <c r="C12" s="202"/>
      <c r="F12" s="204" t="s">
        <v>78</v>
      </c>
      <c r="G12" s="205"/>
      <c r="H12" s="202"/>
    </row>
    <row r="13" spans="1:10" ht="16.5" customHeight="1">
      <c r="A13" s="43" t="s">
        <v>142</v>
      </c>
      <c r="B13" s="43"/>
      <c r="C13" s="201" t="s">
        <v>76</v>
      </c>
      <c r="D13" s="33">
        <v>8</v>
      </c>
      <c r="F13" s="43" t="s">
        <v>80</v>
      </c>
      <c r="G13" s="43"/>
      <c r="H13" s="201" t="s">
        <v>428</v>
      </c>
      <c r="I13" s="33">
        <v>8</v>
      </c>
    </row>
    <row r="14" spans="1:10" ht="16.5" customHeight="1">
      <c r="A14" s="43" t="s">
        <v>306</v>
      </c>
      <c r="B14" s="43"/>
      <c r="C14" s="201" t="s">
        <v>79</v>
      </c>
      <c r="D14" s="33">
        <v>9</v>
      </c>
      <c r="F14" s="43" t="s">
        <v>140</v>
      </c>
      <c r="G14" s="43"/>
      <c r="H14" s="201" t="s">
        <v>429</v>
      </c>
      <c r="I14" s="33">
        <v>9</v>
      </c>
    </row>
    <row r="15" spans="1:10" ht="16.5" customHeight="1">
      <c r="A15" s="43" t="s">
        <v>332</v>
      </c>
      <c r="B15" s="43"/>
      <c r="C15" s="300" t="s">
        <v>81</v>
      </c>
      <c r="F15" s="43"/>
      <c r="G15" s="43"/>
      <c r="H15" s="300" t="s">
        <v>430</v>
      </c>
    </row>
    <row r="16" spans="1:10" ht="16.5" customHeight="1">
      <c r="A16" s="43" t="s">
        <v>333</v>
      </c>
      <c r="B16" s="43"/>
      <c r="C16" s="300" t="s">
        <v>82</v>
      </c>
      <c r="F16" s="43"/>
      <c r="G16" s="43"/>
      <c r="H16" s="300" t="s">
        <v>431</v>
      </c>
    </row>
    <row r="17" spans="1:9" ht="16.5" customHeight="1">
      <c r="A17" s="43" t="s">
        <v>143</v>
      </c>
      <c r="B17" s="43"/>
      <c r="C17" s="201" t="s">
        <v>83</v>
      </c>
      <c r="D17" s="33">
        <v>10</v>
      </c>
      <c r="F17" s="43" t="s">
        <v>116</v>
      </c>
      <c r="G17" s="43"/>
      <c r="H17" s="201" t="s">
        <v>432</v>
      </c>
      <c r="I17" s="33">
        <v>10</v>
      </c>
    </row>
    <row r="18" spans="1:9" ht="16.5" customHeight="1">
      <c r="A18" s="43" t="s">
        <v>307</v>
      </c>
      <c r="B18" s="43"/>
      <c r="C18" s="301" t="s">
        <v>84</v>
      </c>
      <c r="D18" s="33">
        <v>11</v>
      </c>
      <c r="F18" s="43" t="s">
        <v>117</v>
      </c>
      <c r="G18" s="43"/>
      <c r="H18" s="301" t="s">
        <v>433</v>
      </c>
      <c r="I18" s="33">
        <v>11</v>
      </c>
    </row>
    <row r="19" spans="1:9" ht="16.5" customHeight="1">
      <c r="A19" s="43" t="s">
        <v>202</v>
      </c>
      <c r="B19" s="43"/>
      <c r="C19" s="201" t="s">
        <v>85</v>
      </c>
      <c r="D19" s="33">
        <v>12</v>
      </c>
      <c r="F19" s="43" t="s">
        <v>133</v>
      </c>
      <c r="G19" s="43"/>
      <c r="H19" s="201" t="s">
        <v>434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308</v>
      </c>
      <c r="B22" s="43"/>
      <c r="C22" s="201"/>
      <c r="F22" s="207" t="s">
        <v>118</v>
      </c>
      <c r="G22" s="208"/>
      <c r="H22" s="201"/>
    </row>
    <row r="23" spans="1:9" ht="16.5" customHeight="1">
      <c r="A23" s="43" t="s">
        <v>203</v>
      </c>
      <c r="B23" s="43"/>
      <c r="C23" s="301" t="s">
        <v>113</v>
      </c>
      <c r="D23" s="33">
        <v>13</v>
      </c>
      <c r="F23" s="43" t="s">
        <v>130</v>
      </c>
      <c r="G23" s="43"/>
      <c r="H23" s="301" t="s">
        <v>435</v>
      </c>
      <c r="I23" s="33">
        <v>13</v>
      </c>
    </row>
    <row r="24" spans="1:9" ht="16.5" customHeight="1">
      <c r="A24" s="207"/>
      <c r="B24" s="43"/>
      <c r="C24" s="201"/>
      <c r="F24" s="43"/>
      <c r="G24" s="43"/>
      <c r="H24" s="201"/>
    </row>
    <row r="25" spans="1:9" ht="18" customHeight="1">
      <c r="A25" s="207" t="s">
        <v>309</v>
      </c>
      <c r="B25" s="208"/>
      <c r="C25" s="202"/>
      <c r="F25" s="207" t="s">
        <v>119</v>
      </c>
      <c r="G25" s="208"/>
      <c r="H25" s="202"/>
    </row>
    <row r="26" spans="1:9" ht="16.5" customHeight="1">
      <c r="A26" s="43" t="s">
        <v>144</v>
      </c>
      <c r="B26" s="43"/>
      <c r="C26" s="301" t="s">
        <v>86</v>
      </c>
      <c r="D26" s="33">
        <v>14</v>
      </c>
      <c r="F26" s="43" t="s">
        <v>131</v>
      </c>
      <c r="G26" s="43"/>
      <c r="H26" s="301" t="s">
        <v>436</v>
      </c>
      <c r="I26" s="33">
        <v>14</v>
      </c>
    </row>
    <row r="27" spans="1:9" ht="16.5" customHeight="1">
      <c r="A27" s="43" t="s">
        <v>145</v>
      </c>
      <c r="B27" s="43"/>
      <c r="C27" s="301" t="s">
        <v>87</v>
      </c>
      <c r="D27" s="33">
        <v>15</v>
      </c>
      <c r="F27" s="43" t="s">
        <v>115</v>
      </c>
      <c r="G27" s="43"/>
      <c r="H27" s="301" t="s">
        <v>437</v>
      </c>
      <c r="I27" s="33">
        <v>15</v>
      </c>
    </row>
    <row r="28" spans="1:9" ht="16.5" customHeight="1">
      <c r="A28" s="43" t="s">
        <v>204</v>
      </c>
      <c r="B28" s="43"/>
      <c r="C28" s="301" t="s">
        <v>88</v>
      </c>
      <c r="D28" s="33">
        <v>16</v>
      </c>
      <c r="F28" s="43" t="s">
        <v>134</v>
      </c>
      <c r="G28" s="43"/>
      <c r="H28" s="301" t="s">
        <v>438</v>
      </c>
      <c r="I28" s="33">
        <v>16</v>
      </c>
    </row>
    <row r="29" spans="1:9" ht="16.5" customHeight="1">
      <c r="A29" s="43" t="s">
        <v>146</v>
      </c>
      <c r="B29" s="43"/>
      <c r="C29" s="301" t="s">
        <v>89</v>
      </c>
      <c r="D29" s="33">
        <v>17</v>
      </c>
      <c r="F29" s="43" t="s">
        <v>121</v>
      </c>
      <c r="G29" s="43"/>
      <c r="H29" s="301" t="s">
        <v>439</v>
      </c>
      <c r="I29" s="33">
        <v>17</v>
      </c>
    </row>
    <row r="30" spans="1:9" ht="16.5" customHeight="1">
      <c r="A30" s="43" t="s">
        <v>310</v>
      </c>
      <c r="B30" s="43"/>
      <c r="C30" s="301" t="s">
        <v>91</v>
      </c>
      <c r="D30" s="33">
        <v>18</v>
      </c>
      <c r="F30" s="43" t="s">
        <v>120</v>
      </c>
      <c r="G30" s="43"/>
      <c r="H30" s="301" t="s">
        <v>440</v>
      </c>
      <c r="I30" s="33">
        <v>18</v>
      </c>
    </row>
    <row r="31" spans="1:9" ht="16.5" customHeight="1">
      <c r="A31" s="43" t="s">
        <v>139</v>
      </c>
      <c r="B31" s="43"/>
      <c r="C31" s="301" t="s">
        <v>93</v>
      </c>
      <c r="D31" s="33">
        <v>19</v>
      </c>
      <c r="F31" s="43" t="s">
        <v>138</v>
      </c>
      <c r="G31" s="43"/>
      <c r="H31" s="301" t="s">
        <v>441</v>
      </c>
      <c r="I31" s="33">
        <v>19</v>
      </c>
    </row>
    <row r="32" spans="1:9" ht="16.5" customHeight="1">
      <c r="A32" s="43" t="s">
        <v>147</v>
      </c>
      <c r="B32" s="43"/>
      <c r="C32" s="301" t="s">
        <v>94</v>
      </c>
      <c r="D32" s="33">
        <v>20</v>
      </c>
      <c r="F32" s="43" t="s">
        <v>90</v>
      </c>
      <c r="G32" s="43"/>
      <c r="H32" s="301" t="s">
        <v>442</v>
      </c>
      <c r="I32" s="33">
        <v>20</v>
      </c>
    </row>
    <row r="33" spans="1:9" ht="16.5" customHeight="1">
      <c r="A33" s="43" t="s">
        <v>305</v>
      </c>
      <c r="B33" s="43"/>
      <c r="C33" s="301" t="s">
        <v>95</v>
      </c>
      <c r="D33" s="33">
        <v>21</v>
      </c>
      <c r="F33" s="43" t="s">
        <v>122</v>
      </c>
      <c r="G33" s="43"/>
      <c r="H33" s="301" t="s">
        <v>443</v>
      </c>
      <c r="I33" s="33">
        <v>21</v>
      </c>
    </row>
    <row r="34" spans="1:9" ht="16.5" customHeight="1">
      <c r="A34" s="209" t="s">
        <v>92</v>
      </c>
      <c r="B34" s="43"/>
      <c r="C34" s="301" t="s">
        <v>96</v>
      </c>
      <c r="D34" s="33">
        <v>22</v>
      </c>
      <c r="F34" s="43" t="s">
        <v>109</v>
      </c>
      <c r="G34" s="43"/>
      <c r="H34" s="301" t="s">
        <v>444</v>
      </c>
      <c r="I34" s="33">
        <v>22</v>
      </c>
    </row>
    <row r="35" spans="1:9" ht="16.5" customHeight="1">
      <c r="A35" s="43" t="s">
        <v>302</v>
      </c>
      <c r="B35" s="43"/>
      <c r="C35" s="301" t="s">
        <v>97</v>
      </c>
      <c r="D35" s="33">
        <v>23</v>
      </c>
      <c r="F35" s="43" t="s">
        <v>303</v>
      </c>
      <c r="G35" s="43"/>
      <c r="H35" s="301" t="s">
        <v>445</v>
      </c>
      <c r="I35" s="33">
        <v>23</v>
      </c>
    </row>
    <row r="36" spans="1:9" ht="16.5" customHeight="1">
      <c r="A36" s="43" t="s">
        <v>300</v>
      </c>
      <c r="B36" s="43"/>
      <c r="C36" s="301" t="s">
        <v>98</v>
      </c>
      <c r="D36" s="33">
        <v>24</v>
      </c>
      <c r="F36" s="43" t="s">
        <v>301</v>
      </c>
      <c r="G36" s="43"/>
      <c r="H36" s="301" t="s">
        <v>446</v>
      </c>
      <c r="I36" s="33">
        <v>24</v>
      </c>
    </row>
    <row r="37" spans="1:9" ht="16.5" customHeight="1">
      <c r="A37" s="43" t="s">
        <v>248</v>
      </c>
      <c r="B37" s="43"/>
      <c r="C37" s="301" t="s">
        <v>127</v>
      </c>
      <c r="D37" s="33">
        <v>25</v>
      </c>
      <c r="F37" s="43" t="s">
        <v>250</v>
      </c>
      <c r="G37" s="43"/>
      <c r="H37" s="301" t="s">
        <v>447</v>
      </c>
      <c r="I37" s="33">
        <v>25</v>
      </c>
    </row>
    <row r="38" spans="1:9" ht="33.75" customHeight="1">
      <c r="A38" s="532" t="s">
        <v>304</v>
      </c>
      <c r="B38" s="532"/>
      <c r="C38" s="301" t="s">
        <v>128</v>
      </c>
      <c r="D38" s="33">
        <v>26</v>
      </c>
      <c r="F38" s="43" t="s">
        <v>249</v>
      </c>
      <c r="G38" s="43"/>
      <c r="H38" s="301" t="s">
        <v>448</v>
      </c>
      <c r="I38" s="33">
        <v>26</v>
      </c>
    </row>
    <row r="39" spans="1:9" ht="16.5" customHeight="1">
      <c r="A39" s="43"/>
      <c r="B39" s="43"/>
      <c r="C39" s="301" t="s">
        <v>334</v>
      </c>
      <c r="D39" s="33">
        <v>27</v>
      </c>
      <c r="F39" s="43" t="s">
        <v>99</v>
      </c>
      <c r="G39" s="43"/>
      <c r="H39" s="301" t="s">
        <v>449</v>
      </c>
      <c r="I39" s="33">
        <v>27</v>
      </c>
    </row>
    <row r="40" spans="1:9" ht="16.5" customHeight="1">
      <c r="A40" s="43" t="s">
        <v>311</v>
      </c>
      <c r="B40" s="43"/>
      <c r="C40" s="301" t="s">
        <v>335</v>
      </c>
      <c r="D40" s="33">
        <v>28</v>
      </c>
      <c r="F40" s="43" t="s">
        <v>132</v>
      </c>
      <c r="G40" s="43"/>
      <c r="H40" s="301" t="s">
        <v>450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zoomScale="78" zoomScaleNormal="78" workbookViewId="0">
      <selection activeCell="E17" sqref="E17"/>
    </sheetView>
  </sheetViews>
  <sheetFormatPr defaultRowHeight="15"/>
  <cols>
    <col min="1" max="1" width="3.85546875" style="447" customWidth="1"/>
    <col min="2" max="2" width="94.140625" style="447" customWidth="1"/>
    <col min="3" max="3" width="1.7109375" style="447" customWidth="1"/>
    <col min="4" max="4" width="3.85546875" style="447" customWidth="1"/>
    <col min="5" max="5" width="91.28515625" style="447" bestFit="1" customWidth="1"/>
    <col min="6" max="256" width="9.140625" style="447"/>
    <col min="257" max="257" width="3.85546875" style="447" customWidth="1"/>
    <col min="258" max="258" width="92.140625" style="447" bestFit="1" customWidth="1"/>
    <col min="259" max="259" width="1.7109375" style="447" customWidth="1"/>
    <col min="260" max="260" width="3.85546875" style="447" customWidth="1"/>
    <col min="261" max="261" width="91.28515625" style="447" bestFit="1" customWidth="1"/>
    <col min="262" max="512" width="9.140625" style="447"/>
    <col min="513" max="513" width="3.85546875" style="447" customWidth="1"/>
    <col min="514" max="514" width="92.140625" style="447" bestFit="1" customWidth="1"/>
    <col min="515" max="515" width="1.7109375" style="447" customWidth="1"/>
    <col min="516" max="516" width="3.85546875" style="447" customWidth="1"/>
    <col min="517" max="517" width="91.28515625" style="447" bestFit="1" customWidth="1"/>
    <col min="518" max="768" width="9.140625" style="447"/>
    <col min="769" max="769" width="3.85546875" style="447" customWidth="1"/>
    <col min="770" max="770" width="92.140625" style="447" bestFit="1" customWidth="1"/>
    <col min="771" max="771" width="1.7109375" style="447" customWidth="1"/>
    <col min="772" max="772" width="3.85546875" style="447" customWidth="1"/>
    <col min="773" max="773" width="91.28515625" style="447" bestFit="1" customWidth="1"/>
    <col min="774" max="1024" width="9.140625" style="447"/>
    <col min="1025" max="1025" width="3.85546875" style="447" customWidth="1"/>
    <col min="1026" max="1026" width="92.140625" style="447" bestFit="1" customWidth="1"/>
    <col min="1027" max="1027" width="1.7109375" style="447" customWidth="1"/>
    <col min="1028" max="1028" width="3.85546875" style="447" customWidth="1"/>
    <col min="1029" max="1029" width="91.28515625" style="447" bestFit="1" customWidth="1"/>
    <col min="1030" max="1280" width="9.140625" style="447"/>
    <col min="1281" max="1281" width="3.85546875" style="447" customWidth="1"/>
    <col min="1282" max="1282" width="92.140625" style="447" bestFit="1" customWidth="1"/>
    <col min="1283" max="1283" width="1.7109375" style="447" customWidth="1"/>
    <col min="1284" max="1284" width="3.85546875" style="447" customWidth="1"/>
    <col min="1285" max="1285" width="91.28515625" style="447" bestFit="1" customWidth="1"/>
    <col min="1286" max="1536" width="9.140625" style="447"/>
    <col min="1537" max="1537" width="3.85546875" style="447" customWidth="1"/>
    <col min="1538" max="1538" width="92.140625" style="447" bestFit="1" customWidth="1"/>
    <col min="1539" max="1539" width="1.7109375" style="447" customWidth="1"/>
    <col min="1540" max="1540" width="3.85546875" style="447" customWidth="1"/>
    <col min="1541" max="1541" width="91.28515625" style="447" bestFit="1" customWidth="1"/>
    <col min="1542" max="1792" width="9.140625" style="447"/>
    <col min="1793" max="1793" width="3.85546875" style="447" customWidth="1"/>
    <col min="1794" max="1794" width="92.140625" style="447" bestFit="1" customWidth="1"/>
    <col min="1795" max="1795" width="1.7109375" style="447" customWidth="1"/>
    <col min="1796" max="1796" width="3.85546875" style="447" customWidth="1"/>
    <col min="1797" max="1797" width="91.28515625" style="447" bestFit="1" customWidth="1"/>
    <col min="1798" max="2048" width="9.140625" style="447"/>
    <col min="2049" max="2049" width="3.85546875" style="447" customWidth="1"/>
    <col min="2050" max="2050" width="92.140625" style="447" bestFit="1" customWidth="1"/>
    <col min="2051" max="2051" width="1.7109375" style="447" customWidth="1"/>
    <col min="2052" max="2052" width="3.85546875" style="447" customWidth="1"/>
    <col min="2053" max="2053" width="91.28515625" style="447" bestFit="1" customWidth="1"/>
    <col min="2054" max="2304" width="9.140625" style="447"/>
    <col min="2305" max="2305" width="3.85546875" style="447" customWidth="1"/>
    <col min="2306" max="2306" width="92.140625" style="447" bestFit="1" customWidth="1"/>
    <col min="2307" max="2307" width="1.7109375" style="447" customWidth="1"/>
    <col min="2308" max="2308" width="3.85546875" style="447" customWidth="1"/>
    <col min="2309" max="2309" width="91.28515625" style="447" bestFit="1" customWidth="1"/>
    <col min="2310" max="2560" width="9.140625" style="447"/>
    <col min="2561" max="2561" width="3.85546875" style="447" customWidth="1"/>
    <col min="2562" max="2562" width="92.140625" style="447" bestFit="1" customWidth="1"/>
    <col min="2563" max="2563" width="1.7109375" style="447" customWidth="1"/>
    <col min="2564" max="2564" width="3.85546875" style="447" customWidth="1"/>
    <col min="2565" max="2565" width="91.28515625" style="447" bestFit="1" customWidth="1"/>
    <col min="2566" max="2816" width="9.140625" style="447"/>
    <col min="2817" max="2817" width="3.85546875" style="447" customWidth="1"/>
    <col min="2818" max="2818" width="92.140625" style="447" bestFit="1" customWidth="1"/>
    <col min="2819" max="2819" width="1.7109375" style="447" customWidth="1"/>
    <col min="2820" max="2820" width="3.85546875" style="447" customWidth="1"/>
    <col min="2821" max="2821" width="91.28515625" style="447" bestFit="1" customWidth="1"/>
    <col min="2822" max="3072" width="9.140625" style="447"/>
    <col min="3073" max="3073" width="3.85546875" style="447" customWidth="1"/>
    <col min="3074" max="3074" width="92.140625" style="447" bestFit="1" customWidth="1"/>
    <col min="3075" max="3075" width="1.7109375" style="447" customWidth="1"/>
    <col min="3076" max="3076" width="3.85546875" style="447" customWidth="1"/>
    <col min="3077" max="3077" width="91.28515625" style="447" bestFit="1" customWidth="1"/>
    <col min="3078" max="3328" width="9.140625" style="447"/>
    <col min="3329" max="3329" width="3.85546875" style="447" customWidth="1"/>
    <col min="3330" max="3330" width="92.140625" style="447" bestFit="1" customWidth="1"/>
    <col min="3331" max="3331" width="1.7109375" style="447" customWidth="1"/>
    <col min="3332" max="3332" width="3.85546875" style="447" customWidth="1"/>
    <col min="3333" max="3333" width="91.28515625" style="447" bestFit="1" customWidth="1"/>
    <col min="3334" max="3584" width="9.140625" style="447"/>
    <col min="3585" max="3585" width="3.85546875" style="447" customWidth="1"/>
    <col min="3586" max="3586" width="92.140625" style="447" bestFit="1" customWidth="1"/>
    <col min="3587" max="3587" width="1.7109375" style="447" customWidth="1"/>
    <col min="3588" max="3588" width="3.85546875" style="447" customWidth="1"/>
    <col min="3589" max="3589" width="91.28515625" style="447" bestFit="1" customWidth="1"/>
    <col min="3590" max="3840" width="9.140625" style="447"/>
    <col min="3841" max="3841" width="3.85546875" style="447" customWidth="1"/>
    <col min="3842" max="3842" width="92.140625" style="447" bestFit="1" customWidth="1"/>
    <col min="3843" max="3843" width="1.7109375" style="447" customWidth="1"/>
    <col min="3844" max="3844" width="3.85546875" style="447" customWidth="1"/>
    <col min="3845" max="3845" width="91.28515625" style="447" bestFit="1" customWidth="1"/>
    <col min="3846" max="4096" width="9.140625" style="447"/>
    <col min="4097" max="4097" width="3.85546875" style="447" customWidth="1"/>
    <col min="4098" max="4098" width="92.140625" style="447" bestFit="1" customWidth="1"/>
    <col min="4099" max="4099" width="1.7109375" style="447" customWidth="1"/>
    <col min="4100" max="4100" width="3.85546875" style="447" customWidth="1"/>
    <col min="4101" max="4101" width="91.28515625" style="447" bestFit="1" customWidth="1"/>
    <col min="4102" max="4352" width="9.140625" style="447"/>
    <col min="4353" max="4353" width="3.85546875" style="447" customWidth="1"/>
    <col min="4354" max="4354" width="92.140625" style="447" bestFit="1" customWidth="1"/>
    <col min="4355" max="4355" width="1.7109375" style="447" customWidth="1"/>
    <col min="4356" max="4356" width="3.85546875" style="447" customWidth="1"/>
    <col min="4357" max="4357" width="91.28515625" style="447" bestFit="1" customWidth="1"/>
    <col min="4358" max="4608" width="9.140625" style="447"/>
    <col min="4609" max="4609" width="3.85546875" style="447" customWidth="1"/>
    <col min="4610" max="4610" width="92.140625" style="447" bestFit="1" customWidth="1"/>
    <col min="4611" max="4611" width="1.7109375" style="447" customWidth="1"/>
    <col min="4612" max="4612" width="3.85546875" style="447" customWidth="1"/>
    <col min="4613" max="4613" width="91.28515625" style="447" bestFit="1" customWidth="1"/>
    <col min="4614" max="4864" width="9.140625" style="447"/>
    <col min="4865" max="4865" width="3.85546875" style="447" customWidth="1"/>
    <col min="4866" max="4866" width="92.140625" style="447" bestFit="1" customWidth="1"/>
    <col min="4867" max="4867" width="1.7109375" style="447" customWidth="1"/>
    <col min="4868" max="4868" width="3.85546875" style="447" customWidth="1"/>
    <col min="4869" max="4869" width="91.28515625" style="447" bestFit="1" customWidth="1"/>
    <col min="4870" max="5120" width="9.140625" style="447"/>
    <col min="5121" max="5121" width="3.85546875" style="447" customWidth="1"/>
    <col min="5122" max="5122" width="92.140625" style="447" bestFit="1" customWidth="1"/>
    <col min="5123" max="5123" width="1.7109375" style="447" customWidth="1"/>
    <col min="5124" max="5124" width="3.85546875" style="447" customWidth="1"/>
    <col min="5125" max="5125" width="91.28515625" style="447" bestFit="1" customWidth="1"/>
    <col min="5126" max="5376" width="9.140625" style="447"/>
    <col min="5377" max="5377" width="3.85546875" style="447" customWidth="1"/>
    <col min="5378" max="5378" width="92.140625" style="447" bestFit="1" customWidth="1"/>
    <col min="5379" max="5379" width="1.7109375" style="447" customWidth="1"/>
    <col min="5380" max="5380" width="3.85546875" style="447" customWidth="1"/>
    <col min="5381" max="5381" width="91.28515625" style="447" bestFit="1" customWidth="1"/>
    <col min="5382" max="5632" width="9.140625" style="447"/>
    <col min="5633" max="5633" width="3.85546875" style="447" customWidth="1"/>
    <col min="5634" max="5634" width="92.140625" style="447" bestFit="1" customWidth="1"/>
    <col min="5635" max="5635" width="1.7109375" style="447" customWidth="1"/>
    <col min="5636" max="5636" width="3.85546875" style="447" customWidth="1"/>
    <col min="5637" max="5637" width="91.28515625" style="447" bestFit="1" customWidth="1"/>
    <col min="5638" max="5888" width="9.140625" style="447"/>
    <col min="5889" max="5889" width="3.85546875" style="447" customWidth="1"/>
    <col min="5890" max="5890" width="92.140625" style="447" bestFit="1" customWidth="1"/>
    <col min="5891" max="5891" width="1.7109375" style="447" customWidth="1"/>
    <col min="5892" max="5892" width="3.85546875" style="447" customWidth="1"/>
    <col min="5893" max="5893" width="91.28515625" style="447" bestFit="1" customWidth="1"/>
    <col min="5894" max="6144" width="9.140625" style="447"/>
    <col min="6145" max="6145" width="3.85546875" style="447" customWidth="1"/>
    <col min="6146" max="6146" width="92.140625" style="447" bestFit="1" customWidth="1"/>
    <col min="6147" max="6147" width="1.7109375" style="447" customWidth="1"/>
    <col min="6148" max="6148" width="3.85546875" style="447" customWidth="1"/>
    <col min="6149" max="6149" width="91.28515625" style="447" bestFit="1" customWidth="1"/>
    <col min="6150" max="6400" width="9.140625" style="447"/>
    <col min="6401" max="6401" width="3.85546875" style="447" customWidth="1"/>
    <col min="6402" max="6402" width="92.140625" style="447" bestFit="1" customWidth="1"/>
    <col min="6403" max="6403" width="1.7109375" style="447" customWidth="1"/>
    <col min="6404" max="6404" width="3.85546875" style="447" customWidth="1"/>
    <col min="6405" max="6405" width="91.28515625" style="447" bestFit="1" customWidth="1"/>
    <col min="6406" max="6656" width="9.140625" style="447"/>
    <col min="6657" max="6657" width="3.85546875" style="447" customWidth="1"/>
    <col min="6658" max="6658" width="92.140625" style="447" bestFit="1" customWidth="1"/>
    <col min="6659" max="6659" width="1.7109375" style="447" customWidth="1"/>
    <col min="6660" max="6660" width="3.85546875" style="447" customWidth="1"/>
    <col min="6661" max="6661" width="91.28515625" style="447" bestFit="1" customWidth="1"/>
    <col min="6662" max="6912" width="9.140625" style="447"/>
    <col min="6913" max="6913" width="3.85546875" style="447" customWidth="1"/>
    <col min="6914" max="6914" width="92.140625" style="447" bestFit="1" customWidth="1"/>
    <col min="6915" max="6915" width="1.7109375" style="447" customWidth="1"/>
    <col min="6916" max="6916" width="3.85546875" style="447" customWidth="1"/>
    <col min="6917" max="6917" width="91.28515625" style="447" bestFit="1" customWidth="1"/>
    <col min="6918" max="7168" width="9.140625" style="447"/>
    <col min="7169" max="7169" width="3.85546875" style="447" customWidth="1"/>
    <col min="7170" max="7170" width="92.140625" style="447" bestFit="1" customWidth="1"/>
    <col min="7171" max="7171" width="1.7109375" style="447" customWidth="1"/>
    <col min="7172" max="7172" width="3.85546875" style="447" customWidth="1"/>
    <col min="7173" max="7173" width="91.28515625" style="447" bestFit="1" customWidth="1"/>
    <col min="7174" max="7424" width="9.140625" style="447"/>
    <col min="7425" max="7425" width="3.85546875" style="447" customWidth="1"/>
    <col min="7426" max="7426" width="92.140625" style="447" bestFit="1" customWidth="1"/>
    <col min="7427" max="7427" width="1.7109375" style="447" customWidth="1"/>
    <col min="7428" max="7428" width="3.85546875" style="447" customWidth="1"/>
    <col min="7429" max="7429" width="91.28515625" style="447" bestFit="1" customWidth="1"/>
    <col min="7430" max="7680" width="9.140625" style="447"/>
    <col min="7681" max="7681" width="3.85546875" style="447" customWidth="1"/>
    <col min="7682" max="7682" width="92.140625" style="447" bestFit="1" customWidth="1"/>
    <col min="7683" max="7683" width="1.7109375" style="447" customWidth="1"/>
    <col min="7684" max="7684" width="3.85546875" style="447" customWidth="1"/>
    <col min="7685" max="7685" width="91.28515625" style="447" bestFit="1" customWidth="1"/>
    <col min="7686" max="7936" width="9.140625" style="447"/>
    <col min="7937" max="7937" width="3.85546875" style="447" customWidth="1"/>
    <col min="7938" max="7938" width="92.140625" style="447" bestFit="1" customWidth="1"/>
    <col min="7939" max="7939" width="1.7109375" style="447" customWidth="1"/>
    <col min="7940" max="7940" width="3.85546875" style="447" customWidth="1"/>
    <col min="7941" max="7941" width="91.28515625" style="447" bestFit="1" customWidth="1"/>
    <col min="7942" max="8192" width="9.140625" style="447"/>
    <col min="8193" max="8193" width="3.85546875" style="447" customWidth="1"/>
    <col min="8194" max="8194" width="92.140625" style="447" bestFit="1" customWidth="1"/>
    <col min="8195" max="8195" width="1.7109375" style="447" customWidth="1"/>
    <col min="8196" max="8196" width="3.85546875" style="447" customWidth="1"/>
    <col min="8197" max="8197" width="91.28515625" style="447" bestFit="1" customWidth="1"/>
    <col min="8198" max="8448" width="9.140625" style="447"/>
    <col min="8449" max="8449" width="3.85546875" style="447" customWidth="1"/>
    <col min="8450" max="8450" width="92.140625" style="447" bestFit="1" customWidth="1"/>
    <col min="8451" max="8451" width="1.7109375" style="447" customWidth="1"/>
    <col min="8452" max="8452" width="3.85546875" style="447" customWidth="1"/>
    <col min="8453" max="8453" width="91.28515625" style="447" bestFit="1" customWidth="1"/>
    <col min="8454" max="8704" width="9.140625" style="447"/>
    <col min="8705" max="8705" width="3.85546875" style="447" customWidth="1"/>
    <col min="8706" max="8706" width="92.140625" style="447" bestFit="1" customWidth="1"/>
    <col min="8707" max="8707" width="1.7109375" style="447" customWidth="1"/>
    <col min="8708" max="8708" width="3.85546875" style="447" customWidth="1"/>
    <col min="8709" max="8709" width="91.28515625" style="447" bestFit="1" customWidth="1"/>
    <col min="8710" max="8960" width="9.140625" style="447"/>
    <col min="8961" max="8961" width="3.85546875" style="447" customWidth="1"/>
    <col min="8962" max="8962" width="92.140625" style="447" bestFit="1" customWidth="1"/>
    <col min="8963" max="8963" width="1.7109375" style="447" customWidth="1"/>
    <col min="8964" max="8964" width="3.85546875" style="447" customWidth="1"/>
    <col min="8965" max="8965" width="91.28515625" style="447" bestFit="1" customWidth="1"/>
    <col min="8966" max="9216" width="9.140625" style="447"/>
    <col min="9217" max="9217" width="3.85546875" style="447" customWidth="1"/>
    <col min="9218" max="9218" width="92.140625" style="447" bestFit="1" customWidth="1"/>
    <col min="9219" max="9219" width="1.7109375" style="447" customWidth="1"/>
    <col min="9220" max="9220" width="3.85546875" style="447" customWidth="1"/>
    <col min="9221" max="9221" width="91.28515625" style="447" bestFit="1" customWidth="1"/>
    <col min="9222" max="9472" width="9.140625" style="447"/>
    <col min="9473" max="9473" width="3.85546875" style="447" customWidth="1"/>
    <col min="9474" max="9474" width="92.140625" style="447" bestFit="1" customWidth="1"/>
    <col min="9475" max="9475" width="1.7109375" style="447" customWidth="1"/>
    <col min="9476" max="9476" width="3.85546875" style="447" customWidth="1"/>
    <col min="9477" max="9477" width="91.28515625" style="447" bestFit="1" customWidth="1"/>
    <col min="9478" max="9728" width="9.140625" style="447"/>
    <col min="9729" max="9729" width="3.85546875" style="447" customWidth="1"/>
    <col min="9730" max="9730" width="92.140625" style="447" bestFit="1" customWidth="1"/>
    <col min="9731" max="9731" width="1.7109375" style="447" customWidth="1"/>
    <col min="9732" max="9732" width="3.85546875" style="447" customWidth="1"/>
    <col min="9733" max="9733" width="91.28515625" style="447" bestFit="1" customWidth="1"/>
    <col min="9734" max="9984" width="9.140625" style="447"/>
    <col min="9985" max="9985" width="3.85546875" style="447" customWidth="1"/>
    <col min="9986" max="9986" width="92.140625" style="447" bestFit="1" customWidth="1"/>
    <col min="9987" max="9987" width="1.7109375" style="447" customWidth="1"/>
    <col min="9988" max="9988" width="3.85546875" style="447" customWidth="1"/>
    <col min="9989" max="9989" width="91.28515625" style="447" bestFit="1" customWidth="1"/>
    <col min="9990" max="10240" width="9.140625" style="447"/>
    <col min="10241" max="10241" width="3.85546875" style="447" customWidth="1"/>
    <col min="10242" max="10242" width="92.140625" style="447" bestFit="1" customWidth="1"/>
    <col min="10243" max="10243" width="1.7109375" style="447" customWidth="1"/>
    <col min="10244" max="10244" width="3.85546875" style="447" customWidth="1"/>
    <col min="10245" max="10245" width="91.28515625" style="447" bestFit="1" customWidth="1"/>
    <col min="10246" max="10496" width="9.140625" style="447"/>
    <col min="10497" max="10497" width="3.85546875" style="447" customWidth="1"/>
    <col min="10498" max="10498" width="92.140625" style="447" bestFit="1" customWidth="1"/>
    <col min="10499" max="10499" width="1.7109375" style="447" customWidth="1"/>
    <col min="10500" max="10500" width="3.85546875" style="447" customWidth="1"/>
    <col min="10501" max="10501" width="91.28515625" style="447" bestFit="1" customWidth="1"/>
    <col min="10502" max="10752" width="9.140625" style="447"/>
    <col min="10753" max="10753" width="3.85546875" style="447" customWidth="1"/>
    <col min="10754" max="10754" width="92.140625" style="447" bestFit="1" customWidth="1"/>
    <col min="10755" max="10755" width="1.7109375" style="447" customWidth="1"/>
    <col min="10756" max="10756" width="3.85546875" style="447" customWidth="1"/>
    <col min="10757" max="10757" width="91.28515625" style="447" bestFit="1" customWidth="1"/>
    <col min="10758" max="11008" width="9.140625" style="447"/>
    <col min="11009" max="11009" width="3.85546875" style="447" customWidth="1"/>
    <col min="11010" max="11010" width="92.140625" style="447" bestFit="1" customWidth="1"/>
    <col min="11011" max="11011" width="1.7109375" style="447" customWidth="1"/>
    <col min="11012" max="11012" width="3.85546875" style="447" customWidth="1"/>
    <col min="11013" max="11013" width="91.28515625" style="447" bestFit="1" customWidth="1"/>
    <col min="11014" max="11264" width="9.140625" style="447"/>
    <col min="11265" max="11265" width="3.85546875" style="447" customWidth="1"/>
    <col min="11266" max="11266" width="92.140625" style="447" bestFit="1" customWidth="1"/>
    <col min="11267" max="11267" width="1.7109375" style="447" customWidth="1"/>
    <col min="11268" max="11268" width="3.85546875" style="447" customWidth="1"/>
    <col min="11269" max="11269" width="91.28515625" style="447" bestFit="1" customWidth="1"/>
    <col min="11270" max="11520" width="9.140625" style="447"/>
    <col min="11521" max="11521" width="3.85546875" style="447" customWidth="1"/>
    <col min="11522" max="11522" width="92.140625" style="447" bestFit="1" customWidth="1"/>
    <col min="11523" max="11523" width="1.7109375" style="447" customWidth="1"/>
    <col min="11524" max="11524" width="3.85546875" style="447" customWidth="1"/>
    <col min="11525" max="11525" width="91.28515625" style="447" bestFit="1" customWidth="1"/>
    <col min="11526" max="11776" width="9.140625" style="447"/>
    <col min="11777" max="11777" width="3.85546875" style="447" customWidth="1"/>
    <col min="11778" max="11778" width="92.140625" style="447" bestFit="1" customWidth="1"/>
    <col min="11779" max="11779" width="1.7109375" style="447" customWidth="1"/>
    <col min="11780" max="11780" width="3.85546875" style="447" customWidth="1"/>
    <col min="11781" max="11781" width="91.28515625" style="447" bestFit="1" customWidth="1"/>
    <col min="11782" max="12032" width="9.140625" style="447"/>
    <col min="12033" max="12033" width="3.85546875" style="447" customWidth="1"/>
    <col min="12034" max="12034" width="92.140625" style="447" bestFit="1" customWidth="1"/>
    <col min="12035" max="12035" width="1.7109375" style="447" customWidth="1"/>
    <col min="12036" max="12036" width="3.85546875" style="447" customWidth="1"/>
    <col min="12037" max="12037" width="91.28515625" style="447" bestFit="1" customWidth="1"/>
    <col min="12038" max="12288" width="9.140625" style="447"/>
    <col min="12289" max="12289" width="3.85546875" style="447" customWidth="1"/>
    <col min="12290" max="12290" width="92.140625" style="447" bestFit="1" customWidth="1"/>
    <col min="12291" max="12291" width="1.7109375" style="447" customWidth="1"/>
    <col min="12292" max="12292" width="3.85546875" style="447" customWidth="1"/>
    <col min="12293" max="12293" width="91.28515625" style="447" bestFit="1" customWidth="1"/>
    <col min="12294" max="12544" width="9.140625" style="447"/>
    <col min="12545" max="12545" width="3.85546875" style="447" customWidth="1"/>
    <col min="12546" max="12546" width="92.140625" style="447" bestFit="1" customWidth="1"/>
    <col min="12547" max="12547" width="1.7109375" style="447" customWidth="1"/>
    <col min="12548" max="12548" width="3.85546875" style="447" customWidth="1"/>
    <col min="12549" max="12549" width="91.28515625" style="447" bestFit="1" customWidth="1"/>
    <col min="12550" max="12800" width="9.140625" style="447"/>
    <col min="12801" max="12801" width="3.85546875" style="447" customWidth="1"/>
    <col min="12802" max="12802" width="92.140625" style="447" bestFit="1" customWidth="1"/>
    <col min="12803" max="12803" width="1.7109375" style="447" customWidth="1"/>
    <col min="12804" max="12804" width="3.85546875" style="447" customWidth="1"/>
    <col min="12805" max="12805" width="91.28515625" style="447" bestFit="1" customWidth="1"/>
    <col min="12806" max="13056" width="9.140625" style="447"/>
    <col min="13057" max="13057" width="3.85546875" style="447" customWidth="1"/>
    <col min="13058" max="13058" width="92.140625" style="447" bestFit="1" customWidth="1"/>
    <col min="13059" max="13059" width="1.7109375" style="447" customWidth="1"/>
    <col min="13060" max="13060" width="3.85546875" style="447" customWidth="1"/>
    <col min="13061" max="13061" width="91.28515625" style="447" bestFit="1" customWidth="1"/>
    <col min="13062" max="13312" width="9.140625" style="447"/>
    <col min="13313" max="13313" width="3.85546875" style="447" customWidth="1"/>
    <col min="13314" max="13314" width="92.140625" style="447" bestFit="1" customWidth="1"/>
    <col min="13315" max="13315" width="1.7109375" style="447" customWidth="1"/>
    <col min="13316" max="13316" width="3.85546875" style="447" customWidth="1"/>
    <col min="13317" max="13317" width="91.28515625" style="447" bestFit="1" customWidth="1"/>
    <col min="13318" max="13568" width="9.140625" style="447"/>
    <col min="13569" max="13569" width="3.85546875" style="447" customWidth="1"/>
    <col min="13570" max="13570" width="92.140625" style="447" bestFit="1" customWidth="1"/>
    <col min="13571" max="13571" width="1.7109375" style="447" customWidth="1"/>
    <col min="13572" max="13572" width="3.85546875" style="447" customWidth="1"/>
    <col min="13573" max="13573" width="91.28515625" style="447" bestFit="1" customWidth="1"/>
    <col min="13574" max="13824" width="9.140625" style="447"/>
    <col min="13825" max="13825" width="3.85546875" style="447" customWidth="1"/>
    <col min="13826" max="13826" width="92.140625" style="447" bestFit="1" customWidth="1"/>
    <col min="13827" max="13827" width="1.7109375" style="447" customWidth="1"/>
    <col min="13828" max="13828" width="3.85546875" style="447" customWidth="1"/>
    <col min="13829" max="13829" width="91.28515625" style="447" bestFit="1" customWidth="1"/>
    <col min="13830" max="14080" width="9.140625" style="447"/>
    <col min="14081" max="14081" width="3.85546875" style="447" customWidth="1"/>
    <col min="14082" max="14082" width="92.140625" style="447" bestFit="1" customWidth="1"/>
    <col min="14083" max="14083" width="1.7109375" style="447" customWidth="1"/>
    <col min="14084" max="14084" width="3.85546875" style="447" customWidth="1"/>
    <col min="14085" max="14085" width="91.28515625" style="447" bestFit="1" customWidth="1"/>
    <col min="14086" max="14336" width="9.140625" style="447"/>
    <col min="14337" max="14337" width="3.85546875" style="447" customWidth="1"/>
    <col min="14338" max="14338" width="92.140625" style="447" bestFit="1" customWidth="1"/>
    <col min="14339" max="14339" width="1.7109375" style="447" customWidth="1"/>
    <col min="14340" max="14340" width="3.85546875" style="447" customWidth="1"/>
    <col min="14341" max="14341" width="91.28515625" style="447" bestFit="1" customWidth="1"/>
    <col min="14342" max="14592" width="9.140625" style="447"/>
    <col min="14593" max="14593" width="3.85546875" style="447" customWidth="1"/>
    <col min="14594" max="14594" width="92.140625" style="447" bestFit="1" customWidth="1"/>
    <col min="14595" max="14595" width="1.7109375" style="447" customWidth="1"/>
    <col min="14596" max="14596" width="3.85546875" style="447" customWidth="1"/>
    <col min="14597" max="14597" width="91.28515625" style="447" bestFit="1" customWidth="1"/>
    <col min="14598" max="14848" width="9.140625" style="447"/>
    <col min="14849" max="14849" width="3.85546875" style="447" customWidth="1"/>
    <col min="14850" max="14850" width="92.140625" style="447" bestFit="1" customWidth="1"/>
    <col min="14851" max="14851" width="1.7109375" style="447" customWidth="1"/>
    <col min="14852" max="14852" width="3.85546875" style="447" customWidth="1"/>
    <col min="14853" max="14853" width="91.28515625" style="447" bestFit="1" customWidth="1"/>
    <col min="14854" max="15104" width="9.140625" style="447"/>
    <col min="15105" max="15105" width="3.85546875" style="447" customWidth="1"/>
    <col min="15106" max="15106" width="92.140625" style="447" bestFit="1" customWidth="1"/>
    <col min="15107" max="15107" width="1.7109375" style="447" customWidth="1"/>
    <col min="15108" max="15108" width="3.85546875" style="447" customWidth="1"/>
    <col min="15109" max="15109" width="91.28515625" style="447" bestFit="1" customWidth="1"/>
    <col min="15110" max="15360" width="9.140625" style="447"/>
    <col min="15361" max="15361" width="3.85546875" style="447" customWidth="1"/>
    <col min="15362" max="15362" width="92.140625" style="447" bestFit="1" customWidth="1"/>
    <col min="15363" max="15363" width="1.7109375" style="447" customWidth="1"/>
    <col min="15364" max="15364" width="3.85546875" style="447" customWidth="1"/>
    <col min="15365" max="15365" width="91.28515625" style="447" bestFit="1" customWidth="1"/>
    <col min="15366" max="15616" width="9.140625" style="447"/>
    <col min="15617" max="15617" width="3.85546875" style="447" customWidth="1"/>
    <col min="15618" max="15618" width="92.140625" style="447" bestFit="1" customWidth="1"/>
    <col min="15619" max="15619" width="1.7109375" style="447" customWidth="1"/>
    <col min="15620" max="15620" width="3.85546875" style="447" customWidth="1"/>
    <col min="15621" max="15621" width="91.28515625" style="447" bestFit="1" customWidth="1"/>
    <col min="15622" max="15872" width="9.140625" style="447"/>
    <col min="15873" max="15873" width="3.85546875" style="447" customWidth="1"/>
    <col min="15874" max="15874" width="92.140625" style="447" bestFit="1" customWidth="1"/>
    <col min="15875" max="15875" width="1.7109375" style="447" customWidth="1"/>
    <col min="15876" max="15876" width="3.85546875" style="447" customWidth="1"/>
    <col min="15877" max="15877" width="91.28515625" style="447" bestFit="1" customWidth="1"/>
    <col min="15878" max="16128" width="9.140625" style="447"/>
    <col min="16129" max="16129" width="3.85546875" style="447" customWidth="1"/>
    <col min="16130" max="16130" width="92.140625" style="447" bestFit="1" customWidth="1"/>
    <col min="16131" max="16131" width="1.7109375" style="447" customWidth="1"/>
    <col min="16132" max="16132" width="3.85546875" style="447" customWidth="1"/>
    <col min="16133" max="16133" width="91.28515625" style="447" bestFit="1" customWidth="1"/>
    <col min="16134" max="16384" width="9.140625" style="447"/>
  </cols>
  <sheetData>
    <row r="1" spans="1:16">
      <c r="A1" s="444"/>
      <c r="B1" s="445"/>
      <c r="C1" s="444"/>
      <c r="D1" s="444"/>
      <c r="E1" s="446"/>
      <c r="F1" s="444"/>
      <c r="G1" s="444"/>
      <c r="H1" s="444"/>
      <c r="I1" s="444"/>
      <c r="J1" s="444"/>
      <c r="K1" s="444"/>
      <c r="L1" s="444"/>
      <c r="M1" s="444"/>
      <c r="N1" s="444"/>
      <c r="O1" s="444"/>
      <c r="P1" s="444"/>
    </row>
    <row r="2" spans="1:16">
      <c r="A2" s="464" t="s">
        <v>65</v>
      </c>
      <c r="B2" s="444"/>
      <c r="C2" s="444"/>
      <c r="D2" s="464" t="s">
        <v>4</v>
      </c>
      <c r="E2" s="444"/>
      <c r="F2" s="444"/>
      <c r="G2" s="444"/>
      <c r="H2" s="444"/>
      <c r="I2" s="444"/>
      <c r="J2" s="444"/>
      <c r="K2" s="444"/>
      <c r="L2" s="444"/>
      <c r="M2" s="444"/>
      <c r="N2" s="444"/>
      <c r="O2" s="444"/>
      <c r="P2" s="444"/>
    </row>
    <row r="3" spans="1:16" ht="13.5" customHeight="1">
      <c r="A3" s="448"/>
      <c r="B3" s="444"/>
      <c r="C3" s="444"/>
      <c r="D3" s="448"/>
      <c r="E3" s="444"/>
      <c r="F3" s="444"/>
      <c r="G3" s="444"/>
      <c r="H3" s="444"/>
      <c r="I3" s="444"/>
      <c r="J3" s="444"/>
      <c r="K3" s="444"/>
      <c r="L3" s="444"/>
      <c r="M3" s="444"/>
      <c r="N3" s="444"/>
      <c r="O3" s="444"/>
      <c r="P3" s="444"/>
    </row>
    <row r="4" spans="1:16" ht="21.75" customHeight="1">
      <c r="A4" s="449" t="s">
        <v>264</v>
      </c>
      <c r="B4" s="444"/>
      <c r="C4" s="444"/>
      <c r="D4" s="447" t="s">
        <v>381</v>
      </c>
      <c r="E4" s="444"/>
      <c r="F4" s="444"/>
      <c r="G4" s="444"/>
      <c r="H4" s="444"/>
      <c r="I4" s="444"/>
      <c r="J4" s="444"/>
      <c r="K4" s="444"/>
      <c r="L4" s="444"/>
      <c r="M4" s="444"/>
      <c r="N4" s="444"/>
      <c r="O4" s="444"/>
      <c r="P4" s="444"/>
    </row>
    <row r="5" spans="1:16" ht="13.5" customHeight="1">
      <c r="A5" s="444"/>
      <c r="B5" s="450"/>
      <c r="C5" s="444"/>
      <c r="D5" s="444"/>
      <c r="E5" s="450"/>
      <c r="F5" s="444"/>
      <c r="G5" s="444"/>
      <c r="H5" s="444"/>
      <c r="I5" s="444"/>
      <c r="J5" s="444"/>
      <c r="K5" s="444"/>
      <c r="L5" s="444"/>
      <c r="M5" s="444"/>
      <c r="N5" s="444"/>
      <c r="O5" s="444"/>
      <c r="P5" s="444"/>
    </row>
    <row r="6" spans="1:16" ht="45">
      <c r="A6" s="451" t="s">
        <v>8</v>
      </c>
      <c r="B6" s="454" t="s">
        <v>474</v>
      </c>
      <c r="C6" s="452"/>
      <c r="D6" s="451" t="s">
        <v>8</v>
      </c>
      <c r="E6" s="455" t="s">
        <v>482</v>
      </c>
      <c r="F6" s="533"/>
      <c r="G6" s="533"/>
      <c r="H6" s="533"/>
      <c r="I6" s="533"/>
      <c r="J6" s="533"/>
      <c r="K6" s="533"/>
      <c r="L6" s="533"/>
      <c r="M6" s="533"/>
      <c r="N6" s="533"/>
      <c r="O6" s="533"/>
      <c r="P6" s="533"/>
    </row>
    <row r="7" spans="1:16" ht="45">
      <c r="A7" s="451" t="s">
        <v>8</v>
      </c>
      <c r="B7" s="453" t="s">
        <v>475</v>
      </c>
      <c r="C7" s="454"/>
      <c r="D7" s="451" t="s">
        <v>8</v>
      </c>
      <c r="E7" s="455" t="s">
        <v>483</v>
      </c>
      <c r="F7" s="533"/>
      <c r="G7" s="533"/>
      <c r="H7" s="533"/>
      <c r="I7" s="533"/>
      <c r="J7" s="533"/>
      <c r="K7" s="533"/>
      <c r="L7" s="533"/>
      <c r="M7" s="533"/>
      <c r="N7" s="533"/>
      <c r="O7" s="533"/>
      <c r="P7" s="533"/>
    </row>
    <row r="8" spans="1:16" ht="30">
      <c r="A8" s="451" t="s">
        <v>8</v>
      </c>
      <c r="B8" s="454" t="s">
        <v>476</v>
      </c>
      <c r="C8" s="454"/>
      <c r="D8" s="451" t="s">
        <v>8</v>
      </c>
      <c r="E8" s="454" t="s">
        <v>484</v>
      </c>
      <c r="F8" s="533"/>
      <c r="G8" s="533"/>
      <c r="H8" s="533"/>
      <c r="I8" s="533"/>
      <c r="J8" s="533"/>
      <c r="K8" s="533"/>
      <c r="L8" s="533"/>
      <c r="M8" s="533"/>
      <c r="N8" s="533"/>
      <c r="O8" s="533"/>
      <c r="P8" s="533"/>
    </row>
    <row r="9" spans="1:16" ht="30">
      <c r="A9" s="451" t="s">
        <v>8</v>
      </c>
      <c r="B9" s="454" t="s">
        <v>477</v>
      </c>
      <c r="C9" s="454"/>
      <c r="D9" s="451" t="s">
        <v>8</v>
      </c>
      <c r="E9" s="454" t="s">
        <v>485</v>
      </c>
      <c r="F9" s="533"/>
      <c r="G9" s="533"/>
      <c r="H9" s="533"/>
      <c r="I9" s="533"/>
      <c r="J9" s="533"/>
      <c r="K9" s="533"/>
      <c r="L9" s="533"/>
      <c r="M9" s="533"/>
      <c r="N9" s="533"/>
      <c r="O9" s="533"/>
      <c r="P9" s="533"/>
    </row>
    <row r="10" spans="1:16" ht="30">
      <c r="A10" s="451" t="s">
        <v>8</v>
      </c>
      <c r="B10" s="454" t="s">
        <v>478</v>
      </c>
      <c r="C10" s="454"/>
      <c r="D10" s="451" t="s">
        <v>8</v>
      </c>
      <c r="E10" s="454" t="s">
        <v>486</v>
      </c>
      <c r="F10" s="533"/>
      <c r="G10" s="533"/>
      <c r="H10" s="533"/>
      <c r="I10" s="533"/>
      <c r="J10" s="533"/>
      <c r="K10" s="533"/>
      <c r="L10" s="533"/>
      <c r="M10" s="533"/>
      <c r="N10" s="533"/>
      <c r="O10" s="533"/>
      <c r="P10" s="533"/>
    </row>
    <row r="11" spans="1:16" ht="30">
      <c r="A11" s="451" t="s">
        <v>8</v>
      </c>
      <c r="B11" s="454" t="s">
        <v>479</v>
      </c>
      <c r="C11" s="454"/>
      <c r="D11" s="451" t="s">
        <v>8</v>
      </c>
      <c r="E11" s="454" t="s">
        <v>487</v>
      </c>
      <c r="F11" s="533"/>
      <c r="G11" s="533"/>
      <c r="H11" s="533"/>
      <c r="I11" s="533"/>
      <c r="J11" s="533"/>
      <c r="K11" s="533"/>
      <c r="L11" s="533"/>
      <c r="M11" s="533"/>
      <c r="N11" s="533"/>
      <c r="O11" s="533"/>
      <c r="P11" s="533"/>
    </row>
    <row r="12" spans="1:16" ht="45">
      <c r="A12" s="451" t="s">
        <v>8</v>
      </c>
      <c r="B12" s="454" t="s">
        <v>480</v>
      </c>
      <c r="C12" s="454"/>
      <c r="D12" s="451" t="s">
        <v>8</v>
      </c>
      <c r="E12" s="454" t="s">
        <v>488</v>
      </c>
      <c r="F12" s="533"/>
      <c r="G12" s="533"/>
      <c r="H12" s="533"/>
      <c r="I12" s="533"/>
      <c r="J12" s="533"/>
      <c r="K12" s="533"/>
      <c r="L12" s="533"/>
      <c r="M12" s="533"/>
      <c r="N12" s="533"/>
      <c r="O12" s="533"/>
      <c r="P12" s="533"/>
    </row>
    <row r="13" spans="1:16" ht="45">
      <c r="A13" s="451" t="s">
        <v>8</v>
      </c>
      <c r="B13" s="454" t="s">
        <v>481</v>
      </c>
      <c r="C13" s="454"/>
      <c r="D13" s="451" t="s">
        <v>8</v>
      </c>
      <c r="E13" s="454" t="s">
        <v>489</v>
      </c>
      <c r="F13" s="533"/>
      <c r="G13" s="533"/>
      <c r="H13" s="533"/>
      <c r="I13" s="533"/>
      <c r="J13" s="533"/>
      <c r="K13" s="533"/>
      <c r="L13" s="533"/>
      <c r="M13" s="533"/>
      <c r="N13" s="533"/>
      <c r="O13" s="533"/>
      <c r="P13" s="533"/>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70" zoomScaleNormal="70" workbookViewId="0">
      <selection activeCell="I43" sqref="I43"/>
    </sheetView>
  </sheetViews>
  <sheetFormatPr defaultColWidth="9.140625" defaultRowHeight="12"/>
  <cols>
    <col min="1" max="1" width="37.7109375" style="63" customWidth="1"/>
    <col min="2" max="2" width="12.42578125" style="63" bestFit="1" customWidth="1"/>
    <col min="3" max="3" width="13.7109375" style="63" bestFit="1" customWidth="1"/>
    <col min="4" max="4" width="12.140625" style="63" customWidth="1"/>
    <col min="5" max="5" width="9.5703125" style="63" customWidth="1"/>
    <col min="6" max="6" width="9" style="63" customWidth="1"/>
    <col min="7" max="7" width="12" style="68" bestFit="1" customWidth="1"/>
    <col min="8" max="16384" width="9.140625" style="63"/>
  </cols>
  <sheetData>
    <row r="1" spans="1:33" s="60" customFormat="1" ht="16.5" customHeight="1">
      <c r="A1" s="543" t="s">
        <v>210</v>
      </c>
      <c r="B1" s="543"/>
      <c r="C1" s="543"/>
      <c r="D1" s="543"/>
      <c r="E1" s="543"/>
      <c r="F1" s="543"/>
      <c r="G1" s="270"/>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4" t="s">
        <v>55</v>
      </c>
      <c r="B2" s="544"/>
      <c r="C2" s="544"/>
      <c r="D2" s="544"/>
      <c r="E2" s="544"/>
      <c r="F2" s="544"/>
      <c r="G2" s="270"/>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2" t="s">
        <v>136</v>
      </c>
      <c r="B3" s="542"/>
      <c r="C3" s="542"/>
      <c r="D3" s="542"/>
      <c r="E3" s="542"/>
      <c r="F3" s="542"/>
      <c r="G3" s="270"/>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t="11.45" hidden="1" customHeight="1">
      <c r="A5" s="64"/>
      <c r="B5" s="62"/>
      <c r="C5" s="62"/>
      <c r="D5" s="62"/>
      <c r="E5" s="62"/>
      <c r="F5" s="62"/>
    </row>
    <row r="6" spans="1:33" ht="12" customHeight="1">
      <c r="A6" s="517"/>
      <c r="B6" s="306"/>
      <c r="C6" s="307"/>
      <c r="D6" s="420" t="s">
        <v>50</v>
      </c>
      <c r="E6" s="536" t="s">
        <v>12</v>
      </c>
      <c r="F6" s="541"/>
    </row>
    <row r="7" spans="1:33" ht="12" customHeight="1">
      <c r="A7" s="308" t="s">
        <v>13</v>
      </c>
      <c r="B7" s="536" t="s">
        <v>265</v>
      </c>
      <c r="C7" s="541"/>
      <c r="D7" s="420" t="s">
        <v>14</v>
      </c>
      <c r="E7" s="536" t="s">
        <v>14</v>
      </c>
      <c r="F7" s="541"/>
    </row>
    <row r="8" spans="1:33" ht="12" customHeight="1">
      <c r="A8" s="309" t="s">
        <v>16</v>
      </c>
      <c r="B8" s="538" t="s">
        <v>266</v>
      </c>
      <c r="C8" s="540"/>
      <c r="D8" s="344" t="s">
        <v>51</v>
      </c>
      <c r="E8" s="538" t="s">
        <v>18</v>
      </c>
      <c r="F8" s="540"/>
    </row>
    <row r="9" spans="1:33" ht="12" customHeight="1">
      <c r="A9" s="518"/>
      <c r="B9" s="306"/>
      <c r="C9" s="307"/>
      <c r="D9" s="344" t="s">
        <v>19</v>
      </c>
      <c r="E9" s="538" t="s">
        <v>19</v>
      </c>
      <c r="F9" s="540"/>
    </row>
    <row r="10" spans="1:33" ht="14.25" customHeight="1" thickBot="1">
      <c r="A10" s="65" t="s">
        <v>472</v>
      </c>
      <c r="B10" s="66">
        <v>2018</v>
      </c>
      <c r="C10" s="224">
        <v>2019</v>
      </c>
      <c r="D10" s="66" t="s">
        <v>387</v>
      </c>
      <c r="E10" s="66">
        <v>2018</v>
      </c>
      <c r="F10" s="224">
        <v>2019</v>
      </c>
    </row>
    <row r="11" spans="1:33" ht="15.75" thickBot="1">
      <c r="A11" s="535" t="s">
        <v>339</v>
      </c>
      <c r="B11" s="535"/>
      <c r="C11" s="535"/>
      <c r="D11" s="535"/>
      <c r="E11" s="535"/>
      <c r="F11" s="535"/>
    </row>
    <row r="12" spans="1:33" ht="13.5" customHeight="1">
      <c r="A12" s="69" t="s">
        <v>172</v>
      </c>
      <c r="B12" s="162">
        <v>2951033.2006788761</v>
      </c>
      <c r="C12" s="162">
        <v>3455283.7132033138</v>
      </c>
      <c r="D12" s="223">
        <v>17.08725311556767</v>
      </c>
      <c r="E12" s="87">
        <v>3.1570311628825558</v>
      </c>
      <c r="F12" s="87">
        <v>3.4057516940243113</v>
      </c>
    </row>
    <row r="13" spans="1:33" ht="18" customHeight="1">
      <c r="A13" s="71" t="s">
        <v>263</v>
      </c>
      <c r="B13" s="462">
        <v>90523913.621968538</v>
      </c>
      <c r="C13" s="210">
        <v>97999080.069861397</v>
      </c>
      <c r="D13" s="223">
        <v>8.2576704307211646</v>
      </c>
      <c r="E13" s="90">
        <v>96.842968837117454</v>
      </c>
      <c r="F13" s="90">
        <v>96.594248305975697</v>
      </c>
    </row>
    <row r="14" spans="1:33" ht="13.5" customHeight="1">
      <c r="A14" s="72" t="s">
        <v>239</v>
      </c>
      <c r="B14" s="210"/>
      <c r="C14" s="210"/>
      <c r="D14" s="223"/>
      <c r="E14" s="90"/>
      <c r="F14" s="90"/>
    </row>
    <row r="15" spans="1:33" ht="15">
      <c r="A15" s="316" t="s">
        <v>9</v>
      </c>
      <c r="B15" s="317">
        <v>93474946.822647408</v>
      </c>
      <c r="C15" s="317">
        <v>101454363.78306471</v>
      </c>
      <c r="D15" s="318">
        <v>8.5364231076342492</v>
      </c>
      <c r="E15" s="319">
        <v>100.00000000000001</v>
      </c>
      <c r="F15" s="319">
        <v>100.00000000000001</v>
      </c>
    </row>
    <row r="16" spans="1:33" ht="12.75" thickBot="1">
      <c r="A16" s="73"/>
      <c r="B16" s="74"/>
      <c r="C16" s="282"/>
      <c r="D16" s="463"/>
      <c r="E16" s="75"/>
      <c r="F16" s="75"/>
    </row>
    <row r="17" spans="1:33" ht="14.25" customHeight="1" thickBot="1">
      <c r="A17" s="535" t="s">
        <v>336</v>
      </c>
      <c r="B17" s="535"/>
      <c r="C17" s="535"/>
      <c r="D17" s="535"/>
      <c r="E17" s="535"/>
      <c r="F17" s="535"/>
    </row>
    <row r="18" spans="1:33" ht="16.5" customHeight="1">
      <c r="A18" s="69" t="s">
        <v>171</v>
      </c>
      <c r="B18" s="162">
        <v>533683.87</v>
      </c>
      <c r="C18" s="162">
        <v>698548.78999999992</v>
      </c>
      <c r="D18" s="223">
        <v>30.891868626271201</v>
      </c>
      <c r="E18" s="87">
        <v>1.2098181746461216</v>
      </c>
      <c r="F18" s="87">
        <v>1.3610202526311443</v>
      </c>
    </row>
    <row r="19" spans="1:33" ht="20.25" customHeight="1">
      <c r="A19" s="71" t="s">
        <v>263</v>
      </c>
      <c r="B19" s="210">
        <v>43579049.860100016</v>
      </c>
      <c r="C19" s="210">
        <v>50626829.260000005</v>
      </c>
      <c r="D19" s="223">
        <v>16.172402616682046</v>
      </c>
      <c r="E19" s="90">
        <v>98.790181825353883</v>
      </c>
      <c r="F19" s="90">
        <v>98.638979747368865</v>
      </c>
    </row>
    <row r="20" spans="1:33" ht="16.5" customHeight="1">
      <c r="A20" s="72" t="s">
        <v>239</v>
      </c>
      <c r="B20" s="210"/>
      <c r="C20" s="210"/>
      <c r="D20" s="223"/>
      <c r="E20" s="90"/>
      <c r="F20" s="90"/>
    </row>
    <row r="21" spans="1:33" ht="15">
      <c r="A21" s="316" t="s">
        <v>9</v>
      </c>
      <c r="B21" s="317">
        <v>44112733.730100013</v>
      </c>
      <c r="C21" s="317">
        <v>51325378.050000004</v>
      </c>
      <c r="D21" s="318">
        <v>16.350481391676919</v>
      </c>
      <c r="E21" s="319">
        <v>100</v>
      </c>
      <c r="F21" s="320">
        <v>100</v>
      </c>
    </row>
    <row r="22" spans="1:33" ht="15">
      <c r="A22" s="77"/>
      <c r="B22" s="78"/>
      <c r="C22" s="225"/>
      <c r="D22" s="264"/>
      <c r="E22" s="79"/>
      <c r="F22" s="79"/>
    </row>
    <row r="23" spans="1:33" s="60" customFormat="1" ht="15.75" customHeight="1">
      <c r="A23" s="543" t="s">
        <v>56</v>
      </c>
      <c r="B23" s="543"/>
      <c r="C23" s="543"/>
      <c r="D23" s="543"/>
      <c r="E23" s="543"/>
      <c r="F23" s="543"/>
      <c r="G23" s="270"/>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2" t="s">
        <v>137</v>
      </c>
      <c r="B24" s="542"/>
      <c r="C24" s="542"/>
      <c r="D24" s="542"/>
      <c r="E24" s="542"/>
      <c r="F24" s="542"/>
      <c r="G24" s="270"/>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0"/>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11"/>
      <c r="B26" s="312"/>
      <c r="C26" s="313"/>
      <c r="D26" s="421" t="s">
        <v>50</v>
      </c>
      <c r="E26" s="536" t="s">
        <v>12</v>
      </c>
      <c r="F26" s="537"/>
    </row>
    <row r="27" spans="1:33" ht="12" customHeight="1">
      <c r="A27" s="311" t="s">
        <v>13</v>
      </c>
      <c r="B27" s="536" t="s">
        <v>170</v>
      </c>
      <c r="C27" s="541"/>
      <c r="D27" s="421" t="s">
        <v>14</v>
      </c>
      <c r="E27" s="536" t="s">
        <v>14</v>
      </c>
      <c r="F27" s="537"/>
    </row>
    <row r="28" spans="1:33" ht="12" customHeight="1">
      <c r="A28" s="314" t="s">
        <v>16</v>
      </c>
      <c r="B28" s="538" t="s">
        <v>169</v>
      </c>
      <c r="C28" s="540"/>
      <c r="D28" s="422" t="s">
        <v>51</v>
      </c>
      <c r="E28" s="538" t="s">
        <v>18</v>
      </c>
      <c r="F28" s="539"/>
    </row>
    <row r="29" spans="1:33" ht="12" customHeight="1">
      <c r="A29" s="314"/>
      <c r="B29" s="312"/>
      <c r="C29" s="313"/>
      <c r="D29" s="422" t="s">
        <v>19</v>
      </c>
      <c r="E29" s="538" t="s">
        <v>19</v>
      </c>
      <c r="F29" s="539"/>
    </row>
    <row r="30" spans="1:33" ht="15" customHeight="1" thickBot="1">
      <c r="A30" s="65" t="str">
        <f>A10</f>
        <v>Janar - Dhjetor / January - December</v>
      </c>
      <c r="B30" s="66">
        <v>2018</v>
      </c>
      <c r="C30" s="224">
        <v>2019</v>
      </c>
      <c r="D30" s="66" t="s">
        <v>387</v>
      </c>
      <c r="E30" s="66">
        <v>2018</v>
      </c>
      <c r="F30" s="224">
        <v>2019</v>
      </c>
    </row>
    <row r="31" spans="1:33" ht="15.75" thickBot="1">
      <c r="A31" s="535" t="s">
        <v>337</v>
      </c>
      <c r="B31" s="535"/>
      <c r="C31" s="535"/>
      <c r="D31" s="535"/>
      <c r="E31" s="535"/>
      <c r="F31" s="535"/>
    </row>
    <row r="32" spans="1:33" ht="15">
      <c r="A32" s="69" t="s">
        <v>171</v>
      </c>
      <c r="B32" s="162">
        <v>9013</v>
      </c>
      <c r="C32" s="162">
        <v>13692</v>
      </c>
      <c r="D32" s="223">
        <v>51.913902141351386</v>
      </c>
      <c r="E32" s="87">
        <v>0.83242898770243878</v>
      </c>
      <c r="F32" s="87">
        <v>1.1310757528320263</v>
      </c>
    </row>
    <row r="33" spans="1:9" ht="15">
      <c r="A33" s="71" t="s">
        <v>263</v>
      </c>
      <c r="B33" s="210">
        <v>1073722</v>
      </c>
      <c r="C33" s="210">
        <v>1196837</v>
      </c>
      <c r="D33" s="223">
        <v>11.466189572347396</v>
      </c>
      <c r="E33" s="90">
        <v>99.167571012297557</v>
      </c>
      <c r="F33" s="90">
        <v>98.868924247167982</v>
      </c>
    </row>
    <row r="34" spans="1:9" ht="13.5" customHeight="1">
      <c r="A34" s="72" t="s">
        <v>239</v>
      </c>
      <c r="B34" s="91"/>
      <c r="C34" s="91"/>
      <c r="D34" s="223"/>
      <c r="E34" s="90">
        <v>0</v>
      </c>
      <c r="F34" s="90">
        <v>0</v>
      </c>
    </row>
    <row r="35" spans="1:9" ht="15">
      <c r="A35" s="316" t="s">
        <v>9</v>
      </c>
      <c r="B35" s="317">
        <v>1082735</v>
      </c>
      <c r="C35" s="317">
        <v>1210529</v>
      </c>
      <c r="D35" s="318">
        <v>11.802888056634364</v>
      </c>
      <c r="E35" s="319">
        <v>100</v>
      </c>
      <c r="F35" s="320">
        <v>100.00000000000001</v>
      </c>
    </row>
    <row r="36" spans="1:9" ht="12.75" thickBot="1">
      <c r="A36" s="64"/>
      <c r="B36" s="84"/>
      <c r="C36" s="158"/>
      <c r="D36" s="265"/>
      <c r="E36" s="84"/>
      <c r="F36" s="84"/>
    </row>
    <row r="37" spans="1:9" ht="15.75" thickBot="1">
      <c r="A37" s="535" t="s">
        <v>338</v>
      </c>
      <c r="B37" s="535"/>
      <c r="C37" s="535"/>
      <c r="D37" s="535"/>
      <c r="E37" s="535"/>
      <c r="F37" s="535"/>
    </row>
    <row r="38" spans="1:9" ht="12.75" customHeight="1">
      <c r="A38" s="69" t="s">
        <v>172</v>
      </c>
      <c r="B38" s="162">
        <v>286</v>
      </c>
      <c r="C38" s="162">
        <v>282</v>
      </c>
      <c r="D38" s="223">
        <v>-1.3986013986013957</v>
      </c>
      <c r="E38" s="87">
        <v>0.20480944128557313</v>
      </c>
      <c r="F38" s="87">
        <v>0.20569527922040029</v>
      </c>
    </row>
    <row r="39" spans="1:9" ht="15">
      <c r="A39" s="71" t="s">
        <v>263</v>
      </c>
      <c r="B39" s="210">
        <v>139356</v>
      </c>
      <c r="C39" s="210">
        <v>137096</v>
      </c>
      <c r="D39" s="223">
        <v>-1.6217457447113892</v>
      </c>
      <c r="E39" s="90">
        <v>99.795190558714424</v>
      </c>
      <c r="F39" s="90">
        <v>99.794726957737041</v>
      </c>
    </row>
    <row r="40" spans="1:9" ht="15.75" customHeight="1">
      <c r="A40" s="72" t="s">
        <v>239</v>
      </c>
      <c r="B40" s="210"/>
      <c r="C40" s="210"/>
      <c r="D40" s="223"/>
      <c r="E40" s="90">
        <v>0</v>
      </c>
      <c r="F40" s="90">
        <v>0</v>
      </c>
    </row>
    <row r="41" spans="1:9" ht="15">
      <c r="A41" s="316" t="s">
        <v>9</v>
      </c>
      <c r="B41" s="317">
        <v>139642</v>
      </c>
      <c r="C41" s="317">
        <v>137378</v>
      </c>
      <c r="D41" s="318">
        <v>-1.6212887240228624</v>
      </c>
      <c r="E41" s="319">
        <v>100</v>
      </c>
      <c r="F41" s="320">
        <v>100.00042223695745</v>
      </c>
      <c r="H41" s="477"/>
      <c r="I41" s="477"/>
    </row>
    <row r="42" spans="1:9" ht="15">
      <c r="A42" s="77"/>
      <c r="B42" s="85"/>
      <c r="C42" s="226"/>
      <c r="D42" s="266"/>
      <c r="E42" s="86"/>
      <c r="F42" s="86"/>
    </row>
    <row r="43" spans="1:9" ht="12.75">
      <c r="A43" s="534" t="s">
        <v>152</v>
      </c>
      <c r="B43" s="534"/>
      <c r="C43" s="534" t="s">
        <v>153</v>
      </c>
      <c r="D43" s="534"/>
      <c r="E43" s="534"/>
      <c r="F43" s="534"/>
    </row>
    <row r="46" spans="1:9">
      <c r="B46" s="63" t="s">
        <v>219</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topLeftCell="A4" zoomScale="70" zoomScaleNormal="70" workbookViewId="0">
      <selection activeCell="J19" sqref="J19"/>
    </sheetView>
  </sheetViews>
  <sheetFormatPr defaultColWidth="9.140625" defaultRowHeight="12"/>
  <cols>
    <col min="1" max="1" width="5.140625" style="186"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519"/>
      <c r="B1" s="543"/>
      <c r="C1" s="543"/>
      <c r="D1" s="543"/>
      <c r="E1" s="543"/>
      <c r="F1" s="543"/>
      <c r="G1" s="543"/>
      <c r="H1" s="270"/>
      <c r="I1" s="59"/>
      <c r="J1" s="59"/>
      <c r="K1" s="59"/>
      <c r="L1" s="59"/>
      <c r="M1" s="59"/>
      <c r="N1" s="59"/>
      <c r="O1" s="59"/>
      <c r="P1" s="59"/>
      <c r="Q1" s="59"/>
      <c r="R1" s="59"/>
      <c r="S1" s="59"/>
      <c r="T1" s="59"/>
      <c r="U1" s="59"/>
      <c r="V1" s="59"/>
    </row>
    <row r="2" spans="1:22" s="60" customFormat="1" ht="15.75" customHeight="1">
      <c r="A2" s="543" t="s">
        <v>167</v>
      </c>
      <c r="B2" s="543"/>
      <c r="C2" s="543"/>
      <c r="D2" s="543"/>
      <c r="E2" s="543"/>
      <c r="F2" s="543"/>
      <c r="G2" s="543"/>
      <c r="H2" s="270"/>
      <c r="I2" s="59"/>
      <c r="J2" s="59"/>
      <c r="K2" s="59"/>
      <c r="L2" s="59"/>
      <c r="M2" s="59"/>
      <c r="N2" s="59"/>
      <c r="O2" s="59"/>
      <c r="P2" s="59"/>
      <c r="Q2" s="59"/>
      <c r="R2" s="59"/>
      <c r="S2" s="59"/>
      <c r="T2" s="59"/>
      <c r="U2" s="59"/>
      <c r="V2" s="59"/>
    </row>
    <row r="3" spans="1:22" s="60" customFormat="1" ht="15.75" customHeight="1">
      <c r="A3" s="542" t="s">
        <v>179</v>
      </c>
      <c r="B3" s="542"/>
      <c r="C3" s="542"/>
      <c r="D3" s="542"/>
      <c r="E3" s="542"/>
      <c r="F3" s="542"/>
      <c r="G3" s="542"/>
      <c r="H3" s="270"/>
      <c r="I3" s="59"/>
      <c r="J3" s="59"/>
      <c r="K3" s="59"/>
      <c r="L3" s="59"/>
      <c r="M3" s="59"/>
      <c r="N3" s="59"/>
      <c r="O3" s="59"/>
      <c r="P3" s="59"/>
      <c r="Q3" s="59"/>
      <c r="R3" s="59"/>
      <c r="S3" s="59"/>
      <c r="T3" s="59"/>
      <c r="U3" s="59"/>
      <c r="V3" s="59"/>
    </row>
    <row r="4" spans="1:22">
      <c r="A4" s="183"/>
      <c r="B4" s="64"/>
      <c r="C4" s="62"/>
      <c r="D4" s="62"/>
      <c r="E4" s="62"/>
      <c r="F4" s="62"/>
      <c r="G4" s="62"/>
    </row>
    <row r="5" spans="1:22" ht="12" customHeight="1">
      <c r="A5" s="321"/>
      <c r="B5" s="322"/>
      <c r="C5" s="306"/>
      <c r="D5" s="323"/>
      <c r="E5" s="324" t="s">
        <v>50</v>
      </c>
      <c r="F5" s="536" t="s">
        <v>12</v>
      </c>
      <c r="G5" s="537"/>
    </row>
    <row r="6" spans="1:22" ht="15.75" customHeight="1">
      <c r="A6" s="321" t="s">
        <v>47</v>
      </c>
      <c r="B6" s="311" t="s">
        <v>10</v>
      </c>
      <c r="C6" s="536" t="s">
        <v>265</v>
      </c>
      <c r="D6" s="541"/>
      <c r="E6" s="324" t="s">
        <v>14</v>
      </c>
      <c r="F6" s="536" t="s">
        <v>14</v>
      </c>
      <c r="G6" s="537"/>
    </row>
    <row r="7" spans="1:22" ht="13.5" customHeight="1">
      <c r="A7" s="325"/>
      <c r="B7" s="314" t="s">
        <v>180</v>
      </c>
      <c r="C7" s="538" t="s">
        <v>266</v>
      </c>
      <c r="D7" s="540"/>
      <c r="E7" s="315" t="s">
        <v>51</v>
      </c>
      <c r="F7" s="538" t="s">
        <v>18</v>
      </c>
      <c r="G7" s="539"/>
    </row>
    <row r="8" spans="1:22" ht="12" customHeight="1">
      <c r="A8" s="326"/>
      <c r="B8" s="314"/>
      <c r="C8" s="306"/>
      <c r="D8" s="323"/>
      <c r="E8" s="315" t="s">
        <v>19</v>
      </c>
      <c r="F8" s="538" t="s">
        <v>19</v>
      </c>
      <c r="G8" s="539"/>
    </row>
    <row r="9" spans="1:22" ht="16.5" customHeight="1" thickBot="1">
      <c r="A9" s="183"/>
      <c r="B9" s="65" t="str">
        <f>' F4'!A10</f>
        <v>Janar - Dhjetor / January - December</v>
      </c>
      <c r="C9" s="66">
        <v>2018</v>
      </c>
      <c r="D9" s="224">
        <v>2019</v>
      </c>
      <c r="E9" s="66" t="s">
        <v>387</v>
      </c>
      <c r="F9" s="66">
        <v>2018</v>
      </c>
      <c r="G9" s="224">
        <v>2019</v>
      </c>
    </row>
    <row r="10" spans="1:22" ht="15.75" thickBot="1">
      <c r="A10" s="535" t="s">
        <v>340</v>
      </c>
      <c r="B10" s="535"/>
      <c r="C10" s="535"/>
      <c r="D10" s="535"/>
      <c r="E10" s="535"/>
      <c r="F10" s="535"/>
      <c r="G10" s="535"/>
    </row>
    <row r="11" spans="1:22" ht="12.75">
      <c r="A11" s="328" t="s">
        <v>256</v>
      </c>
      <c r="B11" s="327" t="s">
        <v>318</v>
      </c>
      <c r="C11" s="329">
        <v>2951033.2006788761</v>
      </c>
      <c r="D11" s="329">
        <v>3455283.7132033142</v>
      </c>
      <c r="E11" s="330">
        <v>17.087253115567691</v>
      </c>
      <c r="F11" s="331">
        <v>100</v>
      </c>
      <c r="G11" s="331">
        <v>100.00000000000001</v>
      </c>
    </row>
    <row r="12" spans="1:22" ht="12.75">
      <c r="A12" s="248"/>
      <c r="B12" s="249" t="s">
        <v>358</v>
      </c>
      <c r="C12" s="88">
        <v>0</v>
      </c>
      <c r="D12" s="88">
        <v>0</v>
      </c>
      <c r="E12" s="88"/>
      <c r="F12" s="175">
        <v>0</v>
      </c>
      <c r="G12" s="175">
        <v>0</v>
      </c>
    </row>
    <row r="13" spans="1:22" ht="12.75">
      <c r="A13" s="250"/>
      <c r="B13" s="441" t="s">
        <v>319</v>
      </c>
      <c r="C13" s="88">
        <v>605926.51500000001</v>
      </c>
      <c r="D13" s="88">
        <v>819057.59000000008</v>
      </c>
      <c r="E13" s="89">
        <v>35.174409721944585</v>
      </c>
      <c r="F13" s="175">
        <v>20.532690545826746</v>
      </c>
      <c r="G13" s="175">
        <v>23.704496012012587</v>
      </c>
    </row>
    <row r="14" spans="1:22" ht="12.75">
      <c r="A14" s="250"/>
      <c r="B14" s="441" t="s">
        <v>383</v>
      </c>
      <c r="C14" s="88">
        <v>2150118.3156788759</v>
      </c>
      <c r="D14" s="88">
        <v>2334380.8732033144</v>
      </c>
      <c r="E14" s="89">
        <v>8.5698799075742738</v>
      </c>
      <c r="F14" s="175">
        <v>72.859848380704349</v>
      </c>
      <c r="G14" s="175">
        <v>67.55974521811882</v>
      </c>
    </row>
    <row r="15" spans="1:22" ht="12.75">
      <c r="A15" s="250"/>
      <c r="B15" s="441" t="s">
        <v>384</v>
      </c>
      <c r="C15" s="88">
        <v>0</v>
      </c>
      <c r="D15" s="88">
        <v>0</v>
      </c>
      <c r="E15" s="89"/>
      <c r="F15" s="175">
        <v>0</v>
      </c>
      <c r="G15" s="175">
        <v>0</v>
      </c>
    </row>
    <row r="16" spans="1:22" ht="12.75">
      <c r="A16" s="250"/>
      <c r="B16" s="441" t="s">
        <v>385</v>
      </c>
      <c r="C16" s="88">
        <v>121382.5</v>
      </c>
      <c r="D16" s="88">
        <v>229280.40000000002</v>
      </c>
      <c r="E16" s="89">
        <v>88.890820340658678</v>
      </c>
      <c r="F16" s="175">
        <v>4.1132204128396905</v>
      </c>
      <c r="G16" s="175">
        <v>6.6356461301245631</v>
      </c>
    </row>
    <row r="17" spans="1:7" ht="12.75">
      <c r="A17" s="250"/>
      <c r="B17" s="441" t="s">
        <v>386</v>
      </c>
      <c r="C17" s="88">
        <v>5360.78</v>
      </c>
      <c r="D17" s="88">
        <v>0</v>
      </c>
      <c r="E17" s="89"/>
      <c r="F17" s="175">
        <v>0.18165773257877169</v>
      </c>
      <c r="G17" s="175">
        <v>0</v>
      </c>
    </row>
    <row r="18" spans="1:7" ht="12.75">
      <c r="A18" s="250"/>
      <c r="B18" s="251" t="s">
        <v>360</v>
      </c>
      <c r="C18" s="88">
        <v>0</v>
      </c>
      <c r="D18" s="88">
        <v>0</v>
      </c>
      <c r="E18" s="89"/>
      <c r="F18" s="175">
        <v>0</v>
      </c>
      <c r="G18" s="175">
        <v>0</v>
      </c>
    </row>
    <row r="19" spans="1:7" ht="12.75">
      <c r="A19" s="250"/>
      <c r="B19" s="251" t="s">
        <v>361</v>
      </c>
      <c r="C19" s="88">
        <v>64226.16</v>
      </c>
      <c r="D19" s="88">
        <v>72564.850000000006</v>
      </c>
      <c r="E19" s="89">
        <v>12.983323306266481</v>
      </c>
      <c r="F19" s="175">
        <v>2.1763957106692318</v>
      </c>
      <c r="G19" s="175">
        <v>2.1001126397440397</v>
      </c>
    </row>
    <row r="20" spans="1:7" ht="12.75">
      <c r="A20" s="250"/>
      <c r="B20" s="251" t="s">
        <v>362</v>
      </c>
      <c r="C20" s="88">
        <v>4018.93</v>
      </c>
      <c r="D20" s="88">
        <v>0</v>
      </c>
      <c r="E20" s="89"/>
      <c r="F20" s="175">
        <v>0.13618721738120254</v>
      </c>
      <c r="G20" s="175">
        <v>0</v>
      </c>
    </row>
    <row r="21" spans="1:7" ht="12.75">
      <c r="A21" s="252"/>
      <c r="B21" s="251" t="s">
        <v>363</v>
      </c>
      <c r="C21" s="113">
        <v>0</v>
      </c>
      <c r="D21" s="88">
        <v>0</v>
      </c>
      <c r="E21" s="89"/>
      <c r="F21" s="175">
        <v>0</v>
      </c>
      <c r="G21" s="175">
        <v>0</v>
      </c>
    </row>
    <row r="22" spans="1:7" ht="12.75">
      <c r="A22" s="252"/>
      <c r="B22" s="251" t="s">
        <v>364</v>
      </c>
      <c r="C22" s="88">
        <v>0</v>
      </c>
      <c r="D22" s="88">
        <v>0</v>
      </c>
      <c r="E22" s="89"/>
      <c r="F22" s="175">
        <v>0</v>
      </c>
      <c r="G22" s="175">
        <v>0</v>
      </c>
    </row>
    <row r="23" spans="1:7" ht="25.5">
      <c r="A23" s="252"/>
      <c r="B23" s="251" t="s">
        <v>365</v>
      </c>
      <c r="C23" s="88">
        <v>0</v>
      </c>
      <c r="D23" s="88">
        <v>0</v>
      </c>
      <c r="E23" s="89"/>
      <c r="F23" s="175">
        <v>0</v>
      </c>
      <c r="G23" s="175">
        <v>0</v>
      </c>
    </row>
    <row r="24" spans="1:7" ht="12.75">
      <c r="A24" s="252"/>
      <c r="B24" s="251" t="s">
        <v>366</v>
      </c>
      <c r="C24" s="88">
        <v>0</v>
      </c>
      <c r="D24" s="88">
        <v>0</v>
      </c>
      <c r="E24" s="89"/>
      <c r="F24" s="175">
        <v>0</v>
      </c>
      <c r="G24" s="175">
        <v>0</v>
      </c>
    </row>
    <row r="25" spans="1:7" ht="12.75">
      <c r="A25" s="252"/>
      <c r="B25" s="251" t="s">
        <v>367</v>
      </c>
      <c r="C25" s="88">
        <v>0</v>
      </c>
      <c r="D25" s="88">
        <v>0</v>
      </c>
      <c r="E25" s="113"/>
      <c r="F25" s="113"/>
      <c r="G25" s="113"/>
    </row>
    <row r="26" spans="1:7" ht="13.5">
      <c r="A26" s="332" t="s">
        <v>257</v>
      </c>
      <c r="B26" s="333" t="s">
        <v>368</v>
      </c>
      <c r="C26" s="334">
        <v>0</v>
      </c>
      <c r="D26" s="335">
        <v>0</v>
      </c>
      <c r="E26" s="335"/>
      <c r="F26" s="335"/>
      <c r="G26" s="336"/>
    </row>
    <row r="27" spans="1:7" ht="12.75">
      <c r="A27" s="253"/>
      <c r="B27" s="251" t="s">
        <v>369</v>
      </c>
      <c r="C27" s="272">
        <v>0</v>
      </c>
      <c r="D27" s="272">
        <v>0</v>
      </c>
      <c r="E27" s="273"/>
      <c r="F27" s="273"/>
      <c r="G27" s="113"/>
    </row>
    <row r="28" spans="1:7" ht="12.75">
      <c r="A28" s="253"/>
      <c r="B28" s="251" t="s">
        <v>370</v>
      </c>
      <c r="C28" s="272">
        <v>0</v>
      </c>
      <c r="D28" s="272">
        <v>0</v>
      </c>
      <c r="E28" s="273"/>
      <c r="F28" s="273"/>
      <c r="G28" s="113"/>
    </row>
    <row r="29" spans="1:7" ht="39.75">
      <c r="A29" s="337" t="s">
        <v>258</v>
      </c>
      <c r="B29" s="333" t="s">
        <v>371</v>
      </c>
      <c r="C29" s="334">
        <v>0</v>
      </c>
      <c r="D29" s="335">
        <v>0</v>
      </c>
      <c r="E29" s="335"/>
      <c r="F29" s="335"/>
      <c r="G29" s="336"/>
    </row>
    <row r="30" spans="1:7" ht="27.75" thickBot="1">
      <c r="A30" s="254" t="s">
        <v>259</v>
      </c>
      <c r="B30" s="257" t="s">
        <v>372</v>
      </c>
      <c r="C30" s="274">
        <v>0</v>
      </c>
      <c r="D30" s="275">
        <v>0</v>
      </c>
      <c r="E30" s="276"/>
      <c r="F30" s="276"/>
      <c r="G30" s="240"/>
    </row>
    <row r="31" spans="1:7" ht="15.75" thickTop="1" thickBot="1">
      <c r="A31" s="338"/>
      <c r="B31" s="339" t="s">
        <v>255</v>
      </c>
      <c r="C31" s="340">
        <v>2951033.2006788761</v>
      </c>
      <c r="D31" s="340">
        <v>3455283.7132033142</v>
      </c>
      <c r="E31" s="341">
        <v>17.087253115567691</v>
      </c>
      <c r="F31" s="342">
        <v>100</v>
      </c>
      <c r="G31" s="342">
        <v>100.00000000000001</v>
      </c>
    </row>
    <row r="32" spans="1:7" ht="12.75" thickTop="1">
      <c r="A32" s="188"/>
      <c r="C32" s="68"/>
      <c r="D32" s="68"/>
    </row>
    <row r="36" spans="1:7" ht="14.25">
      <c r="A36" s="94"/>
      <c r="B36" s="95"/>
      <c r="C36" s="95"/>
      <c r="D36" s="95"/>
      <c r="E36" s="95"/>
      <c r="F36" s="95"/>
      <c r="G36" s="95"/>
    </row>
    <row r="37" spans="1:7" ht="14.25">
      <c r="A37" s="67"/>
      <c r="B37" s="96"/>
      <c r="C37" s="97"/>
      <c r="D37" s="97"/>
      <c r="E37" s="98"/>
      <c r="F37" s="97"/>
      <c r="G37" s="99"/>
    </row>
    <row r="38" spans="1:7" ht="15">
      <c r="A38" s="188"/>
      <c r="B38" s="100"/>
      <c r="C38" s="101"/>
      <c r="D38" s="101"/>
      <c r="E38" s="102"/>
      <c r="F38" s="103"/>
      <c r="G38" s="103"/>
    </row>
    <row r="39" spans="1:7" ht="15">
      <c r="A39" s="188"/>
      <c r="B39" s="100"/>
      <c r="C39" s="101"/>
      <c r="D39" s="101"/>
      <c r="E39" s="102"/>
      <c r="F39" s="103"/>
      <c r="G39" s="103"/>
    </row>
    <row r="40" spans="1:7" ht="15">
      <c r="A40" s="188"/>
      <c r="B40" s="100"/>
      <c r="C40" s="101"/>
      <c r="D40" s="101"/>
      <c r="E40" s="102"/>
      <c r="F40" s="103"/>
      <c r="G40" s="103"/>
    </row>
    <row r="41" spans="1:7" ht="14.25" customHeight="1">
      <c r="A41" s="188"/>
      <c r="B41" s="104"/>
      <c r="C41" s="105"/>
      <c r="D41" s="105"/>
      <c r="E41" s="102"/>
      <c r="F41" s="103"/>
      <c r="G41" s="103"/>
    </row>
    <row r="42" spans="1:7" ht="15">
      <c r="A42" s="188"/>
      <c r="B42" s="100"/>
      <c r="C42" s="105"/>
      <c r="D42" s="105"/>
      <c r="E42" s="102"/>
      <c r="F42" s="103"/>
      <c r="G42" s="103"/>
    </row>
    <row r="43" spans="1:7" ht="15">
      <c r="A43" s="188"/>
      <c r="B43" s="100"/>
      <c r="C43" s="105"/>
      <c r="D43" s="105"/>
      <c r="E43" s="102"/>
      <c r="F43" s="103"/>
      <c r="G43" s="103"/>
    </row>
    <row r="44" spans="1:7" ht="15">
      <c r="A44" s="188"/>
      <c r="B44" s="100"/>
      <c r="C44" s="105"/>
      <c r="D44" s="105"/>
      <c r="E44" s="102"/>
      <c r="F44" s="103"/>
      <c r="G44" s="103"/>
    </row>
    <row r="45" spans="1:7" ht="15">
      <c r="A45" s="188"/>
      <c r="B45" s="100"/>
      <c r="C45" s="105"/>
      <c r="D45" s="105"/>
      <c r="E45" s="102"/>
      <c r="F45" s="103"/>
      <c r="G45" s="103"/>
    </row>
    <row r="46" spans="1:7" ht="15">
      <c r="A46" s="188"/>
      <c r="B46" s="100"/>
      <c r="C46" s="105"/>
      <c r="D46" s="105"/>
      <c r="E46" s="102"/>
      <c r="F46" s="103"/>
      <c r="G46" s="103"/>
    </row>
    <row r="47" spans="1:7" ht="15">
      <c r="A47" s="188"/>
      <c r="B47" s="100"/>
      <c r="C47" s="105"/>
      <c r="D47" s="105"/>
      <c r="E47" s="102"/>
      <c r="F47" s="103"/>
      <c r="G47" s="103"/>
    </row>
    <row r="48" spans="1:7" ht="15">
      <c r="A48" s="188"/>
      <c r="B48" s="106"/>
      <c r="C48" s="105"/>
      <c r="D48" s="105"/>
      <c r="E48" s="102"/>
      <c r="F48" s="103"/>
      <c r="G48" s="103"/>
    </row>
    <row r="49" spans="1:7" ht="15">
      <c r="A49" s="188"/>
      <c r="B49" s="100"/>
      <c r="C49" s="105"/>
      <c r="D49" s="105"/>
      <c r="E49" s="102"/>
      <c r="F49" s="103"/>
      <c r="G49" s="103"/>
    </row>
    <row r="50" spans="1:7" ht="15">
      <c r="A50" s="188"/>
      <c r="B50" s="104"/>
      <c r="C50" s="105"/>
      <c r="D50" s="105"/>
      <c r="E50" s="102"/>
      <c r="F50" s="103"/>
      <c r="G50" s="103"/>
    </row>
    <row r="51" spans="1:7" ht="15">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topLeftCell="A10" zoomScale="88" zoomScaleNormal="88" workbookViewId="0">
      <selection activeCell="C11" sqref="C11:G31"/>
    </sheetView>
  </sheetViews>
  <sheetFormatPr defaultColWidth="9.140625" defaultRowHeight="12.75"/>
  <cols>
    <col min="1" max="1" width="5.140625" style="187"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43" t="s">
        <v>181</v>
      </c>
      <c r="B2" s="543"/>
      <c r="C2" s="543"/>
      <c r="D2" s="543"/>
      <c r="E2" s="543"/>
      <c r="F2" s="543"/>
      <c r="G2" s="543"/>
    </row>
    <row r="3" spans="1:7" ht="15.75">
      <c r="A3" s="542" t="s">
        <v>182</v>
      </c>
      <c r="B3" s="542"/>
      <c r="C3" s="542"/>
      <c r="D3" s="542"/>
      <c r="E3" s="542"/>
      <c r="F3" s="542"/>
      <c r="G3" s="542"/>
    </row>
    <row r="5" spans="1:7" ht="14.25">
      <c r="A5" s="321"/>
      <c r="B5" s="322"/>
      <c r="C5" s="545" t="s">
        <v>150</v>
      </c>
      <c r="D5" s="546"/>
      <c r="E5" s="324" t="s">
        <v>50</v>
      </c>
      <c r="F5" s="536" t="s">
        <v>12</v>
      </c>
      <c r="G5" s="537"/>
    </row>
    <row r="6" spans="1:7" ht="14.25" customHeight="1">
      <c r="A6" s="321" t="s">
        <v>47</v>
      </c>
      <c r="B6" s="311" t="s">
        <v>10</v>
      </c>
      <c r="C6" s="536" t="s">
        <v>265</v>
      </c>
      <c r="D6" s="541"/>
      <c r="E6" s="324" t="s">
        <v>14</v>
      </c>
      <c r="F6" s="536" t="s">
        <v>14</v>
      </c>
      <c r="G6" s="537"/>
    </row>
    <row r="7" spans="1:7" ht="15">
      <c r="A7" s="325"/>
      <c r="B7" s="314" t="s">
        <v>180</v>
      </c>
      <c r="C7" s="538" t="s">
        <v>266</v>
      </c>
      <c r="D7" s="540"/>
      <c r="E7" s="315" t="s">
        <v>51</v>
      </c>
      <c r="F7" s="538" t="s">
        <v>18</v>
      </c>
      <c r="G7" s="539"/>
    </row>
    <row r="8" spans="1:7" ht="15">
      <c r="A8" s="326"/>
      <c r="B8" s="314"/>
      <c r="C8" s="306"/>
      <c r="D8" s="323"/>
      <c r="E8" s="315" t="s">
        <v>19</v>
      </c>
      <c r="F8" s="538" t="s">
        <v>19</v>
      </c>
      <c r="G8" s="539"/>
    </row>
    <row r="9" spans="1:7" ht="16.5" customHeight="1" thickBot="1">
      <c r="A9" s="183"/>
      <c r="B9" s="65" t="str">
        <f>' F4'!A10</f>
        <v>Janar - Dhjetor / January - December</v>
      </c>
      <c r="C9" s="66">
        <v>2018</v>
      </c>
      <c r="D9" s="224">
        <v>2019</v>
      </c>
      <c r="E9" s="66" t="s">
        <v>387</v>
      </c>
      <c r="F9" s="66">
        <v>2018</v>
      </c>
      <c r="G9" s="224">
        <v>2019</v>
      </c>
    </row>
    <row r="10" spans="1:7" ht="15.75" thickBot="1">
      <c r="A10" s="535" t="s">
        <v>341</v>
      </c>
      <c r="B10" s="535"/>
      <c r="C10" s="535"/>
      <c r="D10" s="535"/>
      <c r="E10" s="535"/>
      <c r="F10" s="535"/>
      <c r="G10" s="535"/>
    </row>
    <row r="11" spans="1:7">
      <c r="A11" s="328" t="s">
        <v>256</v>
      </c>
      <c r="B11" s="327" t="s">
        <v>318</v>
      </c>
      <c r="C11" s="329">
        <v>533683.87</v>
      </c>
      <c r="D11" s="329">
        <v>698548.79</v>
      </c>
      <c r="E11" s="330">
        <v>30.891868626271201</v>
      </c>
      <c r="F11" s="331">
        <v>100</v>
      </c>
      <c r="G11" s="331">
        <v>100</v>
      </c>
    </row>
    <row r="12" spans="1:7">
      <c r="A12" s="248"/>
      <c r="B12" s="249" t="s">
        <v>358</v>
      </c>
      <c r="C12" s="88">
        <v>0</v>
      </c>
      <c r="D12" s="88">
        <v>0</v>
      </c>
      <c r="E12" s="88"/>
      <c r="F12" s="175">
        <v>0</v>
      </c>
      <c r="G12" s="175">
        <v>0</v>
      </c>
    </row>
    <row r="13" spans="1:7">
      <c r="A13" s="250"/>
      <c r="B13" s="441" t="s">
        <v>319</v>
      </c>
      <c r="C13" s="88">
        <v>71600</v>
      </c>
      <c r="D13" s="88">
        <v>161412.38</v>
      </c>
      <c r="E13" s="89">
        <v>125.43628491620113</v>
      </c>
      <c r="F13" s="175">
        <v>13.416182130443627</v>
      </c>
      <c r="G13" s="175">
        <v>23.106815488149369</v>
      </c>
    </row>
    <row r="14" spans="1:7">
      <c r="A14" s="250"/>
      <c r="B14" s="441" t="s">
        <v>383</v>
      </c>
      <c r="C14" s="88">
        <v>431340.47000000003</v>
      </c>
      <c r="D14" s="88">
        <v>513345.70999999996</v>
      </c>
      <c r="E14" s="89">
        <v>19.011719442879983</v>
      </c>
      <c r="F14" s="175">
        <v>80.823216560770334</v>
      </c>
      <c r="G14" s="175">
        <v>73.487452465560779</v>
      </c>
    </row>
    <row r="15" spans="1:7">
      <c r="A15" s="250"/>
      <c r="B15" s="441" t="s">
        <v>384</v>
      </c>
      <c r="C15" s="88">
        <v>0</v>
      </c>
      <c r="D15" s="88">
        <v>0</v>
      </c>
      <c r="E15" s="89"/>
      <c r="F15" s="175">
        <v>0</v>
      </c>
      <c r="G15" s="175">
        <v>0</v>
      </c>
    </row>
    <row r="16" spans="1:7">
      <c r="A16" s="250"/>
      <c r="B16" s="441" t="s">
        <v>385</v>
      </c>
      <c r="C16" s="88">
        <v>15530.400000000001</v>
      </c>
      <c r="D16" s="88">
        <v>4168.7</v>
      </c>
      <c r="E16" s="89">
        <v>-73.157806624426939</v>
      </c>
      <c r="F16" s="175">
        <v>2.9100373597575659</v>
      </c>
      <c r="G16" s="175">
        <v>0.59676576062782949</v>
      </c>
    </row>
    <row r="17" spans="1:7">
      <c r="A17" s="250"/>
      <c r="B17" s="441" t="s">
        <v>386</v>
      </c>
      <c r="C17" s="88">
        <v>0</v>
      </c>
      <c r="D17" s="88">
        <v>0</v>
      </c>
      <c r="E17" s="89"/>
      <c r="F17" s="175">
        <v>0</v>
      </c>
      <c r="G17" s="175">
        <v>0</v>
      </c>
    </row>
    <row r="18" spans="1:7">
      <c r="A18" s="250"/>
      <c r="B18" s="251" t="s">
        <v>360</v>
      </c>
      <c r="C18" s="88">
        <v>0</v>
      </c>
      <c r="D18" s="88">
        <v>0</v>
      </c>
      <c r="E18" s="89"/>
      <c r="F18" s="175">
        <v>0</v>
      </c>
      <c r="G18" s="175">
        <v>0</v>
      </c>
    </row>
    <row r="19" spans="1:7">
      <c r="A19" s="250"/>
      <c r="B19" s="251" t="s">
        <v>361</v>
      </c>
      <c r="C19" s="88">
        <v>15213</v>
      </c>
      <c r="D19" s="88">
        <v>19622</v>
      </c>
      <c r="E19" s="89">
        <v>28.981791888516394</v>
      </c>
      <c r="F19" s="175">
        <v>2.8505639490284764</v>
      </c>
      <c r="G19" s="175">
        <v>2.8089662856620219</v>
      </c>
    </row>
    <row r="20" spans="1:7">
      <c r="A20" s="250"/>
      <c r="B20" s="251" t="s">
        <v>362</v>
      </c>
      <c r="C20" s="88">
        <v>0</v>
      </c>
      <c r="D20" s="88">
        <v>0</v>
      </c>
      <c r="E20" s="89"/>
      <c r="F20" s="175">
        <v>0</v>
      </c>
      <c r="G20" s="175">
        <v>0</v>
      </c>
    </row>
    <row r="21" spans="1:7">
      <c r="A21" s="252"/>
      <c r="B21" s="251" t="s">
        <v>363</v>
      </c>
      <c r="C21" s="113">
        <v>0</v>
      </c>
      <c r="D21" s="88">
        <v>0</v>
      </c>
      <c r="E21" s="89"/>
      <c r="F21" s="175">
        <v>0</v>
      </c>
      <c r="G21" s="175">
        <v>0</v>
      </c>
    </row>
    <row r="22" spans="1:7">
      <c r="A22" s="252"/>
      <c r="B22" s="251" t="s">
        <v>364</v>
      </c>
      <c r="C22" s="88">
        <v>0</v>
      </c>
      <c r="D22" s="88">
        <v>0</v>
      </c>
      <c r="E22" s="89"/>
      <c r="F22" s="175">
        <v>0</v>
      </c>
      <c r="G22" s="175">
        <v>0</v>
      </c>
    </row>
    <row r="23" spans="1:7" ht="25.5">
      <c r="A23" s="252"/>
      <c r="B23" s="251" t="s">
        <v>365</v>
      </c>
      <c r="C23" s="88">
        <v>0</v>
      </c>
      <c r="D23" s="88">
        <v>0</v>
      </c>
      <c r="E23" s="89"/>
      <c r="F23" s="175">
        <v>0</v>
      </c>
      <c r="G23" s="175">
        <v>0</v>
      </c>
    </row>
    <row r="24" spans="1:7">
      <c r="A24" s="252"/>
      <c r="B24" s="251" t="s">
        <v>366</v>
      </c>
      <c r="C24" s="88">
        <v>0</v>
      </c>
      <c r="D24" s="88">
        <v>0</v>
      </c>
      <c r="E24" s="89"/>
      <c r="F24" s="175">
        <v>0</v>
      </c>
      <c r="G24" s="175">
        <v>0</v>
      </c>
    </row>
    <row r="25" spans="1:7">
      <c r="A25" s="252"/>
      <c r="B25" s="251" t="s">
        <v>367</v>
      </c>
      <c r="C25" s="88">
        <v>0</v>
      </c>
      <c r="D25" s="88">
        <v>0</v>
      </c>
      <c r="E25" s="113"/>
      <c r="F25" s="113"/>
      <c r="G25" s="113"/>
    </row>
    <row r="26" spans="1:7" ht="13.5">
      <c r="A26" s="332" t="s">
        <v>257</v>
      </c>
      <c r="B26" s="333" t="s">
        <v>368</v>
      </c>
      <c r="C26" s="334">
        <v>0</v>
      </c>
      <c r="D26" s="335">
        <v>0</v>
      </c>
      <c r="E26" s="335"/>
      <c r="F26" s="335"/>
      <c r="G26" s="336"/>
    </row>
    <row r="27" spans="1:7">
      <c r="A27" s="253"/>
      <c r="B27" s="251" t="s">
        <v>369</v>
      </c>
      <c r="C27" s="272">
        <v>0</v>
      </c>
      <c r="D27" s="272">
        <v>0</v>
      </c>
      <c r="E27" s="273"/>
      <c r="F27" s="273"/>
      <c r="G27" s="113"/>
    </row>
    <row r="28" spans="1:7">
      <c r="A28" s="253"/>
      <c r="B28" s="251" t="s">
        <v>370</v>
      </c>
      <c r="C28" s="272">
        <v>0</v>
      </c>
      <c r="D28" s="272">
        <v>0</v>
      </c>
      <c r="E28" s="273"/>
      <c r="F28" s="273"/>
      <c r="G28" s="113"/>
    </row>
    <row r="29" spans="1:7" ht="39.75">
      <c r="A29" s="337" t="s">
        <v>258</v>
      </c>
      <c r="B29" s="333" t="s">
        <v>371</v>
      </c>
      <c r="C29" s="334">
        <v>0</v>
      </c>
      <c r="D29" s="335">
        <v>0</v>
      </c>
      <c r="E29" s="335"/>
      <c r="F29" s="335"/>
      <c r="G29" s="336"/>
    </row>
    <row r="30" spans="1:7" ht="27.75" thickBot="1">
      <c r="A30" s="254" t="s">
        <v>259</v>
      </c>
      <c r="B30" s="257" t="s">
        <v>372</v>
      </c>
      <c r="C30" s="274">
        <v>0</v>
      </c>
      <c r="D30" s="275">
        <v>0</v>
      </c>
      <c r="E30" s="276"/>
      <c r="F30" s="276"/>
      <c r="G30" s="240"/>
    </row>
    <row r="31" spans="1:7" ht="15.75" thickTop="1" thickBot="1">
      <c r="A31" s="338"/>
      <c r="B31" s="339" t="s">
        <v>255</v>
      </c>
      <c r="C31" s="343">
        <v>533683.87</v>
      </c>
      <c r="D31" s="340">
        <v>698548.79</v>
      </c>
      <c r="E31" s="341">
        <v>30.891868626271201</v>
      </c>
      <c r="F31" s="342">
        <v>100</v>
      </c>
      <c r="G31" s="342">
        <v>100</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31" zoomScale="74" zoomScaleNormal="74" workbookViewId="0">
      <selection activeCell="F54" sqref="F54"/>
    </sheetView>
  </sheetViews>
  <sheetFormatPr defaultColWidth="9.140625" defaultRowHeight="12"/>
  <cols>
    <col min="1" max="1" width="5.5703125" style="186"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3" t="s">
        <v>57</v>
      </c>
      <c r="B2" s="543"/>
      <c r="C2" s="543"/>
      <c r="D2" s="543"/>
      <c r="E2" s="543"/>
      <c r="F2" s="543"/>
      <c r="G2" s="543"/>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2" t="s">
        <v>58</v>
      </c>
      <c r="B3" s="542"/>
      <c r="C3" s="542"/>
      <c r="D3" s="542"/>
      <c r="E3" s="542"/>
      <c r="F3" s="542"/>
      <c r="G3" s="542"/>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70"/>
      <c r="F4" s="62"/>
      <c r="G4" s="62"/>
    </row>
    <row r="5" spans="1:47" ht="12" customHeight="1">
      <c r="A5" s="321"/>
      <c r="B5" s="322"/>
      <c r="C5" s="312"/>
      <c r="D5" s="344"/>
      <c r="E5" s="345" t="s">
        <v>50</v>
      </c>
      <c r="F5" s="547" t="s">
        <v>12</v>
      </c>
      <c r="G5" s="548"/>
    </row>
    <row r="6" spans="1:47" ht="12" customHeight="1">
      <c r="A6" s="321" t="s">
        <v>49</v>
      </c>
      <c r="B6" s="311" t="s">
        <v>10</v>
      </c>
      <c r="C6" s="547" t="s">
        <v>45</v>
      </c>
      <c r="D6" s="548"/>
      <c r="E6" s="345" t="s">
        <v>14</v>
      </c>
      <c r="F6" s="547" t="s">
        <v>14</v>
      </c>
      <c r="G6" s="548"/>
    </row>
    <row r="7" spans="1:47" ht="12" customHeight="1">
      <c r="A7" s="325"/>
      <c r="B7" s="314" t="s">
        <v>180</v>
      </c>
      <c r="C7" s="549" t="s">
        <v>46</v>
      </c>
      <c r="D7" s="550"/>
      <c r="E7" s="346" t="s">
        <v>51</v>
      </c>
      <c r="F7" s="549" t="s">
        <v>18</v>
      </c>
      <c r="G7" s="550"/>
    </row>
    <row r="8" spans="1:47" ht="12" customHeight="1">
      <c r="A8" s="326"/>
      <c r="B8" s="314"/>
      <c r="C8" s="312"/>
      <c r="D8" s="344"/>
      <c r="E8" s="346" t="s">
        <v>19</v>
      </c>
      <c r="F8" s="538" t="s">
        <v>19</v>
      </c>
      <c r="G8" s="539"/>
    </row>
    <row r="9" spans="1:47" ht="16.5" customHeight="1" thickBot="1">
      <c r="A9" s="183"/>
      <c r="B9" s="65" t="str">
        <f>' F4'!A10</f>
        <v>Janar - Dhjetor / January - December</v>
      </c>
      <c r="C9" s="66">
        <v>2018</v>
      </c>
      <c r="D9" s="224">
        <v>2019</v>
      </c>
      <c r="E9" s="66" t="s">
        <v>387</v>
      </c>
      <c r="F9" s="66">
        <v>2018</v>
      </c>
      <c r="G9" s="224">
        <v>2019</v>
      </c>
    </row>
    <row r="10" spans="1:47" ht="15.75" thickBot="1">
      <c r="A10" s="535" t="s">
        <v>342</v>
      </c>
      <c r="B10" s="535"/>
      <c r="C10" s="535"/>
      <c r="D10" s="535"/>
      <c r="E10" s="535"/>
      <c r="F10" s="535"/>
      <c r="G10" s="535"/>
    </row>
    <row r="11" spans="1:47" ht="12.75">
      <c r="A11" s="328" t="s">
        <v>256</v>
      </c>
      <c r="B11" s="327" t="s">
        <v>318</v>
      </c>
      <c r="C11" s="329">
        <v>9013</v>
      </c>
      <c r="D11" s="329">
        <v>13692</v>
      </c>
      <c r="E11" s="330">
        <v>51.913902141351386</v>
      </c>
      <c r="F11" s="331">
        <v>100</v>
      </c>
      <c r="G11" s="331">
        <v>100</v>
      </c>
      <c r="H11" s="477"/>
    </row>
    <row r="12" spans="1:47" ht="12.75">
      <c r="A12" s="248"/>
      <c r="B12" s="249" t="s">
        <v>358</v>
      </c>
      <c r="C12" s="88">
        <v>0</v>
      </c>
      <c r="D12" s="88">
        <v>0</v>
      </c>
      <c r="E12" s="88"/>
      <c r="F12" s="175">
        <v>0</v>
      </c>
      <c r="G12" s="175">
        <v>0</v>
      </c>
    </row>
    <row r="13" spans="1:47" ht="12.75">
      <c r="A13" s="250"/>
      <c r="B13" s="441" t="s">
        <v>319</v>
      </c>
      <c r="C13" s="423">
        <v>4796</v>
      </c>
      <c r="D13" s="423">
        <v>5298</v>
      </c>
      <c r="E13" s="424">
        <v>10.467055879899911</v>
      </c>
      <c r="F13" s="425">
        <v>53.212027072007096</v>
      </c>
      <c r="G13" s="425">
        <v>38.694127957931642</v>
      </c>
    </row>
    <row r="14" spans="1:47" ht="12.75">
      <c r="A14" s="250"/>
      <c r="B14" s="441" t="s">
        <v>383</v>
      </c>
      <c r="C14" s="88">
        <v>1518</v>
      </c>
      <c r="D14" s="88">
        <v>1308</v>
      </c>
      <c r="E14" s="89">
        <v>-13.833992094861658</v>
      </c>
      <c r="F14" s="175">
        <v>16.842338843892154</v>
      </c>
      <c r="G14" s="175">
        <v>9.5530236634531107</v>
      </c>
    </row>
    <row r="15" spans="1:47" ht="12.75">
      <c r="A15" s="250"/>
      <c r="B15" s="441" t="s">
        <v>384</v>
      </c>
      <c r="C15" s="88">
        <v>0</v>
      </c>
      <c r="D15" s="88">
        <v>0</v>
      </c>
      <c r="E15" s="424"/>
      <c r="F15" s="175">
        <v>0</v>
      </c>
      <c r="G15" s="175">
        <v>0</v>
      </c>
    </row>
    <row r="16" spans="1:47" ht="12.75">
      <c r="A16" s="250"/>
      <c r="B16" s="441" t="s">
        <v>385</v>
      </c>
      <c r="C16" s="423">
        <v>2604</v>
      </c>
      <c r="D16" s="423">
        <v>6990</v>
      </c>
      <c r="E16" s="89">
        <v>168.43317972350232</v>
      </c>
      <c r="F16" s="425">
        <v>28.89160102074781</v>
      </c>
      <c r="G16" s="425">
        <v>51.051709027169146</v>
      </c>
    </row>
    <row r="17" spans="1:7" ht="12.75">
      <c r="A17" s="250"/>
      <c r="B17" s="251" t="s">
        <v>359</v>
      </c>
      <c r="C17" s="88">
        <v>0</v>
      </c>
      <c r="D17" s="88">
        <v>0</v>
      </c>
      <c r="E17" s="424"/>
      <c r="F17" s="175">
        <v>0</v>
      </c>
      <c r="G17" s="175">
        <v>0</v>
      </c>
    </row>
    <row r="18" spans="1:7" ht="12.75">
      <c r="A18" s="250"/>
      <c r="B18" s="251" t="s">
        <v>360</v>
      </c>
      <c r="C18" s="88">
        <v>0</v>
      </c>
      <c r="D18" s="88">
        <v>0</v>
      </c>
      <c r="E18" s="89"/>
      <c r="F18" s="175">
        <v>0</v>
      </c>
      <c r="G18" s="175">
        <v>0</v>
      </c>
    </row>
    <row r="19" spans="1:7" ht="12.75">
      <c r="A19" s="250"/>
      <c r="B19" s="251" t="s">
        <v>361</v>
      </c>
      <c r="C19" s="88">
        <v>95</v>
      </c>
      <c r="D19" s="88">
        <v>96</v>
      </c>
      <c r="E19" s="89">
        <v>1.0526315789473717</v>
      </c>
      <c r="F19" s="175">
        <v>1.0540330633529347</v>
      </c>
      <c r="G19" s="175">
        <v>0.70113935144609996</v>
      </c>
    </row>
    <row r="20" spans="1:7" ht="12.75">
      <c r="A20" s="250"/>
      <c r="B20" s="251" t="s">
        <v>362</v>
      </c>
      <c r="C20" s="88">
        <v>0</v>
      </c>
      <c r="D20" s="88">
        <v>0</v>
      </c>
      <c r="E20" s="89"/>
      <c r="F20" s="175">
        <v>0</v>
      </c>
      <c r="G20" s="175">
        <v>0</v>
      </c>
    </row>
    <row r="21" spans="1:7" ht="12.75">
      <c r="A21" s="252"/>
      <c r="B21" s="251" t="s">
        <v>363</v>
      </c>
      <c r="C21" s="88">
        <v>0</v>
      </c>
      <c r="D21" s="88">
        <v>0</v>
      </c>
      <c r="E21" s="89"/>
      <c r="F21" s="175">
        <v>0</v>
      </c>
      <c r="G21" s="175">
        <v>0</v>
      </c>
    </row>
    <row r="22" spans="1:7" ht="12.75">
      <c r="A22" s="252"/>
      <c r="B22" s="251" t="s">
        <v>364</v>
      </c>
      <c r="C22" s="88">
        <v>0</v>
      </c>
      <c r="D22" s="88">
        <v>0</v>
      </c>
      <c r="E22" s="89"/>
      <c r="F22" s="175">
        <v>0</v>
      </c>
      <c r="G22" s="175">
        <v>0</v>
      </c>
    </row>
    <row r="23" spans="1:7" ht="25.5">
      <c r="A23" s="252"/>
      <c r="B23" s="251" t="s">
        <v>365</v>
      </c>
      <c r="C23" s="88">
        <v>0</v>
      </c>
      <c r="D23" s="88">
        <v>0</v>
      </c>
      <c r="E23" s="89"/>
      <c r="F23" s="175">
        <v>0</v>
      </c>
      <c r="G23" s="175">
        <v>0</v>
      </c>
    </row>
    <row r="24" spans="1:7" ht="12.75">
      <c r="A24" s="252"/>
      <c r="B24" s="251" t="s">
        <v>366</v>
      </c>
      <c r="C24" s="88">
        <v>0</v>
      </c>
      <c r="D24" s="88">
        <v>0</v>
      </c>
      <c r="E24" s="89"/>
      <c r="F24" s="175">
        <v>0</v>
      </c>
      <c r="G24" s="175">
        <v>0</v>
      </c>
    </row>
    <row r="25" spans="1:7" ht="12.75">
      <c r="A25" s="252"/>
      <c r="B25" s="251" t="s">
        <v>367</v>
      </c>
      <c r="C25" s="88">
        <v>0</v>
      </c>
      <c r="D25" s="88">
        <v>0</v>
      </c>
      <c r="E25" s="113"/>
      <c r="F25" s="113"/>
      <c r="G25" s="113"/>
    </row>
    <row r="26" spans="1:7" ht="13.5">
      <c r="A26" s="332" t="s">
        <v>257</v>
      </c>
      <c r="B26" s="333" t="s">
        <v>368</v>
      </c>
      <c r="C26" s="335">
        <v>0</v>
      </c>
      <c r="D26" s="335">
        <v>0</v>
      </c>
      <c r="E26" s="335"/>
      <c r="F26" s="335"/>
      <c r="G26" s="336"/>
    </row>
    <row r="27" spans="1:7" ht="12.75">
      <c r="A27" s="253"/>
      <c r="B27" s="251" t="s">
        <v>369</v>
      </c>
      <c r="C27" s="272">
        <v>0</v>
      </c>
      <c r="D27" s="272">
        <v>0</v>
      </c>
      <c r="E27" s="273"/>
      <c r="F27" s="273"/>
      <c r="G27" s="113"/>
    </row>
    <row r="28" spans="1:7" ht="12.75">
      <c r="A28" s="253"/>
      <c r="B28" s="251" t="s">
        <v>370</v>
      </c>
      <c r="C28" s="272">
        <v>0</v>
      </c>
      <c r="D28" s="272">
        <v>0</v>
      </c>
      <c r="E28" s="273"/>
      <c r="F28" s="273"/>
      <c r="G28" s="113"/>
    </row>
    <row r="29" spans="1:7" ht="27">
      <c r="A29" s="337" t="s">
        <v>258</v>
      </c>
      <c r="B29" s="333" t="s">
        <v>371</v>
      </c>
      <c r="C29" s="335">
        <v>0</v>
      </c>
      <c r="D29" s="335">
        <v>0</v>
      </c>
      <c r="E29" s="335"/>
      <c r="F29" s="335"/>
      <c r="G29" s="336"/>
    </row>
    <row r="30" spans="1:7" ht="27.75" thickBot="1">
      <c r="A30" s="254" t="s">
        <v>259</v>
      </c>
      <c r="B30" s="257" t="s">
        <v>372</v>
      </c>
      <c r="C30" s="275">
        <v>0</v>
      </c>
      <c r="D30" s="275">
        <v>0</v>
      </c>
      <c r="E30" s="276"/>
      <c r="F30" s="276"/>
      <c r="G30" s="240"/>
    </row>
    <row r="31" spans="1:7" ht="15.75" thickTop="1" thickBot="1">
      <c r="A31" s="338"/>
      <c r="B31" s="339" t="s">
        <v>255</v>
      </c>
      <c r="C31" s="340">
        <v>9013</v>
      </c>
      <c r="D31" s="340">
        <v>13692</v>
      </c>
      <c r="E31" s="341">
        <v>51.913902141351386</v>
      </c>
      <c r="F31" s="342">
        <v>100</v>
      </c>
      <c r="G31" s="342">
        <v>100</v>
      </c>
    </row>
    <row r="32" spans="1:7" ht="13.5" thickTop="1" thickBot="1">
      <c r="A32" s="184"/>
      <c r="B32" s="74"/>
      <c r="C32" s="157"/>
      <c r="D32" s="157"/>
      <c r="E32" s="155"/>
      <c r="F32" s="74"/>
      <c r="G32" s="74"/>
    </row>
    <row r="33" spans="1:7" ht="15.75" thickBot="1">
      <c r="A33" s="535" t="s">
        <v>343</v>
      </c>
      <c r="B33" s="535"/>
      <c r="C33" s="535"/>
      <c r="D33" s="535"/>
      <c r="E33" s="535"/>
      <c r="F33" s="535"/>
      <c r="G33" s="535"/>
    </row>
    <row r="34" spans="1:7" ht="12.75">
      <c r="A34" s="328" t="s">
        <v>256</v>
      </c>
      <c r="B34" s="327" t="s">
        <v>318</v>
      </c>
      <c r="C34" s="329">
        <v>286</v>
      </c>
      <c r="D34" s="329">
        <v>282</v>
      </c>
      <c r="E34" s="330">
        <v>-1.3986013986013957</v>
      </c>
      <c r="F34" s="331">
        <v>100</v>
      </c>
      <c r="G34" s="331">
        <v>100</v>
      </c>
    </row>
    <row r="35" spans="1:7" ht="12.75">
      <c r="A35" s="248"/>
      <c r="B35" s="249" t="s">
        <v>358</v>
      </c>
      <c r="C35" s="88">
        <v>0</v>
      </c>
      <c r="D35" s="88">
        <v>0</v>
      </c>
      <c r="E35" s="88"/>
      <c r="F35" s="88"/>
      <c r="G35" s="88"/>
    </row>
    <row r="36" spans="1:7" ht="12.75">
      <c r="A36" s="250"/>
      <c r="B36" s="441" t="s">
        <v>319</v>
      </c>
      <c r="C36" s="88">
        <v>6</v>
      </c>
      <c r="D36" s="88">
        <v>14</v>
      </c>
      <c r="E36" s="89">
        <v>133.33333333333334</v>
      </c>
      <c r="F36" s="175">
        <v>2.0979020979020979</v>
      </c>
      <c r="G36" s="175">
        <v>4.9645390070921991</v>
      </c>
    </row>
    <row r="37" spans="1:7" ht="12.75">
      <c r="A37" s="250"/>
      <c r="B37" s="441" t="s">
        <v>383</v>
      </c>
      <c r="C37" s="88">
        <v>267</v>
      </c>
      <c r="D37" s="88">
        <v>244</v>
      </c>
      <c r="E37" s="89">
        <v>-8.6142322097378266</v>
      </c>
      <c r="F37" s="175">
        <v>93.35664335664336</v>
      </c>
      <c r="G37" s="175">
        <v>86.524822695035468</v>
      </c>
    </row>
    <row r="38" spans="1:7" ht="12.75">
      <c r="A38" s="250"/>
      <c r="B38" s="441" t="s">
        <v>384</v>
      </c>
      <c r="C38" s="88">
        <v>0</v>
      </c>
      <c r="D38" s="88">
        <v>0</v>
      </c>
      <c r="E38" s="89"/>
      <c r="F38" s="175">
        <v>0</v>
      </c>
      <c r="G38" s="175">
        <v>0</v>
      </c>
    </row>
    <row r="39" spans="1:7" ht="12.75">
      <c r="A39" s="250"/>
      <c r="B39" s="441" t="s">
        <v>385</v>
      </c>
      <c r="C39" s="88">
        <v>5</v>
      </c>
      <c r="D39" s="88">
        <v>12</v>
      </c>
      <c r="E39" s="89">
        <v>140</v>
      </c>
      <c r="F39" s="175">
        <v>1.7482517482517483</v>
      </c>
      <c r="G39" s="175">
        <v>4.2553191489361701</v>
      </c>
    </row>
    <row r="40" spans="1:7" ht="12.75">
      <c r="A40" s="250"/>
      <c r="B40" s="251" t="s">
        <v>359</v>
      </c>
      <c r="C40" s="88">
        <v>0</v>
      </c>
      <c r="D40" s="88">
        <v>0</v>
      </c>
      <c r="E40" s="89"/>
      <c r="F40" s="175">
        <v>0</v>
      </c>
      <c r="G40" s="175">
        <v>0</v>
      </c>
    </row>
    <row r="41" spans="1:7" ht="12.75">
      <c r="A41" s="250"/>
      <c r="B41" s="251" t="s">
        <v>360</v>
      </c>
      <c r="C41" s="88">
        <v>0</v>
      </c>
      <c r="D41" s="88">
        <v>0</v>
      </c>
      <c r="E41" s="89"/>
      <c r="F41" s="175">
        <v>0</v>
      </c>
      <c r="G41" s="175">
        <v>0</v>
      </c>
    </row>
    <row r="42" spans="1:7" ht="12.75">
      <c r="A42" s="250"/>
      <c r="B42" s="251" t="s">
        <v>361</v>
      </c>
      <c r="C42" s="88">
        <v>8</v>
      </c>
      <c r="D42" s="88">
        <v>12</v>
      </c>
      <c r="E42" s="89">
        <v>50</v>
      </c>
      <c r="F42" s="175">
        <v>2.7972027972027971</v>
      </c>
      <c r="G42" s="175">
        <v>4.2553191489361701</v>
      </c>
    </row>
    <row r="43" spans="1:7" ht="12.75">
      <c r="A43" s="250"/>
      <c r="B43" s="251" t="s">
        <v>362</v>
      </c>
      <c r="C43" s="88">
        <v>0</v>
      </c>
      <c r="D43" s="88">
        <v>0</v>
      </c>
      <c r="E43" s="89"/>
      <c r="F43" s="175">
        <v>0</v>
      </c>
      <c r="G43" s="175">
        <v>0</v>
      </c>
    </row>
    <row r="44" spans="1:7" ht="12.75">
      <c r="A44" s="252"/>
      <c r="B44" s="251" t="s">
        <v>363</v>
      </c>
      <c r="C44" s="88">
        <v>0</v>
      </c>
      <c r="D44" s="88">
        <v>0</v>
      </c>
      <c r="E44" s="89"/>
      <c r="F44" s="175">
        <v>0</v>
      </c>
      <c r="G44" s="175">
        <v>0</v>
      </c>
    </row>
    <row r="45" spans="1:7" ht="12.75">
      <c r="A45" s="252"/>
      <c r="B45" s="251" t="s">
        <v>364</v>
      </c>
      <c r="C45" s="88">
        <v>0</v>
      </c>
      <c r="D45" s="88">
        <v>0</v>
      </c>
      <c r="E45" s="89"/>
      <c r="F45" s="175">
        <v>0</v>
      </c>
      <c r="G45" s="175">
        <v>0</v>
      </c>
    </row>
    <row r="46" spans="1:7" ht="25.5">
      <c r="A46" s="252"/>
      <c r="B46" s="251" t="s">
        <v>365</v>
      </c>
      <c r="C46" s="88">
        <v>0</v>
      </c>
      <c r="D46" s="88">
        <v>0</v>
      </c>
      <c r="E46" s="89"/>
      <c r="F46" s="175">
        <v>0</v>
      </c>
      <c r="G46" s="175">
        <v>0</v>
      </c>
    </row>
    <row r="47" spans="1:7" ht="12.75">
      <c r="A47" s="252"/>
      <c r="B47" s="251" t="s">
        <v>366</v>
      </c>
      <c r="C47" s="88">
        <v>0</v>
      </c>
      <c r="D47" s="88">
        <v>0</v>
      </c>
      <c r="E47" s="89"/>
      <c r="F47" s="175">
        <v>0</v>
      </c>
      <c r="G47" s="175">
        <v>0</v>
      </c>
    </row>
    <row r="48" spans="1:7" ht="12.75">
      <c r="A48" s="252"/>
      <c r="B48" s="251" t="s">
        <v>367</v>
      </c>
      <c r="C48" s="88">
        <v>0</v>
      </c>
      <c r="D48" s="88">
        <v>0</v>
      </c>
      <c r="E48" s="113"/>
      <c r="F48" s="175">
        <v>0</v>
      </c>
      <c r="G48" s="175">
        <v>0</v>
      </c>
    </row>
    <row r="49" spans="1:7" ht="13.5">
      <c r="A49" s="332" t="s">
        <v>257</v>
      </c>
      <c r="B49" s="333" t="s">
        <v>368</v>
      </c>
      <c r="C49" s="335">
        <v>0</v>
      </c>
      <c r="D49" s="335">
        <v>0</v>
      </c>
      <c r="E49" s="335"/>
      <c r="F49" s="335"/>
      <c r="G49" s="336"/>
    </row>
    <row r="50" spans="1:7" ht="12.75">
      <c r="A50" s="253"/>
      <c r="B50" s="251" t="s">
        <v>369</v>
      </c>
      <c r="C50" s="272">
        <v>0</v>
      </c>
      <c r="D50" s="272">
        <v>0</v>
      </c>
      <c r="E50" s="273"/>
      <c r="F50" s="273"/>
      <c r="G50" s="113"/>
    </row>
    <row r="51" spans="1:7" ht="12.75">
      <c r="A51" s="253"/>
      <c r="B51" s="251" t="s">
        <v>370</v>
      </c>
      <c r="C51" s="272">
        <v>0</v>
      </c>
      <c r="D51" s="272">
        <v>0</v>
      </c>
      <c r="E51" s="273"/>
      <c r="F51" s="273"/>
      <c r="G51" s="113"/>
    </row>
    <row r="52" spans="1:7" ht="27">
      <c r="A52" s="337" t="s">
        <v>258</v>
      </c>
      <c r="B52" s="333" t="s">
        <v>371</v>
      </c>
      <c r="C52" s="335">
        <v>0</v>
      </c>
      <c r="D52" s="335">
        <v>0</v>
      </c>
      <c r="E52" s="335"/>
      <c r="F52" s="335"/>
      <c r="G52" s="336"/>
    </row>
    <row r="53" spans="1:7" ht="27.75" thickBot="1">
      <c r="A53" s="254" t="s">
        <v>259</v>
      </c>
      <c r="B53" s="257" t="s">
        <v>372</v>
      </c>
      <c r="C53" s="275">
        <v>0</v>
      </c>
      <c r="D53" s="275">
        <v>0</v>
      </c>
      <c r="E53" s="276"/>
      <c r="F53" s="276"/>
      <c r="G53" s="240"/>
    </row>
    <row r="54" spans="1:7" ht="13.5" customHeight="1" thickTop="1" thickBot="1">
      <c r="A54" s="338"/>
      <c r="B54" s="339" t="s">
        <v>255</v>
      </c>
      <c r="C54" s="340">
        <v>286</v>
      </c>
      <c r="D54" s="340">
        <v>282</v>
      </c>
      <c r="E54" s="341">
        <v>-1.3986013986013957</v>
      </c>
      <c r="F54" s="342">
        <v>100</v>
      </c>
      <c r="G54" s="342">
        <v>100</v>
      </c>
    </row>
    <row r="55" spans="1:7" ht="12.75" customHeight="1" thickTop="1">
      <c r="A55" s="185"/>
      <c r="B55" s="110"/>
      <c r="C55" s="110"/>
      <c r="D55" s="110"/>
      <c r="E55" s="171"/>
      <c r="F55" s="110"/>
      <c r="G55" s="110"/>
    </row>
    <row r="56" spans="1:7">
      <c r="A56" s="185"/>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70" zoomScaleNormal="70" workbookViewId="0">
      <selection activeCell="K16" sqref="K16"/>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2" customWidth="1"/>
    <col min="6" max="6" width="8.7109375" style="63" customWidth="1"/>
    <col min="7" max="7" width="8.42578125" style="63" customWidth="1"/>
    <col min="8" max="16384" width="9.140625" style="63"/>
  </cols>
  <sheetData>
    <row r="2" spans="1:24" s="60" customFormat="1" ht="15.75" customHeight="1">
      <c r="A2" s="543" t="s">
        <v>111</v>
      </c>
      <c r="B2" s="543"/>
      <c r="C2" s="543"/>
      <c r="D2" s="543"/>
      <c r="E2" s="543"/>
      <c r="F2" s="543"/>
      <c r="G2" s="543"/>
      <c r="H2" s="59"/>
      <c r="I2" s="59"/>
      <c r="J2" s="59"/>
      <c r="K2" s="59"/>
      <c r="L2" s="59"/>
      <c r="M2" s="59"/>
      <c r="N2" s="59"/>
      <c r="O2" s="59"/>
      <c r="P2" s="59"/>
      <c r="Q2" s="59"/>
      <c r="R2" s="59"/>
      <c r="S2" s="59"/>
      <c r="T2" s="59"/>
      <c r="U2" s="59"/>
      <c r="V2" s="59"/>
      <c r="W2" s="59"/>
      <c r="X2" s="59"/>
    </row>
    <row r="3" spans="1:24" s="60" customFormat="1" ht="15.75" customHeight="1">
      <c r="A3" s="542" t="s">
        <v>183</v>
      </c>
      <c r="B3" s="542"/>
      <c r="C3" s="542"/>
      <c r="D3" s="542"/>
      <c r="E3" s="542"/>
      <c r="F3" s="542"/>
      <c r="G3" s="542"/>
      <c r="H3" s="59"/>
      <c r="I3" s="59"/>
      <c r="J3" s="59"/>
      <c r="K3" s="59"/>
      <c r="L3" s="59"/>
      <c r="M3" s="59"/>
      <c r="N3" s="59"/>
      <c r="O3" s="59"/>
      <c r="P3" s="59"/>
      <c r="Q3" s="59"/>
      <c r="R3" s="59"/>
      <c r="S3" s="59"/>
      <c r="T3" s="59"/>
      <c r="U3" s="59"/>
      <c r="V3" s="59"/>
      <c r="W3" s="59"/>
      <c r="X3" s="59"/>
    </row>
    <row r="4" spans="1:24">
      <c r="A4" s="62"/>
      <c r="B4" s="62"/>
      <c r="C4" s="62"/>
      <c r="D4" s="62"/>
      <c r="E4" s="241"/>
    </row>
    <row r="5" spans="1:24" ht="12" customHeight="1">
      <c r="A5" s="324"/>
      <c r="B5" s="324"/>
      <c r="C5" s="306"/>
      <c r="D5" s="323"/>
      <c r="E5" s="347" t="s">
        <v>50</v>
      </c>
      <c r="F5" s="536" t="s">
        <v>12</v>
      </c>
      <c r="G5" s="541"/>
    </row>
    <row r="6" spans="1:24" ht="12" customHeight="1">
      <c r="A6" s="348" t="s">
        <v>49</v>
      </c>
      <c r="B6" s="311" t="s">
        <v>10</v>
      </c>
      <c r="C6" s="536" t="s">
        <v>265</v>
      </c>
      <c r="D6" s="541"/>
      <c r="E6" s="347" t="s">
        <v>14</v>
      </c>
      <c r="F6" s="536" t="s">
        <v>14</v>
      </c>
      <c r="G6" s="541"/>
    </row>
    <row r="7" spans="1:24" ht="12" customHeight="1">
      <c r="A7" s="349"/>
      <c r="B7" s="314" t="s">
        <v>180</v>
      </c>
      <c r="C7" s="538" t="s">
        <v>266</v>
      </c>
      <c r="D7" s="540"/>
      <c r="E7" s="344" t="s">
        <v>51</v>
      </c>
      <c r="F7" s="538" t="s">
        <v>18</v>
      </c>
      <c r="G7" s="540"/>
    </row>
    <row r="8" spans="1:24" ht="12" customHeight="1">
      <c r="A8" s="315"/>
      <c r="B8" s="315"/>
      <c r="C8" s="306"/>
      <c r="D8" s="323"/>
      <c r="E8" s="344" t="s">
        <v>19</v>
      </c>
      <c r="F8" s="538" t="s">
        <v>19</v>
      </c>
      <c r="G8" s="540"/>
    </row>
    <row r="9" spans="1:24" ht="15.75" customHeight="1" thickBot="1">
      <c r="A9" s="64"/>
      <c r="B9" s="65" t="str">
        <f>' F4'!A10</f>
        <v>Janar - Dhjetor / January - December</v>
      </c>
      <c r="C9" s="66">
        <v>2018</v>
      </c>
      <c r="D9" s="224">
        <v>2019</v>
      </c>
      <c r="E9" s="66" t="s">
        <v>387</v>
      </c>
      <c r="F9" s="66">
        <v>2018</v>
      </c>
      <c r="G9" s="224">
        <v>2019</v>
      </c>
    </row>
    <row r="10" spans="1:24" ht="15.75" customHeight="1" thickBot="1">
      <c r="A10" s="535" t="s">
        <v>339</v>
      </c>
      <c r="B10" s="535"/>
      <c r="C10" s="535"/>
      <c r="D10" s="535"/>
      <c r="E10" s="535"/>
      <c r="F10" s="535"/>
      <c r="G10" s="535"/>
    </row>
    <row r="11" spans="1:24" ht="25.5">
      <c r="A11" s="117">
        <v>1</v>
      </c>
      <c r="B11" s="118" t="s">
        <v>173</v>
      </c>
      <c r="C11" s="127">
        <v>1305693.0263999996</v>
      </c>
      <c r="D11" s="127">
        <v>1261809.2500000002</v>
      </c>
      <c r="E11" s="89">
        <v>-3.3609566347301278</v>
      </c>
      <c r="F11" s="133">
        <v>1.4423735940677791</v>
      </c>
      <c r="G11" s="133">
        <v>1.2875725456815355</v>
      </c>
    </row>
    <row r="12" spans="1:24" ht="25.5">
      <c r="A12" s="119">
        <v>2</v>
      </c>
      <c r="B12" s="120" t="s">
        <v>154</v>
      </c>
      <c r="C12" s="127">
        <v>17777510.168699987</v>
      </c>
      <c r="D12" s="127">
        <v>19823618.058599979</v>
      </c>
      <c r="E12" s="89">
        <v>11.509530133766855</v>
      </c>
      <c r="F12" s="126">
        <v>19.638468397355837</v>
      </c>
      <c r="G12" s="126">
        <v>20.228371577027215</v>
      </c>
    </row>
    <row r="13" spans="1:24" ht="25.5">
      <c r="A13" s="119">
        <v>3</v>
      </c>
      <c r="B13" s="120" t="s">
        <v>235</v>
      </c>
      <c r="C13" s="127">
        <v>4627062.4916781178</v>
      </c>
      <c r="D13" s="127">
        <v>5534981.8554393928</v>
      </c>
      <c r="E13" s="89">
        <v>19.621938657500081</v>
      </c>
      <c r="F13" s="126">
        <v>5.1114255963356978</v>
      </c>
      <c r="G13" s="126">
        <v>5.647993686770965</v>
      </c>
    </row>
    <row r="14" spans="1:24" ht="25.5">
      <c r="A14" s="119">
        <v>4</v>
      </c>
      <c r="B14" s="120" t="s">
        <v>236</v>
      </c>
      <c r="C14" s="127">
        <v>0</v>
      </c>
      <c r="D14" s="127">
        <v>0</v>
      </c>
      <c r="E14" s="125"/>
      <c r="F14" s="126">
        <v>0</v>
      </c>
      <c r="G14" s="126">
        <v>0</v>
      </c>
    </row>
    <row r="15" spans="1:24" ht="25.5">
      <c r="A15" s="119">
        <v>5</v>
      </c>
      <c r="B15" s="120" t="s">
        <v>237</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158551.51999999999</v>
      </c>
      <c r="D17" s="127">
        <v>193813.69</v>
      </c>
      <c r="E17" s="89">
        <v>22.240196751188513</v>
      </c>
      <c r="F17" s="126">
        <v>0.17514876860286599</v>
      </c>
      <c r="G17" s="126">
        <v>0.1977709279126238</v>
      </c>
    </row>
    <row r="18" spans="1:9" ht="25.5">
      <c r="A18" s="119">
        <v>8</v>
      </c>
      <c r="B18" s="120" t="s">
        <v>165</v>
      </c>
      <c r="C18" s="127">
        <v>3763716.3356140004</v>
      </c>
      <c r="D18" s="127">
        <v>3450588.0295770001</v>
      </c>
      <c r="E18" s="89">
        <v>-8.3196574373588525</v>
      </c>
      <c r="F18" s="126">
        <v>4.1577039535999614</v>
      </c>
      <c r="G18" s="126">
        <v>3.5210412456087878</v>
      </c>
    </row>
    <row r="19" spans="1:9" ht="39" thickBot="1">
      <c r="A19" s="227">
        <v>9</v>
      </c>
      <c r="B19" s="123" t="s">
        <v>157</v>
      </c>
      <c r="C19" s="127">
        <v>1142763.96</v>
      </c>
      <c r="D19" s="127">
        <v>1489396.1100000003</v>
      </c>
      <c r="E19" s="89">
        <v>30.332786308731706</v>
      </c>
      <c r="F19" s="126">
        <v>1.2623890354235319</v>
      </c>
      <c r="G19" s="126">
        <v>1.5198062154647196</v>
      </c>
    </row>
    <row r="20" spans="1:9" s="212" customFormat="1" ht="27" thickBot="1">
      <c r="A20" s="350">
        <v>10</v>
      </c>
      <c r="B20" s="351" t="s">
        <v>314</v>
      </c>
      <c r="C20" s="352">
        <v>56059711.11379844</v>
      </c>
      <c r="D20" s="352">
        <v>58971854.203795433</v>
      </c>
      <c r="E20" s="353">
        <v>5.1947165480134005</v>
      </c>
      <c r="F20" s="353">
        <v>61.928068364240211</v>
      </c>
      <c r="G20" s="353">
        <v>60.175926306405842</v>
      </c>
      <c r="I20" s="246"/>
    </row>
    <row r="21" spans="1:9" ht="12.75">
      <c r="A21" s="229"/>
      <c r="B21" s="230" t="s">
        <v>102</v>
      </c>
      <c r="C21" s="127">
        <v>46103139.438176289</v>
      </c>
      <c r="D21" s="127">
        <v>48495032.759601705</v>
      </c>
      <c r="E21" s="89">
        <v>5.1881354514542677</v>
      </c>
      <c r="F21" s="126">
        <v>50.929238025108837</v>
      </c>
      <c r="G21" s="126">
        <v>49.485191825301492</v>
      </c>
    </row>
    <row r="22" spans="1:9" ht="12.75">
      <c r="A22" s="119"/>
      <c r="B22" s="121" t="s">
        <v>289</v>
      </c>
      <c r="C22" s="127">
        <v>2464308.7054526601</v>
      </c>
      <c r="D22" s="127">
        <v>2720373.89755644</v>
      </c>
      <c r="E22" s="89">
        <v>10.390954328781788</v>
      </c>
      <c r="F22" s="126">
        <v>2.7222737140416959</v>
      </c>
      <c r="G22" s="126">
        <v>2.7759177898579721</v>
      </c>
    </row>
    <row r="23" spans="1:9" s="235" customFormat="1" ht="12.75">
      <c r="A23" s="234"/>
      <c r="B23" s="244" t="s">
        <v>313</v>
      </c>
      <c r="C23" s="245">
        <v>7492262.970169493</v>
      </c>
      <c r="D23" s="245">
        <v>7756447.5466372883</v>
      </c>
      <c r="E23" s="278">
        <v>3.5260985568665859</v>
      </c>
      <c r="F23" s="243">
        <v>8.2765566250896754</v>
      </c>
      <c r="G23" s="243">
        <v>7.9148166912463767</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1386800.6709470011</v>
      </c>
      <c r="D26" s="127">
        <v>1806063.8305500001</v>
      </c>
      <c r="E26" s="89">
        <v>30.232402419930882</v>
      </c>
      <c r="F26" s="126">
        <v>1.5319716254627871</v>
      </c>
      <c r="G26" s="126">
        <v>1.842939575823056</v>
      </c>
    </row>
    <row r="27" spans="1:9" ht="25.5">
      <c r="A27" s="119">
        <v>14</v>
      </c>
      <c r="B27" s="120" t="s">
        <v>159</v>
      </c>
      <c r="C27" s="127">
        <v>94614.01</v>
      </c>
      <c r="D27" s="127">
        <v>12289.000000000002</v>
      </c>
      <c r="E27" s="89">
        <v>-87.011437312507951</v>
      </c>
      <c r="F27" s="126">
        <v>0.10451824961425313</v>
      </c>
      <c r="G27" s="126">
        <v>1.2539913631066175E-2</v>
      </c>
    </row>
    <row r="28" spans="1:9" ht="26.25" thickBot="1">
      <c r="A28" s="122">
        <v>15</v>
      </c>
      <c r="B28" s="123" t="s">
        <v>238</v>
      </c>
      <c r="C28" s="228">
        <v>4207490.3248309996</v>
      </c>
      <c r="D28" s="228">
        <v>5454666.0418995908</v>
      </c>
      <c r="E28" s="89">
        <v>29.641796434046121</v>
      </c>
      <c r="F28" s="126">
        <v>4.647932415297074</v>
      </c>
      <c r="G28" s="126">
        <v>5.5660380056742165</v>
      </c>
    </row>
    <row r="29" spans="1:9" ht="15" thickBot="1">
      <c r="A29" s="354"/>
      <c r="B29" s="355" t="s">
        <v>9</v>
      </c>
      <c r="C29" s="356">
        <v>90523913.621968552</v>
      </c>
      <c r="D29" s="356">
        <v>97999080.069861367</v>
      </c>
      <c r="E29" s="357">
        <v>8.2576704307210989</v>
      </c>
      <c r="F29" s="358">
        <v>100</v>
      </c>
      <c r="G29" s="358">
        <v>100</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17" zoomScale="74" zoomScaleNormal="74" workbookViewId="0">
      <selection activeCell="I27" sqref="I27"/>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2" customWidth="1"/>
    <col min="6" max="6" width="8.7109375" style="63" customWidth="1"/>
    <col min="7" max="7" width="8.42578125" style="63" customWidth="1"/>
    <col min="8" max="16384" width="9.140625" style="63"/>
  </cols>
  <sheetData>
    <row r="2" spans="1:24" s="60" customFormat="1" ht="15.75" customHeight="1">
      <c r="A2" s="543" t="s">
        <v>59</v>
      </c>
      <c r="B2" s="543"/>
      <c r="C2" s="543"/>
      <c r="D2" s="543"/>
      <c r="E2" s="543"/>
      <c r="F2" s="543"/>
      <c r="G2" s="543"/>
      <c r="H2" s="59"/>
      <c r="I2" s="59"/>
      <c r="J2" s="59"/>
      <c r="K2" s="59"/>
      <c r="L2" s="59"/>
      <c r="M2" s="59"/>
      <c r="N2" s="59"/>
      <c r="O2" s="59"/>
      <c r="P2" s="59"/>
      <c r="Q2" s="59"/>
      <c r="R2" s="59"/>
      <c r="S2" s="59"/>
      <c r="T2" s="59"/>
      <c r="U2" s="59"/>
      <c r="V2" s="59"/>
      <c r="W2" s="59"/>
      <c r="X2" s="59"/>
    </row>
    <row r="3" spans="1:24" s="60" customFormat="1" ht="15.75" customHeight="1">
      <c r="A3" s="542" t="s">
        <v>135</v>
      </c>
      <c r="B3" s="542"/>
      <c r="C3" s="542"/>
      <c r="D3" s="542"/>
      <c r="E3" s="542"/>
      <c r="F3" s="542"/>
      <c r="G3" s="542"/>
      <c r="H3" s="59"/>
      <c r="I3" s="59"/>
      <c r="J3" s="59"/>
      <c r="K3" s="59"/>
      <c r="L3" s="59"/>
      <c r="M3" s="59"/>
      <c r="N3" s="59"/>
      <c r="O3" s="59"/>
      <c r="P3" s="59"/>
      <c r="Q3" s="59"/>
      <c r="R3" s="59"/>
      <c r="S3" s="59"/>
      <c r="T3" s="59"/>
      <c r="U3" s="59"/>
      <c r="V3" s="59"/>
      <c r="W3" s="59"/>
      <c r="X3" s="59"/>
    </row>
    <row r="4" spans="1:24">
      <c r="A4" s="62"/>
      <c r="B4" s="62"/>
      <c r="C4" s="62"/>
      <c r="D4" s="62"/>
      <c r="E4" s="241"/>
    </row>
    <row r="5" spans="1:24" ht="12" customHeight="1">
      <c r="A5" s="324"/>
      <c r="B5" s="324"/>
      <c r="C5" s="306"/>
      <c r="D5" s="323"/>
      <c r="E5" s="347" t="s">
        <v>50</v>
      </c>
      <c r="F5" s="536" t="s">
        <v>12</v>
      </c>
      <c r="G5" s="541"/>
    </row>
    <row r="6" spans="1:24" ht="12" customHeight="1">
      <c r="A6" s="348" t="s">
        <v>49</v>
      </c>
      <c r="B6" s="311" t="s">
        <v>10</v>
      </c>
      <c r="C6" s="536" t="s">
        <v>265</v>
      </c>
      <c r="D6" s="541"/>
      <c r="E6" s="347" t="s">
        <v>14</v>
      </c>
      <c r="F6" s="536" t="s">
        <v>14</v>
      </c>
      <c r="G6" s="541"/>
    </row>
    <row r="7" spans="1:24" ht="12" customHeight="1">
      <c r="A7" s="349"/>
      <c r="B7" s="314" t="s">
        <v>180</v>
      </c>
      <c r="C7" s="538" t="s">
        <v>266</v>
      </c>
      <c r="D7" s="540"/>
      <c r="E7" s="344" t="s">
        <v>51</v>
      </c>
      <c r="F7" s="538" t="s">
        <v>18</v>
      </c>
      <c r="G7" s="540"/>
    </row>
    <row r="8" spans="1:24" ht="12" customHeight="1">
      <c r="A8" s="315"/>
      <c r="B8" s="315"/>
      <c r="C8" s="306"/>
      <c r="D8" s="323"/>
      <c r="E8" s="344" t="s">
        <v>19</v>
      </c>
      <c r="F8" s="538" t="s">
        <v>19</v>
      </c>
      <c r="G8" s="540"/>
    </row>
    <row r="9" spans="1:24" ht="15.75" customHeight="1" thickBot="1">
      <c r="A9" s="64"/>
      <c r="B9" s="65" t="str">
        <f>' F4'!A10</f>
        <v>Janar - Dhjetor / January - December</v>
      </c>
      <c r="C9" s="66">
        <v>2018</v>
      </c>
      <c r="D9" s="224">
        <v>2019</v>
      </c>
      <c r="E9" s="66" t="s">
        <v>387</v>
      </c>
      <c r="F9" s="66">
        <v>2018</v>
      </c>
      <c r="G9" s="224">
        <v>2019</v>
      </c>
    </row>
    <row r="10" spans="1:24" ht="15.75" customHeight="1" thickBot="1">
      <c r="A10" s="535" t="s">
        <v>344</v>
      </c>
      <c r="B10" s="535"/>
      <c r="C10" s="535"/>
      <c r="D10" s="535"/>
      <c r="E10" s="535"/>
      <c r="F10" s="535"/>
      <c r="G10" s="535"/>
    </row>
    <row r="11" spans="1:24" ht="25.5">
      <c r="A11" s="117">
        <v>1</v>
      </c>
      <c r="B11" s="118" t="s">
        <v>173</v>
      </c>
      <c r="C11" s="127">
        <v>191206.56999999992</v>
      </c>
      <c r="D11" s="127">
        <v>194062.25</v>
      </c>
      <c r="E11" s="89">
        <v>1.4935051656436604</v>
      </c>
      <c r="F11" s="133">
        <v>0.43875800554124622</v>
      </c>
      <c r="G11" s="133">
        <v>0.38331898883765869</v>
      </c>
    </row>
    <row r="12" spans="1:24" ht="25.5">
      <c r="A12" s="119">
        <v>2</v>
      </c>
      <c r="B12" s="120" t="s">
        <v>154</v>
      </c>
      <c r="C12" s="127">
        <v>10127698.100000003</v>
      </c>
      <c r="D12" s="127">
        <v>9864237.0900000054</v>
      </c>
      <c r="E12" s="89">
        <v>-2.6013908333227032</v>
      </c>
      <c r="F12" s="126">
        <v>23.23983228756142</v>
      </c>
      <c r="G12" s="126">
        <v>19.484208737112606</v>
      </c>
    </row>
    <row r="13" spans="1:24" ht="25.5">
      <c r="A13" s="119">
        <v>3</v>
      </c>
      <c r="B13" s="120" t="s">
        <v>235</v>
      </c>
      <c r="C13" s="127">
        <v>3138509.0900000012</v>
      </c>
      <c r="D13" s="127">
        <v>3508543.25</v>
      </c>
      <c r="E13" s="89">
        <v>11.790125482797276</v>
      </c>
      <c r="F13" s="126">
        <v>7.2018759015522988</v>
      </c>
      <c r="G13" s="126">
        <v>6.9302053896787896</v>
      </c>
    </row>
    <row r="14" spans="1:24" ht="25.5">
      <c r="A14" s="119">
        <v>4</v>
      </c>
      <c r="B14" s="120" t="s">
        <v>236</v>
      </c>
      <c r="C14" s="127">
        <v>0</v>
      </c>
      <c r="D14" s="127">
        <v>0</v>
      </c>
      <c r="E14" s="125"/>
      <c r="F14" s="126">
        <v>0</v>
      </c>
      <c r="G14" s="126">
        <v>0</v>
      </c>
    </row>
    <row r="15" spans="1:24" ht="25.5">
      <c r="A15" s="119">
        <v>5</v>
      </c>
      <c r="B15" s="120" t="s">
        <v>237</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567.38</v>
      </c>
      <c r="D17" s="127">
        <v>4836.1000000000004</v>
      </c>
      <c r="E17" s="89">
        <v>752.35644541577074</v>
      </c>
      <c r="F17" s="126">
        <v>1.3019558751772619E-3</v>
      </c>
      <c r="G17" s="126">
        <v>9.5524449598919994E-3</v>
      </c>
    </row>
    <row r="18" spans="1:9" ht="25.5">
      <c r="A18" s="119">
        <v>8</v>
      </c>
      <c r="B18" s="120" t="s">
        <v>165</v>
      </c>
      <c r="C18" s="127">
        <v>376708.57999999996</v>
      </c>
      <c r="D18" s="127">
        <v>1341306.5199999998</v>
      </c>
      <c r="E18" s="89">
        <v>256.05945582657023</v>
      </c>
      <c r="F18" s="126">
        <v>0.8644258679556619</v>
      </c>
      <c r="G18" s="126">
        <v>2.6493986283667161</v>
      </c>
    </row>
    <row r="19" spans="1:9" ht="39" thickBot="1">
      <c r="A19" s="227">
        <v>9</v>
      </c>
      <c r="B19" s="123" t="s">
        <v>157</v>
      </c>
      <c r="C19" s="127">
        <v>77808.86</v>
      </c>
      <c r="D19" s="127">
        <v>1886732.4799999997</v>
      </c>
      <c r="E19" s="89">
        <v>2324.8298715596138</v>
      </c>
      <c r="F19" s="126">
        <v>0.17854648104946427</v>
      </c>
      <c r="G19" s="126">
        <v>3.7267443124088686</v>
      </c>
    </row>
    <row r="20" spans="1:9" s="212" customFormat="1" ht="27" thickBot="1">
      <c r="A20" s="350">
        <v>10</v>
      </c>
      <c r="B20" s="351" t="s">
        <v>314</v>
      </c>
      <c r="C20" s="352">
        <v>29399652.610100009</v>
      </c>
      <c r="D20" s="352">
        <v>32837601.020000003</v>
      </c>
      <c r="E20" s="353">
        <v>11.693840248707277</v>
      </c>
      <c r="F20" s="353">
        <v>67.462812301967332</v>
      </c>
      <c r="G20" s="353">
        <v>64.862053381535418</v>
      </c>
      <c r="I20" s="246"/>
    </row>
    <row r="21" spans="1:9" ht="12.75">
      <c r="A21" s="229"/>
      <c r="B21" s="230" t="s">
        <v>102</v>
      </c>
      <c r="C21" s="127">
        <v>22932947.860100005</v>
      </c>
      <c r="D21" s="127">
        <v>24456152.620000001</v>
      </c>
      <c r="E21" s="89">
        <v>6.641992861938828</v>
      </c>
      <c r="F21" s="126">
        <v>52.623790407823712</v>
      </c>
      <c r="G21" s="126">
        <v>48.306704127968516</v>
      </c>
    </row>
    <row r="22" spans="1:9" ht="12.75">
      <c r="A22" s="119"/>
      <c r="B22" s="121" t="s">
        <v>289</v>
      </c>
      <c r="C22" s="127">
        <v>359333.6</v>
      </c>
      <c r="D22" s="127">
        <v>474960</v>
      </c>
      <c r="E22" s="89">
        <v>32.178009515391828</v>
      </c>
      <c r="F22" s="126">
        <v>0.82455583853607117</v>
      </c>
      <c r="G22" s="126">
        <v>0.9381586936064813</v>
      </c>
    </row>
    <row r="23" spans="1:9" s="235" customFormat="1" ht="12.75">
      <c r="A23" s="234"/>
      <c r="B23" s="244" t="s">
        <v>375</v>
      </c>
      <c r="C23" s="245">
        <v>6107371.1500000004</v>
      </c>
      <c r="D23" s="245">
        <v>7906488.4000000004</v>
      </c>
      <c r="E23" s="278">
        <v>29.458128641813431</v>
      </c>
      <c r="F23" s="243">
        <v>14.014466055607549</v>
      </c>
      <c r="G23" s="243">
        <v>15.617190559960415</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97818</v>
      </c>
      <c r="D26" s="127">
        <v>5968</v>
      </c>
      <c r="E26" s="89">
        <v>-93.898873417980326</v>
      </c>
      <c r="F26" s="126">
        <v>0.22446106630140189</v>
      </c>
      <c r="G26" s="126">
        <v>1.1788216025441049E-2</v>
      </c>
    </row>
    <row r="27" spans="1:9" ht="25.5">
      <c r="A27" s="119">
        <v>14</v>
      </c>
      <c r="B27" s="120" t="s">
        <v>159</v>
      </c>
      <c r="C27" s="127">
        <v>0</v>
      </c>
      <c r="D27" s="127">
        <v>92</v>
      </c>
      <c r="E27" s="89"/>
      <c r="F27" s="126">
        <v>0</v>
      </c>
      <c r="G27" s="126">
        <v>1.817218288104183E-4</v>
      </c>
    </row>
    <row r="28" spans="1:9" ht="26.25" thickBot="1">
      <c r="A28" s="122">
        <v>15</v>
      </c>
      <c r="B28" s="123" t="s">
        <v>238</v>
      </c>
      <c r="C28" s="228">
        <v>169080.66999999998</v>
      </c>
      <c r="D28" s="228">
        <v>983450.55</v>
      </c>
      <c r="E28" s="89">
        <v>481.64576116240852</v>
      </c>
      <c r="F28" s="126">
        <v>0.38798613219607281</v>
      </c>
      <c r="G28" s="126">
        <v>1.9425481792457799</v>
      </c>
    </row>
    <row r="29" spans="1:9" ht="15" thickBot="1">
      <c r="A29" s="354"/>
      <c r="B29" s="355" t="s">
        <v>9</v>
      </c>
      <c r="C29" s="356">
        <v>43579049.860099979</v>
      </c>
      <c r="D29" s="356">
        <v>50626829.26000002</v>
      </c>
      <c r="E29" s="357">
        <v>16.172402616682181</v>
      </c>
      <c r="F29" s="358">
        <v>100.00000000000009</v>
      </c>
      <c r="G29" s="358">
        <v>99.999999999999972</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topLeftCell="A19" zoomScale="88" zoomScaleNormal="88" workbookViewId="0">
      <selection activeCell="I26" sqref="I26"/>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43" t="s">
        <v>291</v>
      </c>
      <c r="B2" s="543"/>
      <c r="C2" s="543"/>
      <c r="D2" s="543"/>
      <c r="E2" s="543"/>
      <c r="F2" s="543"/>
      <c r="G2" s="543"/>
      <c r="H2" s="59"/>
      <c r="I2" s="59"/>
      <c r="J2" s="59"/>
      <c r="K2" s="59"/>
      <c r="L2" s="59"/>
      <c r="M2" s="59"/>
      <c r="N2" s="59"/>
      <c r="O2" s="59"/>
      <c r="P2" s="59"/>
      <c r="Q2" s="59"/>
      <c r="R2" s="59"/>
      <c r="S2" s="59"/>
      <c r="T2" s="59"/>
      <c r="U2" s="59"/>
      <c r="V2" s="59"/>
      <c r="W2" s="59"/>
    </row>
    <row r="3" spans="1:23" s="60" customFormat="1" ht="15.75" customHeight="1">
      <c r="A3" s="542" t="s">
        <v>292</v>
      </c>
      <c r="B3" s="542"/>
      <c r="C3" s="542"/>
      <c r="D3" s="542"/>
      <c r="E3" s="542"/>
      <c r="F3" s="542"/>
      <c r="G3" s="542"/>
      <c r="H3" s="59"/>
      <c r="I3" s="59"/>
      <c r="J3" s="59"/>
      <c r="K3" s="59"/>
      <c r="L3" s="59"/>
      <c r="M3" s="59"/>
      <c r="N3" s="59"/>
      <c r="O3" s="59"/>
      <c r="P3" s="59"/>
      <c r="Q3" s="59"/>
      <c r="R3" s="59"/>
      <c r="S3" s="59"/>
      <c r="T3" s="59"/>
      <c r="U3" s="59"/>
      <c r="V3" s="59"/>
      <c r="W3" s="59"/>
    </row>
    <row r="4" spans="1:23">
      <c r="A4" s="62"/>
      <c r="B4" s="62"/>
      <c r="C4" s="62"/>
      <c r="D4" s="62"/>
      <c r="E4" s="62"/>
    </row>
    <row r="5" spans="1:23" ht="12" customHeight="1">
      <c r="A5" s="324"/>
      <c r="B5" s="324"/>
      <c r="C5" s="306"/>
      <c r="D5" s="323"/>
      <c r="E5" s="305" t="s">
        <v>50</v>
      </c>
      <c r="F5" s="536" t="s">
        <v>12</v>
      </c>
      <c r="G5" s="541"/>
    </row>
    <row r="6" spans="1:23" ht="12" customHeight="1">
      <c r="A6" s="348" t="s">
        <v>49</v>
      </c>
      <c r="B6" s="311" t="s">
        <v>10</v>
      </c>
      <c r="C6" s="536" t="s">
        <v>376</v>
      </c>
      <c r="D6" s="541"/>
      <c r="E6" s="305" t="s">
        <v>14</v>
      </c>
      <c r="F6" s="536" t="s">
        <v>14</v>
      </c>
      <c r="G6" s="541"/>
    </row>
    <row r="7" spans="1:23" ht="12" customHeight="1">
      <c r="A7" s="349"/>
      <c r="B7" s="314" t="s">
        <v>180</v>
      </c>
      <c r="C7" s="538" t="s">
        <v>377</v>
      </c>
      <c r="D7" s="540"/>
      <c r="E7" s="310" t="s">
        <v>51</v>
      </c>
      <c r="F7" s="538" t="s">
        <v>18</v>
      </c>
      <c r="G7" s="540"/>
    </row>
    <row r="8" spans="1:23" ht="12" customHeight="1">
      <c r="A8" s="315"/>
      <c r="B8" s="315"/>
      <c r="C8" s="306"/>
      <c r="D8" s="323"/>
      <c r="E8" s="310" t="s">
        <v>19</v>
      </c>
      <c r="F8" s="538" t="s">
        <v>19</v>
      </c>
      <c r="G8" s="540"/>
    </row>
    <row r="9" spans="1:23" ht="15.75" customHeight="1" thickBot="1">
      <c r="A9" s="64"/>
      <c r="B9" s="65" t="str">
        <f>' F4'!A10</f>
        <v>Janar - Dhjetor / January - December</v>
      </c>
      <c r="C9" s="66">
        <v>2018</v>
      </c>
      <c r="D9" s="224">
        <v>2019</v>
      </c>
      <c r="E9" s="66" t="s">
        <v>387</v>
      </c>
      <c r="F9" s="66">
        <v>2018</v>
      </c>
      <c r="G9" s="224">
        <v>2019</v>
      </c>
    </row>
    <row r="10" spans="1:23" ht="15.75" customHeight="1" thickBot="1">
      <c r="A10" s="535" t="s">
        <v>345</v>
      </c>
      <c r="B10" s="535"/>
      <c r="C10" s="535"/>
      <c r="D10" s="535"/>
      <c r="E10" s="535"/>
      <c r="F10" s="535"/>
      <c r="G10" s="551"/>
    </row>
    <row r="11" spans="1:23" ht="25.5">
      <c r="A11" s="117">
        <v>1</v>
      </c>
      <c r="B11" s="118" t="s">
        <v>173</v>
      </c>
      <c r="C11" s="127">
        <v>16411</v>
      </c>
      <c r="D11" s="127">
        <v>35767</v>
      </c>
      <c r="E11" s="89">
        <v>117.9452806044726</v>
      </c>
      <c r="F11" s="133">
        <v>1.5284216957461987</v>
      </c>
      <c r="G11" s="133">
        <v>2.9884604169155864</v>
      </c>
    </row>
    <row r="12" spans="1:23" ht="25.5">
      <c r="A12" s="119">
        <v>2</v>
      </c>
      <c r="B12" s="120" t="s">
        <v>154</v>
      </c>
      <c r="C12" s="127">
        <v>198064</v>
      </c>
      <c r="D12" s="127">
        <v>240648</v>
      </c>
      <c r="E12" s="89">
        <v>21.500121172954188</v>
      </c>
      <c r="F12" s="126">
        <v>18.446488010863145</v>
      </c>
      <c r="G12" s="126">
        <v>20.106998697399899</v>
      </c>
    </row>
    <row r="13" spans="1:23" ht="25.5">
      <c r="A13" s="119">
        <v>3</v>
      </c>
      <c r="B13" s="120" t="s">
        <v>235</v>
      </c>
      <c r="C13" s="127">
        <v>13899</v>
      </c>
      <c r="D13" s="127">
        <v>15320</v>
      </c>
      <c r="E13" s="89">
        <v>10.22375710482768</v>
      </c>
      <c r="F13" s="126">
        <v>1.2944691456447757</v>
      </c>
      <c r="G13" s="126">
        <v>1.2800406404547988</v>
      </c>
    </row>
    <row r="14" spans="1:23" ht="25.5">
      <c r="A14" s="119">
        <v>4</v>
      </c>
      <c r="B14" s="120" t="s">
        <v>236</v>
      </c>
      <c r="C14" s="127">
        <v>0</v>
      </c>
      <c r="D14" s="127">
        <v>0</v>
      </c>
      <c r="E14" s="125"/>
      <c r="F14" s="126">
        <v>0</v>
      </c>
      <c r="G14" s="126">
        <v>0</v>
      </c>
    </row>
    <row r="15" spans="1:23" ht="25.5">
      <c r="A15" s="119">
        <v>5</v>
      </c>
      <c r="B15" s="120" t="s">
        <v>237</v>
      </c>
      <c r="C15" s="127">
        <v>0</v>
      </c>
      <c r="D15" s="127">
        <v>0</v>
      </c>
      <c r="E15" s="125"/>
      <c r="F15" s="126">
        <v>0</v>
      </c>
      <c r="G15" s="126">
        <v>0</v>
      </c>
    </row>
    <row r="16" spans="1:23" ht="38.25">
      <c r="A16" s="119">
        <v>6</v>
      </c>
      <c r="B16" s="120" t="s">
        <v>155</v>
      </c>
      <c r="C16" s="127">
        <v>0</v>
      </c>
      <c r="D16" s="127">
        <v>0</v>
      </c>
      <c r="E16" s="125"/>
      <c r="F16" s="126">
        <v>0</v>
      </c>
      <c r="G16" s="126">
        <v>0</v>
      </c>
    </row>
    <row r="17" spans="1:7" ht="25.5">
      <c r="A17" s="119">
        <v>7</v>
      </c>
      <c r="B17" s="120" t="s">
        <v>156</v>
      </c>
      <c r="C17" s="127">
        <v>74</v>
      </c>
      <c r="D17" s="127">
        <v>74</v>
      </c>
      <c r="E17" s="89">
        <v>0</v>
      </c>
      <c r="F17" s="126">
        <v>6.8919142943890494E-3</v>
      </c>
      <c r="G17" s="126">
        <v>6.1829639290897596E-3</v>
      </c>
    </row>
    <row r="18" spans="1:7" ht="25.5">
      <c r="A18" s="119">
        <v>8</v>
      </c>
      <c r="B18" s="120" t="s">
        <v>165</v>
      </c>
      <c r="C18" s="127">
        <v>4267</v>
      </c>
      <c r="D18" s="127">
        <v>4267</v>
      </c>
      <c r="E18" s="89">
        <v>0</v>
      </c>
      <c r="F18" s="126">
        <v>0.39740267965078485</v>
      </c>
      <c r="G18" s="126">
        <v>0.35652306872197298</v>
      </c>
    </row>
    <row r="19" spans="1:7" ht="39" thickBot="1">
      <c r="A19" s="227">
        <v>9</v>
      </c>
      <c r="B19" s="123" t="s">
        <v>157</v>
      </c>
      <c r="C19" s="228">
        <v>1862</v>
      </c>
      <c r="D19" s="228">
        <v>1994</v>
      </c>
      <c r="E19" s="279">
        <v>7.0891514500537101</v>
      </c>
      <c r="F19" s="256">
        <v>0.17341546508314071</v>
      </c>
      <c r="G19" s="256">
        <v>0.1666058118189862</v>
      </c>
    </row>
    <row r="20" spans="1:7" ht="26.25" thickBot="1">
      <c r="A20" s="361">
        <v>10</v>
      </c>
      <c r="B20" s="362" t="s">
        <v>162</v>
      </c>
      <c r="C20" s="363">
        <v>813630</v>
      </c>
      <c r="D20" s="363">
        <v>869391</v>
      </c>
      <c r="E20" s="364">
        <v>6.8533608642749266</v>
      </c>
      <c r="F20" s="364">
        <v>75.776597666807618</v>
      </c>
      <c r="G20" s="364">
        <v>72.640718828044243</v>
      </c>
    </row>
    <row r="21" spans="1:7" ht="12.75">
      <c r="A21" s="229"/>
      <c r="B21" s="230" t="s">
        <v>102</v>
      </c>
      <c r="C21" s="231">
        <v>344660</v>
      </c>
      <c r="D21" s="231">
        <v>358706</v>
      </c>
      <c r="E21" s="280">
        <v>4.0753206058144364</v>
      </c>
      <c r="F21" s="263">
        <v>32.09955649600176</v>
      </c>
      <c r="G21" s="263">
        <v>29.971165664163124</v>
      </c>
    </row>
    <row r="22" spans="1:7" ht="12.75">
      <c r="A22" s="119"/>
      <c r="B22" s="121" t="s">
        <v>289</v>
      </c>
      <c r="C22" s="127">
        <v>77072</v>
      </c>
      <c r="D22" s="127">
        <v>86073</v>
      </c>
      <c r="E22" s="89">
        <v>11.678690056051488</v>
      </c>
      <c r="F22" s="126">
        <v>7.1780218715831472</v>
      </c>
      <c r="G22" s="126">
        <v>7.1917061387640926</v>
      </c>
    </row>
    <row r="23" spans="1:7" ht="12.75">
      <c r="A23" s="119"/>
      <c r="B23" s="236" t="s">
        <v>103</v>
      </c>
      <c r="C23" s="199">
        <v>391898</v>
      </c>
      <c r="D23" s="199">
        <v>424612</v>
      </c>
      <c r="E23" s="278">
        <v>8.3475802377149133</v>
      </c>
      <c r="F23" s="243">
        <v>36.499019299222702</v>
      </c>
      <c r="G23" s="243">
        <v>35.477847025117036</v>
      </c>
    </row>
    <row r="24" spans="1:7" ht="25.5">
      <c r="A24" s="119">
        <v>11</v>
      </c>
      <c r="B24" s="120" t="s">
        <v>178</v>
      </c>
      <c r="C24" s="127">
        <v>0</v>
      </c>
      <c r="D24" s="127">
        <v>0</v>
      </c>
      <c r="E24" s="89"/>
      <c r="F24" s="126">
        <v>0</v>
      </c>
      <c r="G24" s="126">
        <v>0</v>
      </c>
    </row>
    <row r="25" spans="1:7" ht="25.5">
      <c r="A25" s="119">
        <v>12</v>
      </c>
      <c r="B25" s="120" t="s">
        <v>158</v>
      </c>
      <c r="C25" s="127">
        <v>0</v>
      </c>
      <c r="D25" s="127">
        <v>0</v>
      </c>
      <c r="E25" s="89"/>
      <c r="F25" s="126">
        <v>0</v>
      </c>
      <c r="G25" s="126">
        <v>0</v>
      </c>
    </row>
    <row r="26" spans="1:7" ht="38.25">
      <c r="A26" s="119">
        <v>13</v>
      </c>
      <c r="B26" s="120" t="s">
        <v>161</v>
      </c>
      <c r="C26" s="127">
        <v>1256</v>
      </c>
      <c r="D26" s="127">
        <v>1557</v>
      </c>
      <c r="E26" s="89"/>
      <c r="F26" s="126">
        <v>0.11697627505071145</v>
      </c>
      <c r="G26" s="126">
        <v>0.1300929032107129</v>
      </c>
    </row>
    <row r="27" spans="1:7" ht="25.5">
      <c r="A27" s="119">
        <v>14</v>
      </c>
      <c r="B27" s="120" t="s">
        <v>159</v>
      </c>
      <c r="C27" s="127">
        <v>132</v>
      </c>
      <c r="D27" s="127">
        <v>475</v>
      </c>
      <c r="E27" s="89"/>
      <c r="F27" s="126">
        <v>1.2293684957558846E-2</v>
      </c>
      <c r="G27" s="126">
        <v>3.9687944139427507E-2</v>
      </c>
    </row>
    <row r="28" spans="1:7" ht="26.25" thickBot="1">
      <c r="A28" s="119">
        <v>15</v>
      </c>
      <c r="B28" s="123" t="s">
        <v>238</v>
      </c>
      <c r="C28" s="228">
        <v>24127</v>
      </c>
      <c r="D28" s="228">
        <v>27344</v>
      </c>
      <c r="E28" s="279">
        <v>13.333609648941014</v>
      </c>
      <c r="F28" s="256">
        <v>2.2470434619016841</v>
      </c>
      <c r="G28" s="256">
        <v>2.284688725365275</v>
      </c>
    </row>
    <row r="29" spans="1:7" ht="15" thickBot="1">
      <c r="A29" s="354"/>
      <c r="B29" s="355" t="s">
        <v>9</v>
      </c>
      <c r="C29" s="356">
        <v>1073722</v>
      </c>
      <c r="D29" s="356">
        <v>1196837</v>
      </c>
      <c r="E29" s="357">
        <v>11.466189572347396</v>
      </c>
      <c r="F29" s="358">
        <v>100</v>
      </c>
      <c r="G29" s="358">
        <v>99.999999999999986</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topLeftCell="A19" zoomScale="82" zoomScaleNormal="82" workbookViewId="0">
      <selection activeCell="I26" sqref="I26"/>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43" t="s">
        <v>290</v>
      </c>
      <c r="B2" s="543"/>
      <c r="C2" s="543"/>
      <c r="D2" s="543"/>
      <c r="E2" s="543"/>
      <c r="F2" s="543"/>
      <c r="G2" s="543"/>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42" t="s">
        <v>135</v>
      </c>
      <c r="B3" s="542"/>
      <c r="C3" s="542"/>
      <c r="D3" s="542"/>
      <c r="E3" s="542"/>
      <c r="F3" s="542"/>
      <c r="G3" s="542"/>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4"/>
      <c r="B5" s="324"/>
      <c r="C5" s="306"/>
      <c r="D5" s="323"/>
      <c r="E5" s="305" t="s">
        <v>50</v>
      </c>
      <c r="F5" s="536" t="s">
        <v>12</v>
      </c>
      <c r="G5" s="541"/>
    </row>
    <row r="6" spans="1:38" ht="14.25">
      <c r="A6" s="348" t="s">
        <v>49</v>
      </c>
      <c r="B6" s="311" t="s">
        <v>10</v>
      </c>
      <c r="C6" s="536" t="s">
        <v>378</v>
      </c>
      <c r="D6" s="541"/>
      <c r="E6" s="305" t="s">
        <v>14</v>
      </c>
      <c r="F6" s="536" t="s">
        <v>14</v>
      </c>
      <c r="G6" s="541"/>
    </row>
    <row r="7" spans="1:38" ht="15">
      <c r="A7" s="349"/>
      <c r="B7" s="314" t="s">
        <v>180</v>
      </c>
      <c r="C7" s="538" t="s">
        <v>379</v>
      </c>
      <c r="D7" s="540"/>
      <c r="E7" s="310" t="s">
        <v>51</v>
      </c>
      <c r="F7" s="538" t="s">
        <v>18</v>
      </c>
      <c r="G7" s="540"/>
    </row>
    <row r="8" spans="1:38" ht="12" customHeight="1">
      <c r="A8" s="315"/>
      <c r="B8" s="315"/>
      <c r="C8" s="306"/>
      <c r="D8" s="323"/>
      <c r="E8" s="310" t="s">
        <v>19</v>
      </c>
      <c r="F8" s="538" t="s">
        <v>19</v>
      </c>
      <c r="G8" s="540"/>
    </row>
    <row r="9" spans="1:38" ht="12.75" thickBot="1">
      <c r="A9" s="64"/>
      <c r="B9" s="65" t="str">
        <f>' F4'!A10</f>
        <v>Janar - Dhjetor / January - December</v>
      </c>
      <c r="C9" s="66">
        <v>2018</v>
      </c>
      <c r="D9" s="224">
        <v>2019</v>
      </c>
      <c r="E9" s="66" t="s">
        <v>387</v>
      </c>
      <c r="F9" s="66">
        <v>2018</v>
      </c>
      <c r="G9" s="224">
        <v>2019</v>
      </c>
    </row>
    <row r="10" spans="1:38" ht="15.75" thickBot="1">
      <c r="A10" s="535" t="s">
        <v>346</v>
      </c>
      <c r="B10" s="535"/>
      <c r="C10" s="535"/>
      <c r="D10" s="535"/>
      <c r="E10" s="535"/>
      <c r="F10" s="535"/>
      <c r="G10" s="535"/>
    </row>
    <row r="11" spans="1:38" ht="25.5">
      <c r="A11" s="117">
        <v>1</v>
      </c>
      <c r="B11" s="118" t="s">
        <v>173</v>
      </c>
      <c r="C11" s="132">
        <v>462</v>
      </c>
      <c r="D11" s="127">
        <v>532</v>
      </c>
      <c r="E11" s="89">
        <v>15.151515151515159</v>
      </c>
      <c r="F11" s="133">
        <v>0.33152501506931886</v>
      </c>
      <c r="G11" s="133">
        <v>0.38804925016047148</v>
      </c>
    </row>
    <row r="12" spans="1:38" ht="25.5">
      <c r="A12" s="119">
        <v>2</v>
      </c>
      <c r="B12" s="120" t="s">
        <v>243</v>
      </c>
      <c r="C12" s="127">
        <v>110950</v>
      </c>
      <c r="D12" s="127">
        <v>110220</v>
      </c>
      <c r="E12" s="89">
        <v>-0.65795403334835134</v>
      </c>
      <c r="F12" s="126">
        <v>79.616234679525817</v>
      </c>
      <c r="G12" s="126">
        <v>80.396218708058584</v>
      </c>
    </row>
    <row r="13" spans="1:38" s="70" customFormat="1" ht="25.5">
      <c r="A13" s="130">
        <v>3</v>
      </c>
      <c r="B13" s="131" t="s">
        <v>231</v>
      </c>
      <c r="C13" s="127">
        <v>4649</v>
      </c>
      <c r="D13" s="127">
        <v>5087</v>
      </c>
      <c r="E13" s="89">
        <v>9.4213809421380912</v>
      </c>
      <c r="F13" s="126">
        <v>3.3360601624616093</v>
      </c>
      <c r="G13" s="126">
        <v>3.7105386006885683</v>
      </c>
    </row>
    <row r="14" spans="1:38" ht="25.5">
      <c r="A14" s="119">
        <v>4</v>
      </c>
      <c r="B14" s="120" t="s">
        <v>232</v>
      </c>
      <c r="C14" s="125">
        <v>0</v>
      </c>
      <c r="D14" s="127">
        <v>0</v>
      </c>
      <c r="E14" s="125"/>
      <c r="F14" s="126">
        <v>0</v>
      </c>
      <c r="G14" s="126">
        <v>0</v>
      </c>
    </row>
    <row r="15" spans="1:38" ht="25.5">
      <c r="A15" s="119">
        <v>5</v>
      </c>
      <c r="B15" s="120" t="s">
        <v>233</v>
      </c>
      <c r="C15" s="125">
        <v>0</v>
      </c>
      <c r="D15" s="127">
        <v>0</v>
      </c>
      <c r="E15" s="125"/>
      <c r="F15" s="126">
        <v>0</v>
      </c>
      <c r="G15" s="126">
        <v>0</v>
      </c>
    </row>
    <row r="16" spans="1:38" ht="38.25">
      <c r="A16" s="119">
        <v>6</v>
      </c>
      <c r="B16" s="120" t="s">
        <v>155</v>
      </c>
      <c r="C16" s="125">
        <v>0</v>
      </c>
      <c r="D16" s="127">
        <v>0</v>
      </c>
      <c r="E16" s="125"/>
      <c r="F16" s="126">
        <v>0</v>
      </c>
      <c r="G16" s="126">
        <v>0</v>
      </c>
    </row>
    <row r="17" spans="1:7" ht="25.5">
      <c r="A17" s="119">
        <v>7</v>
      </c>
      <c r="B17" s="120" t="s">
        <v>244</v>
      </c>
      <c r="C17" s="125">
        <v>1</v>
      </c>
      <c r="D17" s="127">
        <v>1</v>
      </c>
      <c r="E17" s="89">
        <v>0</v>
      </c>
      <c r="F17" s="126">
        <v>7.1758661270415346E-4</v>
      </c>
      <c r="G17" s="126">
        <v>7.2941588376028476E-4</v>
      </c>
    </row>
    <row r="18" spans="1:7" s="70" customFormat="1" ht="25.5">
      <c r="A18" s="130">
        <v>8</v>
      </c>
      <c r="B18" s="131" t="s">
        <v>165</v>
      </c>
      <c r="C18" s="127">
        <v>183</v>
      </c>
      <c r="D18" s="127">
        <v>167</v>
      </c>
      <c r="E18" s="89">
        <v>-8.7431693989071029</v>
      </c>
      <c r="F18" s="126">
        <v>0.13131835012486007</v>
      </c>
      <c r="G18" s="126">
        <v>0.12181245258796757</v>
      </c>
    </row>
    <row r="19" spans="1:7" ht="39" thickBot="1">
      <c r="A19" s="227">
        <v>9</v>
      </c>
      <c r="B19" s="123" t="s">
        <v>157</v>
      </c>
      <c r="C19" s="228">
        <v>56</v>
      </c>
      <c r="D19" s="228">
        <v>52</v>
      </c>
      <c r="E19" s="279">
        <v>-7.1428571428571397</v>
      </c>
      <c r="F19" s="256">
        <v>4.0184850311432589E-2</v>
      </c>
      <c r="G19" s="256">
        <v>3.7929625955534806E-2</v>
      </c>
    </row>
    <row r="20" spans="1:7" ht="26.25" thickBot="1">
      <c r="A20" s="365">
        <v>10</v>
      </c>
      <c r="B20" s="366" t="s">
        <v>164</v>
      </c>
      <c r="C20" s="367">
        <v>23017</v>
      </c>
      <c r="D20" s="367">
        <v>20956</v>
      </c>
      <c r="E20" s="368">
        <v>-8.9542512056306265</v>
      </c>
      <c r="F20" s="368">
        <v>16.516691064611496</v>
      </c>
      <c r="G20" s="368">
        <v>15.285639260080528</v>
      </c>
    </row>
    <row r="21" spans="1:7" s="70" customFormat="1" ht="12.75">
      <c r="A21" s="232"/>
      <c r="B21" s="233" t="s">
        <v>102</v>
      </c>
      <c r="C21" s="231">
        <v>19336</v>
      </c>
      <c r="D21" s="231">
        <v>17461</v>
      </c>
      <c r="E21" s="280">
        <v>-9.6969383533305749</v>
      </c>
      <c r="F21" s="263">
        <v>13.875254743247508</v>
      </c>
      <c r="G21" s="263">
        <v>12.736330746338332</v>
      </c>
    </row>
    <row r="22" spans="1:7" ht="12.75">
      <c r="A22" s="119"/>
      <c r="B22" s="121" t="s">
        <v>289</v>
      </c>
      <c r="C22" s="127">
        <v>81</v>
      </c>
      <c r="D22" s="127">
        <v>88</v>
      </c>
      <c r="E22" s="89">
        <v>8.6419753086419693</v>
      </c>
      <c r="F22" s="126">
        <v>5.8124515629036422E-2</v>
      </c>
      <c r="G22" s="126">
        <v>6.4188597770905062E-2</v>
      </c>
    </row>
    <row r="23" spans="1:7" ht="25.5">
      <c r="A23" s="119"/>
      <c r="B23" s="428" t="s">
        <v>373</v>
      </c>
      <c r="C23" s="429">
        <v>3600</v>
      </c>
      <c r="D23" s="429">
        <v>3407</v>
      </c>
      <c r="E23" s="430">
        <v>-5.361111111111116</v>
      </c>
      <c r="F23" s="431">
        <v>2.5833118057349522</v>
      </c>
      <c r="G23" s="431">
        <v>2.4851199159712904</v>
      </c>
    </row>
    <row r="24" spans="1:7" ht="25.5">
      <c r="A24" s="119">
        <v>11</v>
      </c>
      <c r="B24" s="120" t="s">
        <v>163</v>
      </c>
      <c r="C24" s="127">
        <v>0</v>
      </c>
      <c r="D24" s="127">
        <v>0</v>
      </c>
      <c r="E24" s="127">
        <v>0</v>
      </c>
      <c r="F24" s="126">
        <v>0</v>
      </c>
      <c r="G24" s="126">
        <v>0</v>
      </c>
    </row>
    <row r="25" spans="1:7" ht="25.5">
      <c r="A25" s="119">
        <v>12</v>
      </c>
      <c r="B25" s="120" t="s">
        <v>254</v>
      </c>
      <c r="C25" s="127">
        <v>0</v>
      </c>
      <c r="D25" s="127">
        <v>0</v>
      </c>
      <c r="E25" s="127">
        <v>0</v>
      </c>
      <c r="F25" s="126">
        <v>0</v>
      </c>
      <c r="G25" s="126">
        <v>0</v>
      </c>
    </row>
    <row r="26" spans="1:7" ht="25.5">
      <c r="A26" s="119">
        <v>13</v>
      </c>
      <c r="B26" s="120" t="s">
        <v>160</v>
      </c>
      <c r="C26" s="127">
        <v>4</v>
      </c>
      <c r="D26" s="127">
        <v>7</v>
      </c>
      <c r="E26" s="127">
        <v>0</v>
      </c>
      <c r="F26" s="126">
        <v>2.8703464508166138E-3</v>
      </c>
      <c r="G26" s="126">
        <v>5.1059111863219937E-3</v>
      </c>
    </row>
    <row r="27" spans="1:7" ht="25.5">
      <c r="A27" s="119">
        <v>14</v>
      </c>
      <c r="B27" s="120" t="s">
        <v>253</v>
      </c>
      <c r="C27" s="127">
        <v>0</v>
      </c>
      <c r="D27" s="127">
        <v>1</v>
      </c>
      <c r="E27" s="127">
        <v>0</v>
      </c>
      <c r="F27" s="126">
        <v>0</v>
      </c>
      <c r="G27" s="126">
        <v>7.2941588376028476E-4</v>
      </c>
    </row>
    <row r="28" spans="1:7" ht="26.25" thickBot="1">
      <c r="A28" s="122">
        <v>15</v>
      </c>
      <c r="B28" s="123" t="s">
        <v>234</v>
      </c>
      <c r="C28" s="154">
        <v>34</v>
      </c>
      <c r="D28" s="228">
        <v>73</v>
      </c>
      <c r="E28" s="279">
        <v>114.70588235294117</v>
      </c>
      <c r="F28" s="256">
        <v>2.4397944831941215E-2</v>
      </c>
      <c r="G28" s="256">
        <v>5.324735951450079E-2</v>
      </c>
    </row>
    <row r="29" spans="1:7" ht="15" thickBot="1">
      <c r="A29" s="359"/>
      <c r="B29" s="360" t="s">
        <v>9</v>
      </c>
      <c r="C29" s="356">
        <v>139356</v>
      </c>
      <c r="D29" s="356">
        <v>137096</v>
      </c>
      <c r="E29" s="357">
        <v>-1.6217457447113892</v>
      </c>
      <c r="F29" s="358">
        <v>100</v>
      </c>
      <c r="G29" s="358">
        <v>100.00000000000001</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I19" sqref="I19"/>
    </sheetView>
  </sheetViews>
  <sheetFormatPr defaultColWidth="9.140625" defaultRowHeight="12"/>
  <cols>
    <col min="1" max="1" width="36.42578125" style="63"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16384" width="9.140625" style="63"/>
  </cols>
  <sheetData>
    <row r="2" spans="1:64" s="60" customFormat="1" ht="15.75" customHeight="1">
      <c r="A2" s="543" t="s">
        <v>111</v>
      </c>
      <c r="B2" s="543"/>
      <c r="C2" s="543"/>
      <c r="D2" s="543"/>
      <c r="E2" s="543"/>
      <c r="F2" s="54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42" t="s">
        <v>183</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4"/>
      <c r="B5" s="306"/>
      <c r="C5" s="323"/>
      <c r="D5" s="305" t="s">
        <v>50</v>
      </c>
      <c r="E5" s="536" t="s">
        <v>12</v>
      </c>
      <c r="F5" s="541"/>
    </row>
    <row r="6" spans="1:64" ht="12" customHeight="1">
      <c r="A6" s="311" t="s">
        <v>10</v>
      </c>
      <c r="B6" s="536" t="s">
        <v>265</v>
      </c>
      <c r="C6" s="541"/>
      <c r="D6" s="305" t="s">
        <v>14</v>
      </c>
      <c r="E6" s="536" t="s">
        <v>14</v>
      </c>
      <c r="F6" s="541"/>
    </row>
    <row r="7" spans="1:64" ht="12" customHeight="1">
      <c r="A7" s="314" t="s">
        <v>180</v>
      </c>
      <c r="B7" s="538" t="s">
        <v>266</v>
      </c>
      <c r="C7" s="540"/>
      <c r="D7" s="310" t="s">
        <v>51</v>
      </c>
      <c r="E7" s="538" t="s">
        <v>18</v>
      </c>
      <c r="F7" s="540"/>
    </row>
    <row r="8" spans="1:64" ht="12" customHeight="1">
      <c r="A8" s="315"/>
      <c r="B8" s="306"/>
      <c r="C8" s="323"/>
      <c r="D8" s="310" t="s">
        <v>19</v>
      </c>
      <c r="E8" s="538" t="s">
        <v>19</v>
      </c>
      <c r="F8" s="540"/>
    </row>
    <row r="9" spans="1:64" ht="17.25" customHeight="1" thickBot="1">
      <c r="A9" s="65" t="str">
        <f>' F4'!A10</f>
        <v>Janar - Dhjetor / January - December</v>
      </c>
      <c r="B9" s="66">
        <v>2018</v>
      </c>
      <c r="C9" s="224">
        <v>2019</v>
      </c>
      <c r="D9" s="66" t="s">
        <v>387</v>
      </c>
      <c r="E9" s="66">
        <v>2018</v>
      </c>
      <c r="F9" s="224">
        <v>2019</v>
      </c>
    </row>
    <row r="10" spans="1:64" ht="15.75" thickBot="1">
      <c r="A10" s="535" t="s">
        <v>339</v>
      </c>
      <c r="B10" s="535"/>
      <c r="C10" s="535"/>
      <c r="D10" s="535"/>
      <c r="E10" s="535"/>
      <c r="F10" s="535"/>
    </row>
    <row r="11" spans="1:64" ht="12.75">
      <c r="A11" s="134" t="s">
        <v>23</v>
      </c>
      <c r="B11" s="124">
        <v>19083203.195099987</v>
      </c>
      <c r="C11" s="124">
        <v>21085427.308599979</v>
      </c>
      <c r="D11" s="281">
        <v>10.492075638612409</v>
      </c>
      <c r="E11" s="166">
        <v>21.080841991423625</v>
      </c>
      <c r="F11" s="140">
        <v>21.515944122708746</v>
      </c>
      <c r="G11" s="76"/>
    </row>
    <row r="12" spans="1:64" ht="12.75">
      <c r="A12" s="74" t="s">
        <v>24</v>
      </c>
      <c r="B12" s="114"/>
      <c r="C12" s="114"/>
      <c r="D12" s="128"/>
      <c r="E12" s="137"/>
      <c r="F12" s="137"/>
      <c r="G12" s="76"/>
    </row>
    <row r="13" spans="1:64" ht="12.75">
      <c r="A13" s="135" t="s">
        <v>25</v>
      </c>
      <c r="B13" s="138">
        <v>56059711.11379844</v>
      </c>
      <c r="C13" s="138">
        <v>58971854.203795433</v>
      </c>
      <c r="D13" s="139">
        <v>5.1947165480134005</v>
      </c>
      <c r="E13" s="140">
        <v>61.928068364240254</v>
      </c>
      <c r="F13" s="140">
        <v>60.175926306405827</v>
      </c>
      <c r="G13" s="76"/>
    </row>
    <row r="14" spans="1:64" ht="12.75">
      <c r="A14" s="136" t="s">
        <v>26</v>
      </c>
      <c r="B14" s="141"/>
      <c r="C14" s="141"/>
      <c r="D14" s="142"/>
      <c r="E14" s="143"/>
      <c r="F14" s="143"/>
      <c r="G14" s="76"/>
    </row>
    <row r="15" spans="1:64" ht="12.75">
      <c r="A15" s="135" t="s">
        <v>261</v>
      </c>
      <c r="B15" s="138">
        <v>4627062.4916781178</v>
      </c>
      <c r="C15" s="138">
        <v>5534981.8554393928</v>
      </c>
      <c r="D15" s="139">
        <v>19.621938657500081</v>
      </c>
      <c r="E15" s="140">
        <v>5.1114255963357014</v>
      </c>
      <c r="F15" s="140">
        <v>5.6479936867709624</v>
      </c>
      <c r="G15" s="76"/>
    </row>
    <row r="16" spans="1:64" ht="12.75">
      <c r="A16" s="136" t="s">
        <v>27</v>
      </c>
      <c r="B16" s="141"/>
      <c r="C16" s="141"/>
      <c r="D16" s="142"/>
      <c r="E16" s="143"/>
      <c r="F16" s="143"/>
      <c r="G16" s="76"/>
    </row>
    <row r="17" spans="1:7" ht="12.75">
      <c r="A17" s="135" t="s">
        <v>174</v>
      </c>
      <c r="B17" s="138">
        <v>158551.51999999999</v>
      </c>
      <c r="C17" s="138">
        <v>193813.69</v>
      </c>
      <c r="D17" s="139">
        <v>22.240196751188513</v>
      </c>
      <c r="E17" s="140">
        <v>0.1751487686028661</v>
      </c>
      <c r="F17" s="140">
        <v>0.19777092791262377</v>
      </c>
      <c r="G17" s="76"/>
    </row>
    <row r="18" spans="1:7" ht="12.75">
      <c r="A18" s="136" t="s">
        <v>175</v>
      </c>
      <c r="B18" s="176"/>
      <c r="C18" s="176"/>
      <c r="D18" s="142"/>
      <c r="E18" s="143"/>
      <c r="F18" s="143"/>
      <c r="G18" s="76"/>
    </row>
    <row r="19" spans="1:7" ht="12.75">
      <c r="A19" s="135" t="s">
        <v>28</v>
      </c>
      <c r="B19" s="145">
        <v>4906480.2956140004</v>
      </c>
      <c r="C19" s="145">
        <v>4939984.1395770004</v>
      </c>
      <c r="D19" s="139">
        <v>0.68284884365987786</v>
      </c>
      <c r="E19" s="140">
        <v>5.4200929890234963</v>
      </c>
      <c r="F19" s="140">
        <v>5.0408474610735059</v>
      </c>
      <c r="G19" s="76"/>
    </row>
    <row r="20" spans="1:7" ht="12.75">
      <c r="A20" s="136" t="s">
        <v>29</v>
      </c>
      <c r="B20" s="176"/>
      <c r="C20" s="176"/>
      <c r="D20" s="142"/>
      <c r="E20" s="143"/>
      <c r="F20" s="143"/>
    </row>
    <row r="21" spans="1:7" ht="12.75">
      <c r="A21" s="135" t="s">
        <v>30</v>
      </c>
      <c r="B21" s="145">
        <v>1386800.6709470011</v>
      </c>
      <c r="C21" s="145">
        <v>1806063.8305500001</v>
      </c>
      <c r="D21" s="139">
        <v>30.232402419930882</v>
      </c>
      <c r="E21" s="140">
        <v>1.5319716254627882</v>
      </c>
      <c r="F21" s="140">
        <v>1.8429395758230553</v>
      </c>
    </row>
    <row r="22" spans="1:7" ht="12.75">
      <c r="A22" s="136" t="s">
        <v>31</v>
      </c>
      <c r="B22" s="141"/>
      <c r="C22" s="141"/>
      <c r="D22" s="142"/>
      <c r="E22" s="143"/>
      <c r="F22" s="143"/>
    </row>
    <row r="23" spans="1:7" ht="12.75">
      <c r="A23" s="135" t="s">
        <v>32</v>
      </c>
      <c r="B23" s="138">
        <v>4302104.3348309994</v>
      </c>
      <c r="C23" s="138">
        <v>5466955.0418995908</v>
      </c>
      <c r="D23" s="139">
        <v>27.076300721896619</v>
      </c>
      <c r="E23" s="140">
        <v>4.7524506649113301</v>
      </c>
      <c r="F23" s="140">
        <v>5.5785779193052818</v>
      </c>
    </row>
    <row r="24" spans="1:7" ht="13.5" thickBot="1">
      <c r="A24" s="74" t="s">
        <v>33</v>
      </c>
      <c r="B24" s="114"/>
      <c r="C24" s="114"/>
      <c r="D24" s="128"/>
      <c r="E24" s="128"/>
      <c r="F24" s="137"/>
    </row>
    <row r="25" spans="1:7" ht="15" thickBot="1">
      <c r="A25" s="369" t="s">
        <v>9</v>
      </c>
      <c r="B25" s="370">
        <v>90523913.621968493</v>
      </c>
      <c r="C25" s="370">
        <v>97999080.069861397</v>
      </c>
      <c r="D25" s="371">
        <v>8.257670430721209</v>
      </c>
      <c r="E25" s="372">
        <v>100.00000000000009</v>
      </c>
      <c r="F25" s="372">
        <v>100</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G14" sqref="G14"/>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11" ht="15.75" customHeight="1">
      <c r="A2" s="543" t="s">
        <v>59</v>
      </c>
      <c r="B2" s="543"/>
      <c r="C2" s="543"/>
      <c r="D2" s="543"/>
      <c r="E2" s="543"/>
      <c r="F2" s="543"/>
      <c r="G2" s="92"/>
    </row>
    <row r="3" spans="1:11" ht="15.75">
      <c r="A3" s="542" t="s">
        <v>135</v>
      </c>
      <c r="B3" s="542"/>
      <c r="C3" s="542"/>
      <c r="D3" s="542"/>
      <c r="E3" s="542"/>
      <c r="F3" s="542"/>
      <c r="G3" s="93"/>
    </row>
    <row r="5" spans="1:11">
      <c r="A5" s="324"/>
      <c r="B5" s="373"/>
      <c r="C5" s="323"/>
      <c r="D5" s="305" t="s">
        <v>50</v>
      </c>
      <c r="E5" s="536" t="s">
        <v>12</v>
      </c>
      <c r="F5" s="541"/>
    </row>
    <row r="6" spans="1:11" ht="14.25">
      <c r="A6" s="311" t="s">
        <v>10</v>
      </c>
      <c r="B6" s="536" t="s">
        <v>265</v>
      </c>
      <c r="C6" s="541"/>
      <c r="D6" s="305" t="s">
        <v>14</v>
      </c>
      <c r="E6" s="536" t="s">
        <v>14</v>
      </c>
      <c r="F6" s="541"/>
    </row>
    <row r="7" spans="1:11" ht="15">
      <c r="A7" s="314" t="s">
        <v>180</v>
      </c>
      <c r="B7" s="538" t="s">
        <v>266</v>
      </c>
      <c r="C7" s="540"/>
      <c r="D7" s="310" t="s">
        <v>51</v>
      </c>
      <c r="E7" s="538" t="s">
        <v>18</v>
      </c>
      <c r="F7" s="540"/>
    </row>
    <row r="8" spans="1:11">
      <c r="A8" s="315"/>
      <c r="B8" s="306"/>
      <c r="C8" s="323"/>
      <c r="D8" s="310" t="s">
        <v>19</v>
      </c>
      <c r="E8" s="538" t="s">
        <v>19</v>
      </c>
      <c r="F8" s="540"/>
    </row>
    <row r="9" spans="1:11" ht="15.75" customHeight="1" thickBot="1">
      <c r="A9" s="65" t="str">
        <f>' F4'!A10</f>
        <v>Janar - Dhjetor / January - December</v>
      </c>
      <c r="B9" s="66">
        <v>2018</v>
      </c>
      <c r="C9" s="224">
        <v>2019</v>
      </c>
      <c r="D9" s="66" t="s">
        <v>387</v>
      </c>
      <c r="E9" s="66">
        <v>2018</v>
      </c>
      <c r="F9" s="224">
        <v>2019</v>
      </c>
    </row>
    <row r="10" spans="1:11" ht="15.75" thickBot="1">
      <c r="A10" s="535" t="s">
        <v>341</v>
      </c>
      <c r="B10" s="535"/>
      <c r="C10" s="535"/>
      <c r="D10" s="535"/>
      <c r="E10" s="535"/>
      <c r="F10" s="535"/>
    </row>
    <row r="11" spans="1:11" ht="12" customHeight="1">
      <c r="A11" s="134" t="s">
        <v>23</v>
      </c>
      <c r="B11" s="124">
        <v>10318904.670000004</v>
      </c>
      <c r="C11" s="124">
        <v>10058299.340000005</v>
      </c>
      <c r="D11" s="281">
        <v>-2.5255134952225311</v>
      </c>
      <c r="E11" s="166">
        <v>23.678590293102644</v>
      </c>
      <c r="F11" s="140">
        <v>19.867527725950271</v>
      </c>
      <c r="G11" s="144"/>
    </row>
    <row r="12" spans="1:11" ht="12" customHeight="1">
      <c r="A12" s="74" t="s">
        <v>24</v>
      </c>
      <c r="B12" s="114"/>
      <c r="C12" s="114"/>
      <c r="D12" s="128"/>
      <c r="E12" s="137"/>
      <c r="F12" s="137"/>
      <c r="G12" s="144"/>
    </row>
    <row r="13" spans="1:11" ht="12" customHeight="1">
      <c r="A13" s="135" t="s">
        <v>25</v>
      </c>
      <c r="B13" s="138">
        <v>29399652.610100009</v>
      </c>
      <c r="C13" s="138">
        <v>32837601.020000003</v>
      </c>
      <c r="D13" s="139">
        <v>11.693840248707277</v>
      </c>
      <c r="E13" s="140">
        <v>67.462812301967276</v>
      </c>
      <c r="F13" s="140">
        <v>64.862053381535432</v>
      </c>
      <c r="G13" s="144"/>
    </row>
    <row r="14" spans="1:11" ht="12" customHeight="1">
      <c r="A14" s="136" t="s">
        <v>26</v>
      </c>
      <c r="B14" s="141"/>
      <c r="C14" s="141"/>
      <c r="D14" s="142"/>
      <c r="E14" s="143"/>
      <c r="F14" s="143"/>
      <c r="G14" s="144"/>
    </row>
    <row r="15" spans="1:11" ht="12" customHeight="1">
      <c r="A15" s="135" t="s">
        <v>261</v>
      </c>
      <c r="B15" s="138">
        <v>3138509.0900000012</v>
      </c>
      <c r="C15" s="138">
        <v>3508543.25</v>
      </c>
      <c r="D15" s="139">
        <v>11.790125482797276</v>
      </c>
      <c r="E15" s="140">
        <v>7.2018759015522935</v>
      </c>
      <c r="F15" s="140">
        <v>6.9302053896787923</v>
      </c>
      <c r="G15" s="144"/>
    </row>
    <row r="16" spans="1:11" ht="12" customHeight="1">
      <c r="A16" s="136" t="s">
        <v>27</v>
      </c>
      <c r="B16" s="141"/>
      <c r="C16" s="141"/>
      <c r="D16" s="142"/>
      <c r="E16" s="143"/>
      <c r="F16" s="143"/>
      <c r="G16" s="465"/>
      <c r="H16" s="466"/>
      <c r="I16" s="466"/>
      <c r="J16" s="466"/>
      <c r="K16" s="466"/>
    </row>
    <row r="17" spans="1:11" ht="12" customHeight="1">
      <c r="A17" s="135" t="s">
        <v>174</v>
      </c>
      <c r="B17" s="138">
        <v>567.38</v>
      </c>
      <c r="C17" s="138">
        <v>4836.1000000000004</v>
      </c>
      <c r="D17" s="139">
        <v>752.35644541577074</v>
      </c>
      <c r="E17" s="140">
        <v>1.3019558751772608E-3</v>
      </c>
      <c r="F17" s="140">
        <v>9.5524449598920029E-3</v>
      </c>
      <c r="G17" s="465"/>
      <c r="H17" s="466"/>
      <c r="I17" s="466"/>
      <c r="J17" s="466"/>
      <c r="K17" s="466"/>
    </row>
    <row r="18" spans="1:11" ht="13.5" customHeight="1">
      <c r="A18" s="136" t="s">
        <v>175</v>
      </c>
      <c r="B18" s="176"/>
      <c r="C18" s="176"/>
      <c r="D18" s="142"/>
      <c r="E18" s="143"/>
      <c r="F18" s="143"/>
      <c r="G18" s="467"/>
      <c r="H18" s="468"/>
      <c r="I18" s="469"/>
      <c r="J18" s="470"/>
      <c r="K18" s="466"/>
    </row>
    <row r="19" spans="1:11" ht="12.75" customHeight="1">
      <c r="A19" s="135" t="s">
        <v>28</v>
      </c>
      <c r="B19" s="145">
        <v>454517.43999999994</v>
      </c>
      <c r="C19" s="145">
        <v>3228038.9999999995</v>
      </c>
      <c r="D19" s="139">
        <v>610.21235180766655</v>
      </c>
      <c r="E19" s="140">
        <v>1.0429723490051253</v>
      </c>
      <c r="F19" s="140">
        <v>6.376142940775587</v>
      </c>
      <c r="G19" s="465"/>
      <c r="H19" s="466"/>
      <c r="I19" s="466"/>
      <c r="J19" s="466"/>
      <c r="K19" s="466"/>
    </row>
    <row r="20" spans="1:11" ht="15" customHeight="1">
      <c r="A20" s="136" t="s">
        <v>29</v>
      </c>
      <c r="B20" s="176"/>
      <c r="C20" s="176"/>
      <c r="D20" s="142"/>
      <c r="E20" s="143"/>
      <c r="F20" s="143"/>
      <c r="G20" s="144"/>
    </row>
    <row r="21" spans="1:11">
      <c r="A21" s="135" t="s">
        <v>30</v>
      </c>
      <c r="B21" s="145">
        <v>97818</v>
      </c>
      <c r="C21" s="145">
        <v>5968</v>
      </c>
      <c r="D21" s="139">
        <v>-93.898873417980326</v>
      </c>
      <c r="E21" s="140">
        <v>0.22446106630140172</v>
      </c>
      <c r="F21" s="140">
        <v>1.1788216025441051E-2</v>
      </c>
      <c r="G21" s="144"/>
    </row>
    <row r="22" spans="1:11">
      <c r="A22" s="136" t="s">
        <v>31</v>
      </c>
      <c r="B22" s="141"/>
      <c r="C22" s="141"/>
      <c r="D22" s="142"/>
      <c r="E22" s="143"/>
      <c r="F22" s="143"/>
      <c r="G22" s="144"/>
    </row>
    <row r="23" spans="1:11">
      <c r="A23" s="135" t="s">
        <v>32</v>
      </c>
      <c r="B23" s="138">
        <v>169080.66999999998</v>
      </c>
      <c r="C23" s="138">
        <v>983542.55</v>
      </c>
      <c r="D23" s="139">
        <v>481.70017305940422</v>
      </c>
      <c r="E23" s="140">
        <v>0.38798613219607248</v>
      </c>
      <c r="F23" s="140">
        <v>1.9427299010745906</v>
      </c>
      <c r="G23" s="144"/>
    </row>
    <row r="24" spans="1:11" ht="13.5" thickBot="1">
      <c r="A24" s="74" t="s">
        <v>33</v>
      </c>
      <c r="B24" s="114"/>
      <c r="C24" s="114"/>
      <c r="D24" s="128"/>
      <c r="E24" s="128"/>
      <c r="F24" s="137"/>
      <c r="G24" s="144"/>
    </row>
    <row r="25" spans="1:11" ht="15" thickBot="1">
      <c r="A25" s="369" t="s">
        <v>9</v>
      </c>
      <c r="B25" s="370">
        <v>43579049.860100016</v>
      </c>
      <c r="C25" s="370">
        <v>50626829.260000005</v>
      </c>
      <c r="D25" s="371">
        <v>16.172402616682046</v>
      </c>
      <c r="E25" s="372">
        <v>100</v>
      </c>
      <c r="F25" s="372">
        <v>99.999999999999986</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H18" sqref="H18"/>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30" s="60" customFormat="1" ht="15.75" customHeight="1">
      <c r="A2" s="543" t="s">
        <v>101</v>
      </c>
      <c r="B2" s="543"/>
      <c r="C2" s="543"/>
      <c r="D2" s="543"/>
      <c r="E2" s="543"/>
      <c r="F2" s="543"/>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2" t="s">
        <v>166</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4"/>
      <c r="B5" s="312"/>
      <c r="C5" s="344"/>
      <c r="D5" s="324" t="s">
        <v>50</v>
      </c>
      <c r="E5" s="536" t="s">
        <v>12</v>
      </c>
      <c r="F5" s="541"/>
    </row>
    <row r="6" spans="1:30" ht="12.75" customHeight="1">
      <c r="A6" s="311" t="s">
        <v>10</v>
      </c>
      <c r="B6" s="547" t="s">
        <v>45</v>
      </c>
      <c r="C6" s="548"/>
      <c r="D6" s="324" t="s">
        <v>14</v>
      </c>
      <c r="E6" s="536" t="s">
        <v>14</v>
      </c>
      <c r="F6" s="541"/>
    </row>
    <row r="7" spans="1:30" ht="13.5" customHeight="1">
      <c r="A7" s="314" t="s">
        <v>180</v>
      </c>
      <c r="B7" s="549" t="s">
        <v>46</v>
      </c>
      <c r="C7" s="550"/>
      <c r="D7" s="315" t="s">
        <v>51</v>
      </c>
      <c r="E7" s="538" t="s">
        <v>18</v>
      </c>
      <c r="F7" s="540"/>
    </row>
    <row r="8" spans="1:30" ht="12" customHeight="1">
      <c r="A8" s="315"/>
      <c r="B8" s="312"/>
      <c r="C8" s="344"/>
      <c r="D8" s="315" t="s">
        <v>19</v>
      </c>
      <c r="E8" s="538" t="s">
        <v>19</v>
      </c>
      <c r="F8" s="540"/>
    </row>
    <row r="9" spans="1:30" ht="16.5" customHeight="1" thickBot="1">
      <c r="A9" s="65" t="str">
        <f>' F4'!A10</f>
        <v>Janar - Dhjetor / January - December</v>
      </c>
      <c r="B9" s="66">
        <v>2018</v>
      </c>
      <c r="C9" s="224">
        <v>2019</v>
      </c>
      <c r="D9" s="66" t="s">
        <v>387</v>
      </c>
      <c r="E9" s="66">
        <v>2018</v>
      </c>
      <c r="F9" s="224">
        <v>2019</v>
      </c>
    </row>
    <row r="10" spans="1:30" ht="15.75" thickBot="1">
      <c r="A10" s="535" t="s">
        <v>347</v>
      </c>
      <c r="B10" s="535" t="s">
        <v>22</v>
      </c>
      <c r="C10" s="535"/>
      <c r="D10" s="535"/>
      <c r="E10" s="535"/>
      <c r="F10" s="535"/>
    </row>
    <row r="11" spans="1:30" ht="12.75">
      <c r="A11" s="134" t="s">
        <v>23</v>
      </c>
      <c r="B11" s="132">
        <v>214475</v>
      </c>
      <c r="C11" s="138">
        <v>276415</v>
      </c>
      <c r="D11" s="281">
        <v>28.879822823172873</v>
      </c>
      <c r="E11" s="166">
        <v>19.974909706609346</v>
      </c>
      <c r="F11" s="140">
        <v>23.095459114315485</v>
      </c>
    </row>
    <row r="12" spans="1:30" ht="12.75">
      <c r="A12" s="74" t="s">
        <v>24</v>
      </c>
      <c r="B12" s="114"/>
      <c r="C12" s="114"/>
      <c r="D12" s="128"/>
      <c r="E12" s="137"/>
      <c r="F12" s="137"/>
    </row>
    <row r="13" spans="1:30" ht="12.75">
      <c r="A13" s="135" t="s">
        <v>25</v>
      </c>
      <c r="B13" s="138">
        <v>813630</v>
      </c>
      <c r="C13" s="138">
        <v>869391</v>
      </c>
      <c r="D13" s="139">
        <v>6.8533608642749266</v>
      </c>
      <c r="E13" s="140">
        <v>75.776597666807604</v>
      </c>
      <c r="F13" s="140">
        <v>72.640718828044243</v>
      </c>
    </row>
    <row r="14" spans="1:30" ht="12.75">
      <c r="A14" s="136" t="s">
        <v>26</v>
      </c>
      <c r="B14" s="141"/>
      <c r="C14" s="141"/>
      <c r="D14" s="142"/>
      <c r="E14" s="143"/>
      <c r="F14" s="143"/>
    </row>
    <row r="15" spans="1:30" ht="12.75">
      <c r="A15" s="135" t="s">
        <v>261</v>
      </c>
      <c r="B15" s="138">
        <v>13899</v>
      </c>
      <c r="C15" s="138">
        <v>15320</v>
      </c>
      <c r="D15" s="139">
        <v>10.22375710482768</v>
      </c>
      <c r="E15" s="140">
        <v>1.2944691456447757</v>
      </c>
      <c r="F15" s="140">
        <v>1.2800406404547988</v>
      </c>
    </row>
    <row r="16" spans="1:30" ht="12.75">
      <c r="A16" s="136" t="s">
        <v>27</v>
      </c>
      <c r="B16" s="141"/>
      <c r="C16" s="141"/>
      <c r="D16" s="142"/>
      <c r="E16" s="143"/>
      <c r="F16" s="143"/>
    </row>
    <row r="17" spans="1:6" ht="12.75">
      <c r="A17" s="135" t="s">
        <v>174</v>
      </c>
      <c r="B17" s="138">
        <v>74</v>
      </c>
      <c r="C17" s="138">
        <v>74</v>
      </c>
      <c r="D17" s="139">
        <v>0</v>
      </c>
      <c r="E17" s="140">
        <v>6.8919142943890494E-3</v>
      </c>
      <c r="F17" s="140">
        <v>6.1829639290897596E-3</v>
      </c>
    </row>
    <row r="18" spans="1:6" ht="12" customHeight="1">
      <c r="A18" s="136" t="s">
        <v>175</v>
      </c>
      <c r="B18" s="141"/>
      <c r="C18" s="141"/>
      <c r="D18" s="142"/>
      <c r="E18" s="143"/>
      <c r="F18" s="143"/>
    </row>
    <row r="19" spans="1:6" ht="12.75">
      <c r="A19" s="135" t="s">
        <v>28</v>
      </c>
      <c r="B19" s="145">
        <v>6129</v>
      </c>
      <c r="C19" s="138">
        <v>6261</v>
      </c>
      <c r="D19" s="139">
        <v>2.1536955457660323</v>
      </c>
      <c r="E19" s="140">
        <v>0.57081814473392556</v>
      </c>
      <c r="F19" s="140">
        <v>0.52312888054095918</v>
      </c>
    </row>
    <row r="20" spans="1:6" ht="12" customHeight="1">
      <c r="A20" s="136" t="s">
        <v>29</v>
      </c>
      <c r="B20" s="141"/>
      <c r="C20" s="141"/>
      <c r="D20" s="142"/>
      <c r="E20" s="143"/>
      <c r="F20" s="143"/>
    </row>
    <row r="21" spans="1:6" ht="12.75">
      <c r="A21" s="135" t="s">
        <v>30</v>
      </c>
      <c r="B21" s="138">
        <v>1256</v>
      </c>
      <c r="C21" s="138">
        <v>1557</v>
      </c>
      <c r="D21" s="139">
        <v>23.964968152866241</v>
      </c>
      <c r="E21" s="140">
        <v>0.11697627505071145</v>
      </c>
      <c r="F21" s="140">
        <v>0.1300929032107129</v>
      </c>
    </row>
    <row r="22" spans="1:6" ht="12.75">
      <c r="A22" s="136" t="s">
        <v>31</v>
      </c>
      <c r="B22" s="141"/>
      <c r="C22" s="141"/>
      <c r="D22" s="142"/>
      <c r="E22" s="143"/>
      <c r="F22" s="143"/>
    </row>
    <row r="23" spans="1:6" ht="12.75">
      <c r="A23" s="135" t="s">
        <v>32</v>
      </c>
      <c r="B23" s="138">
        <v>24259</v>
      </c>
      <c r="C23" s="138">
        <v>27819</v>
      </c>
      <c r="D23" s="139">
        <v>14.674965992002974</v>
      </c>
      <c r="E23" s="140">
        <v>2.2593371468592429</v>
      </c>
      <c r="F23" s="140">
        <v>2.3243766695047028</v>
      </c>
    </row>
    <row r="24" spans="1:6" ht="13.5" thickBot="1">
      <c r="A24" s="74" t="s">
        <v>33</v>
      </c>
      <c r="B24" s="114"/>
      <c r="C24" s="114"/>
      <c r="D24" s="128"/>
      <c r="E24" s="128"/>
      <c r="F24" s="137"/>
    </row>
    <row r="25" spans="1:6" ht="15" thickBot="1">
      <c r="A25" s="374" t="s">
        <v>9</v>
      </c>
      <c r="B25" s="375">
        <v>1073722</v>
      </c>
      <c r="C25" s="375">
        <v>1196837</v>
      </c>
      <c r="D25" s="371">
        <v>11.466189572347396</v>
      </c>
      <c r="E25" s="372">
        <v>99.999999999999986</v>
      </c>
      <c r="F25" s="372">
        <v>100</v>
      </c>
    </row>
    <row r="26" spans="1:6" ht="12.75" thickBot="1">
      <c r="A26" s="73"/>
      <c r="B26" s="168"/>
      <c r="C26" s="168"/>
      <c r="D26" s="74"/>
      <c r="E26" s="74"/>
      <c r="F26" s="74"/>
    </row>
    <row r="27" spans="1:6" ht="15.75" thickBot="1">
      <c r="A27" s="535" t="s">
        <v>348</v>
      </c>
      <c r="B27" s="535"/>
      <c r="C27" s="535"/>
      <c r="D27" s="535"/>
      <c r="E27" s="535"/>
      <c r="F27" s="535"/>
    </row>
    <row r="28" spans="1:6" ht="12.75">
      <c r="A28" s="134" t="s">
        <v>23</v>
      </c>
      <c r="B28" s="124">
        <v>111412</v>
      </c>
      <c r="C28" s="138">
        <v>110752</v>
      </c>
      <c r="D28" s="281">
        <v>-0.59239579219473315</v>
      </c>
      <c r="E28" s="166">
        <v>79.947759694595135</v>
      </c>
      <c r="F28" s="166">
        <v>80.784267958219061</v>
      </c>
    </row>
    <row r="29" spans="1:6" ht="12.75">
      <c r="A29" s="74" t="s">
        <v>24</v>
      </c>
      <c r="B29" s="114"/>
      <c r="C29" s="114"/>
      <c r="D29" s="128"/>
      <c r="E29" s="128"/>
      <c r="F29" s="128"/>
    </row>
    <row r="30" spans="1:6" ht="12.75">
      <c r="A30" s="135" t="s">
        <v>25</v>
      </c>
      <c r="B30" s="138">
        <v>23017</v>
      </c>
      <c r="C30" s="138">
        <v>20956</v>
      </c>
      <c r="D30" s="139">
        <v>-8.9542512056306265</v>
      </c>
      <c r="E30" s="140">
        <v>16.5166910646115</v>
      </c>
      <c r="F30" s="140">
        <v>15.285639260080528</v>
      </c>
    </row>
    <row r="31" spans="1:6" ht="12.75">
      <c r="A31" s="136" t="s">
        <v>26</v>
      </c>
      <c r="B31" s="141"/>
      <c r="C31" s="141"/>
      <c r="D31" s="142"/>
      <c r="E31" s="142"/>
      <c r="F31" s="142"/>
    </row>
    <row r="32" spans="1:6" ht="12.75">
      <c r="A32" s="135" t="s">
        <v>261</v>
      </c>
      <c r="B32" s="138">
        <v>4649</v>
      </c>
      <c r="C32" s="138">
        <v>5087</v>
      </c>
      <c r="D32" s="139">
        <v>9.4213809421380912</v>
      </c>
      <c r="E32" s="140">
        <v>3.3360601624616093</v>
      </c>
      <c r="F32" s="140">
        <v>3.7105386006885683</v>
      </c>
    </row>
    <row r="33" spans="1:6" ht="12.75">
      <c r="A33" s="136" t="s">
        <v>27</v>
      </c>
      <c r="B33" s="141"/>
      <c r="C33" s="141"/>
      <c r="D33" s="142"/>
      <c r="E33" s="142"/>
      <c r="F33" s="142"/>
    </row>
    <row r="34" spans="1:6" ht="12.75">
      <c r="A34" s="135" t="s">
        <v>174</v>
      </c>
      <c r="B34" s="129">
        <v>1</v>
      </c>
      <c r="C34" s="138">
        <v>1</v>
      </c>
      <c r="D34" s="139">
        <v>0</v>
      </c>
      <c r="E34" s="140">
        <v>7.1758661270415346E-4</v>
      </c>
      <c r="F34" s="140">
        <v>7.2941588376028476E-4</v>
      </c>
    </row>
    <row r="35" spans="1:6" ht="12.75">
      <c r="A35" s="136" t="s">
        <v>175</v>
      </c>
      <c r="B35" s="141"/>
      <c r="C35" s="141"/>
      <c r="D35" s="142"/>
      <c r="E35" s="142"/>
      <c r="F35" s="142"/>
    </row>
    <row r="36" spans="1:6" ht="12.75">
      <c r="A36" s="135" t="s">
        <v>28</v>
      </c>
      <c r="B36" s="138">
        <v>239</v>
      </c>
      <c r="C36" s="138">
        <v>219</v>
      </c>
      <c r="D36" s="139">
        <v>-8.3682008368200833</v>
      </c>
      <c r="E36" s="140">
        <v>0.17150320043629266</v>
      </c>
      <c r="F36" s="140">
        <v>0.15974207854350236</v>
      </c>
    </row>
    <row r="37" spans="1:6" ht="12.75">
      <c r="A37" s="136" t="s">
        <v>29</v>
      </c>
      <c r="B37" s="141"/>
      <c r="C37" s="141"/>
      <c r="D37" s="142"/>
      <c r="E37" s="142"/>
      <c r="F37" s="142"/>
    </row>
    <row r="38" spans="1:6" ht="12.75">
      <c r="A38" s="135" t="s">
        <v>30</v>
      </c>
      <c r="B38" s="138">
        <v>4</v>
      </c>
      <c r="C38" s="138">
        <v>7</v>
      </c>
      <c r="D38" s="139">
        <v>75</v>
      </c>
      <c r="E38" s="140">
        <v>2.8703464508166138E-3</v>
      </c>
      <c r="F38" s="140">
        <v>5.1059111863219937E-3</v>
      </c>
    </row>
    <row r="39" spans="1:6" ht="12.75">
      <c r="A39" s="136" t="s">
        <v>31</v>
      </c>
      <c r="B39" s="141"/>
      <c r="C39" s="141"/>
      <c r="D39" s="142"/>
      <c r="E39" s="142"/>
      <c r="F39" s="142"/>
    </row>
    <row r="40" spans="1:6" ht="12.75">
      <c r="A40" s="135" t="s">
        <v>32</v>
      </c>
      <c r="B40" s="138">
        <v>34</v>
      </c>
      <c r="C40" s="138">
        <v>74</v>
      </c>
      <c r="D40" s="139">
        <v>117.64705882352939</v>
      </c>
      <c r="E40" s="140">
        <v>2.4397944831941215E-2</v>
      </c>
      <c r="F40" s="140">
        <v>5.3976775398261075E-2</v>
      </c>
    </row>
    <row r="41" spans="1:6" ht="13.5" thickBot="1">
      <c r="A41" s="74" t="s">
        <v>33</v>
      </c>
      <c r="B41" s="114"/>
      <c r="C41" s="114"/>
      <c r="D41" s="128"/>
      <c r="E41" s="128"/>
      <c r="F41" s="247"/>
    </row>
    <row r="42" spans="1:6" ht="15" thickBot="1">
      <c r="A42" s="374" t="s">
        <v>9</v>
      </c>
      <c r="B42" s="375">
        <v>139356</v>
      </c>
      <c r="C42" s="375">
        <v>137096</v>
      </c>
      <c r="D42" s="371">
        <v>-1.6217457447113892</v>
      </c>
      <c r="E42" s="372">
        <v>100.00000000000001</v>
      </c>
      <c r="F42" s="372">
        <v>99.999999999999986</v>
      </c>
    </row>
    <row r="43" spans="1:6">
      <c r="A43" s="110"/>
      <c r="B43" s="110"/>
      <c r="C43" s="173"/>
      <c r="D43" s="110"/>
      <c r="E43" s="110"/>
      <c r="F43" s="110"/>
    </row>
    <row r="44" spans="1:6">
      <c r="A44" s="110"/>
      <c r="B44" s="146"/>
      <c r="C44" s="146"/>
      <c r="D44" s="110"/>
      <c r="E44" s="110"/>
      <c r="F44" s="110"/>
    </row>
    <row r="45" spans="1:6">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J23" sqref="J23"/>
    </sheetView>
  </sheetViews>
  <sheetFormatPr defaultColWidth="9.140625" defaultRowHeight="12"/>
  <cols>
    <col min="1" max="1" width="23.140625" style="63" customWidth="1"/>
    <col min="2" max="2" width="8.42578125" style="505" bestFit="1" customWidth="1"/>
    <col min="3" max="3" width="12.42578125" style="505" bestFit="1" customWidth="1"/>
    <col min="4" max="4" width="7.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3" t="s">
        <v>315</v>
      </c>
      <c r="B2" s="543"/>
      <c r="C2" s="543"/>
      <c r="D2" s="543"/>
      <c r="E2" s="543"/>
      <c r="F2" s="543"/>
      <c r="G2" s="543"/>
      <c r="H2" s="543"/>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2" t="s">
        <v>184</v>
      </c>
      <c r="B3" s="542"/>
      <c r="C3" s="542"/>
      <c r="D3" s="542"/>
      <c r="E3" s="542"/>
      <c r="F3" s="542"/>
      <c r="G3" s="542"/>
      <c r="H3" s="54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86"/>
      <c r="C4" s="487"/>
      <c r="D4" s="62"/>
      <c r="E4" s="62"/>
      <c r="F4" s="62"/>
      <c r="G4" s="62"/>
      <c r="H4" s="62"/>
    </row>
    <row r="5" spans="1:42" ht="12" customHeight="1">
      <c r="A5" s="324"/>
      <c r="B5" s="488"/>
      <c r="C5" s="489"/>
      <c r="D5" s="312"/>
      <c r="E5" s="344"/>
      <c r="F5" s="324" t="s">
        <v>50</v>
      </c>
      <c r="G5" s="536" t="s">
        <v>12</v>
      </c>
      <c r="H5" s="541"/>
    </row>
    <row r="6" spans="1:42" ht="12" customHeight="1">
      <c r="A6" s="322" t="s">
        <v>274</v>
      </c>
      <c r="B6" s="490" t="s">
        <v>380</v>
      </c>
      <c r="C6" s="491" t="s">
        <v>265</v>
      </c>
      <c r="D6" s="380" t="s">
        <v>380</v>
      </c>
      <c r="E6" s="387" t="s">
        <v>265</v>
      </c>
      <c r="F6" s="324" t="s">
        <v>14</v>
      </c>
      <c r="G6" s="536" t="s">
        <v>14</v>
      </c>
      <c r="H6" s="541"/>
    </row>
    <row r="7" spans="1:42" ht="12" customHeight="1">
      <c r="A7" s="376" t="s">
        <v>35</v>
      </c>
      <c r="B7" s="490"/>
      <c r="C7" s="491"/>
      <c r="D7" s="380"/>
      <c r="E7" s="387"/>
      <c r="F7" s="315" t="s">
        <v>51</v>
      </c>
      <c r="G7" s="538" t="s">
        <v>18</v>
      </c>
      <c r="H7" s="540"/>
    </row>
    <row r="8" spans="1:42" ht="12" customHeight="1">
      <c r="A8" s="315"/>
      <c r="B8" s="492" t="s">
        <v>225</v>
      </c>
      <c r="C8" s="493" t="s">
        <v>266</v>
      </c>
      <c r="D8" s="384" t="s">
        <v>225</v>
      </c>
      <c r="E8" s="385" t="s">
        <v>266</v>
      </c>
      <c r="F8" s="315" t="s">
        <v>19</v>
      </c>
      <c r="G8" s="538" t="s">
        <v>19</v>
      </c>
      <c r="H8" s="540"/>
    </row>
    <row r="9" spans="1:42" ht="12.75" thickBot="1">
      <c r="A9" s="65" t="str">
        <f>' F4'!A10</f>
        <v>Janar - Dhjetor / January - December</v>
      </c>
      <c r="B9" s="494"/>
      <c r="C9" s="495">
        <v>2018</v>
      </c>
      <c r="D9" s="70"/>
      <c r="E9" s="66">
        <v>2019</v>
      </c>
      <c r="F9" s="66" t="s">
        <v>387</v>
      </c>
      <c r="G9" s="66">
        <v>2018</v>
      </c>
      <c r="H9" s="224">
        <v>2019</v>
      </c>
    </row>
    <row r="10" spans="1:42" ht="15.75" thickBot="1">
      <c r="A10" s="535" t="s">
        <v>340</v>
      </c>
      <c r="B10" s="535"/>
      <c r="C10" s="535"/>
      <c r="D10" s="535"/>
      <c r="E10" s="535"/>
      <c r="F10" s="535"/>
      <c r="G10" s="535"/>
      <c r="H10" s="535"/>
    </row>
    <row r="11" spans="1:42" ht="15">
      <c r="A11" s="120" t="s">
        <v>272</v>
      </c>
      <c r="B11" s="496">
        <v>1519</v>
      </c>
      <c r="C11" s="497">
        <v>2094535.7456788763</v>
      </c>
      <c r="D11" s="268">
        <v>1566</v>
      </c>
      <c r="E11" s="268">
        <v>2338988.7832033136</v>
      </c>
      <c r="F11" s="302">
        <v>11.670989049900694</v>
      </c>
      <c r="G11" s="151">
        <v>70.976353136150237</v>
      </c>
      <c r="H11" s="151">
        <v>67.69310358699579</v>
      </c>
    </row>
    <row r="12" spans="1:42" ht="15.75" thickBot="1">
      <c r="A12" s="262" t="s">
        <v>273</v>
      </c>
      <c r="B12" s="498">
        <v>7494</v>
      </c>
      <c r="C12" s="499">
        <v>856497.45499999984</v>
      </c>
      <c r="D12" s="303">
        <v>12126</v>
      </c>
      <c r="E12" s="303">
        <v>1116294.93</v>
      </c>
      <c r="F12" s="302">
        <v>30.332544887713663</v>
      </c>
      <c r="G12" s="239">
        <v>29.023646863849763</v>
      </c>
      <c r="H12" s="151">
        <v>32.306896413004203</v>
      </c>
    </row>
    <row r="13" spans="1:42" ht="15" thickBot="1">
      <c r="A13" s="369" t="s">
        <v>9</v>
      </c>
      <c r="B13" s="500">
        <v>9013</v>
      </c>
      <c r="C13" s="500">
        <v>2951033.2006788761</v>
      </c>
      <c r="D13" s="377">
        <v>13692</v>
      </c>
      <c r="E13" s="377">
        <v>3455283.7132033138</v>
      </c>
      <c r="F13" s="378">
        <v>17.08725311556767</v>
      </c>
      <c r="G13" s="379">
        <v>100</v>
      </c>
      <c r="H13" s="379">
        <v>100</v>
      </c>
    </row>
    <row r="14" spans="1:42" s="70" customFormat="1" ht="14.25">
      <c r="A14" s="147"/>
      <c r="B14" s="501"/>
      <c r="C14" s="502"/>
      <c r="D14" s="148"/>
      <c r="F14" s="149"/>
      <c r="G14" s="149"/>
      <c r="H14" s="149"/>
    </row>
    <row r="15" spans="1:42" ht="24">
      <c r="A15" s="322" t="s">
        <v>274</v>
      </c>
      <c r="B15" s="490" t="s">
        <v>380</v>
      </c>
      <c r="C15" s="491" t="s">
        <v>265</v>
      </c>
      <c r="D15" s="380" t="s">
        <v>380</v>
      </c>
      <c r="E15" s="387" t="s">
        <v>265</v>
      </c>
      <c r="F15" s="381" t="s">
        <v>227</v>
      </c>
      <c r="G15" s="382" t="s">
        <v>223</v>
      </c>
      <c r="H15" s="383"/>
    </row>
    <row r="16" spans="1:42" ht="24.75">
      <c r="A16" s="376" t="s">
        <v>35</v>
      </c>
      <c r="B16" s="492" t="s">
        <v>225</v>
      </c>
      <c r="C16" s="493" t="s">
        <v>266</v>
      </c>
      <c r="D16" s="384" t="s">
        <v>225</v>
      </c>
      <c r="E16" s="385" t="s">
        <v>266</v>
      </c>
      <c r="F16" s="386" t="s">
        <v>226</v>
      </c>
      <c r="G16" s="538" t="s">
        <v>224</v>
      </c>
      <c r="H16" s="540"/>
    </row>
    <row r="17" spans="1:8" s="70" customFormat="1" ht="12.75" thickBot="1">
      <c r="A17" s="65" t="str">
        <f>' F4'!A10</f>
        <v>Janar - Dhjetor / January - December</v>
      </c>
      <c r="B17" s="494"/>
      <c r="C17" s="495">
        <v>2018</v>
      </c>
      <c r="E17" s="66">
        <v>2019</v>
      </c>
      <c r="F17" s="66" t="s">
        <v>387</v>
      </c>
      <c r="G17" s="66">
        <v>2018</v>
      </c>
      <c r="H17" s="224">
        <v>2019</v>
      </c>
    </row>
    <row r="18" spans="1:8" ht="15.75" thickBot="1">
      <c r="A18" s="535" t="s">
        <v>349</v>
      </c>
      <c r="B18" s="535"/>
      <c r="C18" s="535"/>
      <c r="D18" s="535"/>
      <c r="E18" s="535"/>
      <c r="F18" s="535"/>
      <c r="G18" s="535"/>
      <c r="H18" s="535"/>
    </row>
    <row r="19" spans="1:8" ht="15">
      <c r="A19" s="120" t="s">
        <v>272</v>
      </c>
      <c r="B19" s="159">
        <v>266</v>
      </c>
      <c r="C19" s="497">
        <v>431340.47</v>
      </c>
      <c r="D19" s="268">
        <v>244</v>
      </c>
      <c r="E19" s="268">
        <v>513345.70999999996</v>
      </c>
      <c r="F19" s="151">
        <v>19.011719442880004</v>
      </c>
      <c r="G19" s="151">
        <v>80.823216560770334</v>
      </c>
      <c r="H19" s="151">
        <v>73.487452465560793</v>
      </c>
    </row>
    <row r="20" spans="1:8" ht="15.75" thickBot="1">
      <c r="A20" s="262" t="s">
        <v>273</v>
      </c>
      <c r="B20" s="503">
        <v>20</v>
      </c>
      <c r="C20" s="499">
        <v>102343.4</v>
      </c>
      <c r="D20" s="303">
        <v>38</v>
      </c>
      <c r="E20" s="303">
        <v>185203.08</v>
      </c>
      <c r="F20" s="151">
        <v>80.962406955406991</v>
      </c>
      <c r="G20" s="239">
        <v>19.17678343922967</v>
      </c>
      <c r="H20" s="239">
        <v>26.512547534439218</v>
      </c>
    </row>
    <row r="21" spans="1:8" ht="15" thickBot="1">
      <c r="A21" s="369" t="s">
        <v>9</v>
      </c>
      <c r="B21" s="504">
        <v>286</v>
      </c>
      <c r="C21" s="504">
        <v>533683.87</v>
      </c>
      <c r="D21" s="356">
        <v>282</v>
      </c>
      <c r="E21" s="356">
        <v>698548.78999999992</v>
      </c>
      <c r="F21" s="379">
        <v>30.891868626271201</v>
      </c>
      <c r="G21" s="379">
        <v>100</v>
      </c>
      <c r="H21" s="379">
        <v>100.00000000000001</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G15" sqref="G15"/>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544" t="s">
        <v>316</v>
      </c>
      <c r="B2" s="544"/>
      <c r="C2" s="544"/>
      <c r="D2" s="544"/>
      <c r="E2" s="544"/>
      <c r="F2" s="544"/>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42" t="s">
        <v>205</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4"/>
      <c r="B5" s="312"/>
      <c r="C5" s="344"/>
      <c r="D5" s="324" t="s">
        <v>50</v>
      </c>
      <c r="E5" s="536" t="s">
        <v>12</v>
      </c>
      <c r="F5" s="541"/>
    </row>
    <row r="6" spans="1:41" ht="14.25">
      <c r="A6" s="322" t="s">
        <v>274</v>
      </c>
      <c r="B6" s="536" t="s">
        <v>265</v>
      </c>
      <c r="C6" s="541"/>
      <c r="D6" s="324" t="s">
        <v>14</v>
      </c>
      <c r="E6" s="536" t="s">
        <v>14</v>
      </c>
      <c r="F6" s="541"/>
    </row>
    <row r="7" spans="1:41" ht="15">
      <c r="A7" s="376" t="s">
        <v>35</v>
      </c>
      <c r="B7" s="538" t="s">
        <v>266</v>
      </c>
      <c r="C7" s="540"/>
      <c r="D7" s="315" t="s">
        <v>51</v>
      </c>
      <c r="E7" s="538" t="s">
        <v>18</v>
      </c>
      <c r="F7" s="540"/>
    </row>
    <row r="8" spans="1:41">
      <c r="A8" s="315"/>
      <c r="B8" s="312"/>
      <c r="C8" s="344"/>
      <c r="D8" s="315" t="s">
        <v>19</v>
      </c>
      <c r="E8" s="538" t="s">
        <v>19</v>
      </c>
      <c r="F8" s="540"/>
    </row>
    <row r="9" spans="1:41" ht="12.75" thickBot="1">
      <c r="A9" s="65" t="str">
        <f>' F4'!A10</f>
        <v>Janar - Dhjetor / January - December</v>
      </c>
      <c r="B9" s="66">
        <v>2018</v>
      </c>
      <c r="C9" s="224">
        <v>2019</v>
      </c>
      <c r="D9" s="66" t="s">
        <v>387</v>
      </c>
      <c r="E9" s="66">
        <v>2018</v>
      </c>
      <c r="F9" s="224">
        <v>2019</v>
      </c>
    </row>
    <row r="10" spans="1:41" ht="15.75" thickBot="1">
      <c r="A10" s="535" t="s">
        <v>340</v>
      </c>
      <c r="B10" s="535"/>
      <c r="C10" s="535"/>
      <c r="D10" s="535"/>
      <c r="E10" s="535"/>
      <c r="F10" s="535"/>
    </row>
    <row r="11" spans="1:41" ht="15">
      <c r="A11" s="179" t="s">
        <v>326</v>
      </c>
      <c r="B11" s="150">
        <v>6652139.3400000008</v>
      </c>
      <c r="C11" s="150">
        <v>8130271.7899999991</v>
      </c>
      <c r="D11" s="151">
        <v>22.220407217146445</v>
      </c>
      <c r="E11" s="151">
        <v>7.3484884533158805</v>
      </c>
      <c r="F11" s="151">
        <v>8.2962735815521</v>
      </c>
    </row>
    <row r="12" spans="1:41" ht="15">
      <c r="A12" s="180" t="s">
        <v>42</v>
      </c>
      <c r="B12" s="150">
        <v>10838729.300169483</v>
      </c>
      <c r="C12" s="268">
        <v>9966222.1399999969</v>
      </c>
      <c r="D12" s="151">
        <v>-8.0499026777598566</v>
      </c>
      <c r="E12" s="151">
        <v>11.973332643827625</v>
      </c>
      <c r="F12" s="151">
        <v>10.169709892067658</v>
      </c>
    </row>
    <row r="13" spans="1:41" ht="15">
      <c r="A13" s="180" t="s">
        <v>323</v>
      </c>
      <c r="B13" s="150">
        <v>7902667.5</v>
      </c>
      <c r="C13" s="150">
        <v>10047686.619999999</v>
      </c>
      <c r="D13" s="151">
        <v>27.142975710416749</v>
      </c>
      <c r="E13" s="151">
        <v>8.7299224965039102</v>
      </c>
      <c r="F13" s="151">
        <v>10.252837692799998</v>
      </c>
    </row>
    <row r="14" spans="1:41" ht="15">
      <c r="A14" s="180" t="s">
        <v>267</v>
      </c>
      <c r="B14" s="150">
        <v>9365253.6000000015</v>
      </c>
      <c r="C14" s="150">
        <v>10305867.379999999</v>
      </c>
      <c r="D14" s="151">
        <v>10.04365519797561</v>
      </c>
      <c r="E14" s="151">
        <v>10.345612805815788</v>
      </c>
      <c r="F14" s="151">
        <v>10.516289920939231</v>
      </c>
    </row>
    <row r="15" spans="1:41" ht="15">
      <c r="A15" s="181" t="s">
        <v>34</v>
      </c>
      <c r="B15" s="68">
        <v>5917460.9300000006</v>
      </c>
      <c r="C15" s="150">
        <v>1700071.1799999997</v>
      </c>
      <c r="D15" s="151">
        <v>-71.270259320495427</v>
      </c>
      <c r="E15" s="151">
        <v>6.5369035575633099</v>
      </c>
      <c r="F15" s="151">
        <v>1.7347827946834364</v>
      </c>
    </row>
    <row r="16" spans="1:41" ht="15">
      <c r="A16" s="180" t="s">
        <v>275</v>
      </c>
      <c r="B16" s="150">
        <v>5513468.0738160005</v>
      </c>
      <c r="C16" s="150">
        <v>6298660.7168970061</v>
      </c>
      <c r="D16" s="151">
        <v>14.241356485040013</v>
      </c>
      <c r="E16" s="151">
        <v>6.0906205368456128</v>
      </c>
      <c r="F16" s="151">
        <v>6.4272651461695656</v>
      </c>
    </row>
    <row r="17" spans="1:6" ht="15">
      <c r="A17" s="180" t="s">
        <v>320</v>
      </c>
      <c r="B17" s="150">
        <v>7658853.840000011</v>
      </c>
      <c r="C17" s="150">
        <v>9859908.8100000136</v>
      </c>
      <c r="D17" s="151">
        <v>28.73869923596817</v>
      </c>
      <c r="E17" s="151">
        <v>8.460586306490999</v>
      </c>
      <c r="F17" s="151">
        <v>10.06122588392779</v>
      </c>
    </row>
    <row r="18" spans="1:6" ht="15">
      <c r="A18" s="180" t="s">
        <v>312</v>
      </c>
      <c r="B18" s="150">
        <v>8710198.9179830495</v>
      </c>
      <c r="C18" s="150">
        <v>10070854.362964407</v>
      </c>
      <c r="D18" s="151">
        <v>15.621404950605111</v>
      </c>
      <c r="E18" s="151">
        <v>9.6219866878018401</v>
      </c>
      <c r="F18" s="151">
        <v>10.276478468762274</v>
      </c>
    </row>
    <row r="19" spans="1:6" ht="15">
      <c r="A19" s="180" t="s">
        <v>276</v>
      </c>
      <c r="B19" s="150">
        <v>10529100.890000001</v>
      </c>
      <c r="C19" s="150">
        <v>12034618.440000001</v>
      </c>
      <c r="D19" s="151">
        <v>14.298633527482529</v>
      </c>
      <c r="E19" s="151">
        <v>11.631292184261877</v>
      </c>
      <c r="F19" s="151">
        <v>12.280338174012233</v>
      </c>
    </row>
    <row r="20" spans="1:6" ht="15">
      <c r="A20" s="180" t="s">
        <v>268</v>
      </c>
      <c r="B20" s="150">
        <v>1832980.7000000002</v>
      </c>
      <c r="C20" s="150">
        <v>2830239.71</v>
      </c>
      <c r="D20" s="151">
        <v>54.406410825820451</v>
      </c>
      <c r="E20" s="151">
        <v>2.0248579923914911</v>
      </c>
      <c r="F20" s="151">
        <v>2.8880268141113006</v>
      </c>
    </row>
    <row r="21" spans="1:6" ht="15">
      <c r="A21" s="180" t="s">
        <v>269</v>
      </c>
      <c r="B21" s="68">
        <v>10209777.800000001</v>
      </c>
      <c r="C21" s="150">
        <v>10919476.619999975</v>
      </c>
      <c r="D21" s="151">
        <v>6.9511681243442425</v>
      </c>
      <c r="E21" s="151">
        <v>11.278542201165138</v>
      </c>
      <c r="F21" s="151">
        <v>11.142427676071778</v>
      </c>
    </row>
    <row r="22" spans="1:6" ht="15.75" thickBot="1">
      <c r="A22" s="238" t="s">
        <v>270</v>
      </c>
      <c r="B22" s="255">
        <v>5393282.7300000004</v>
      </c>
      <c r="C22" s="255">
        <v>5835202.3000000007</v>
      </c>
      <c r="D22" s="239">
        <v>8.1938884372190213</v>
      </c>
      <c r="E22" s="239">
        <v>5.9578541340165234</v>
      </c>
      <c r="F22" s="239">
        <v>5.9543439549026527</v>
      </c>
    </row>
    <row r="23" spans="1:6" ht="15" thickBot="1">
      <c r="A23" s="359" t="s">
        <v>9</v>
      </c>
      <c r="B23" s="356">
        <v>90523913.621968552</v>
      </c>
      <c r="C23" s="356">
        <v>97999080.069861382</v>
      </c>
      <c r="D23" s="379">
        <v>8.2576704307211202</v>
      </c>
      <c r="E23" s="379">
        <v>100</v>
      </c>
      <c r="F23" s="379">
        <v>100.00000000000001</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6"/>
  <sheetViews>
    <sheetView topLeftCell="A4" zoomScaleNormal="100" workbookViewId="0">
      <selection activeCell="H25" sqref="B11:H25"/>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8" bestFit="1" customWidth="1"/>
    <col min="11" max="11" width="14" style="258" bestFit="1" customWidth="1"/>
    <col min="12" max="16384" width="9.140625" style="111"/>
  </cols>
  <sheetData>
    <row r="2" spans="1:11" ht="15.75" customHeight="1">
      <c r="A2" s="543" t="s">
        <v>317</v>
      </c>
      <c r="B2" s="543"/>
      <c r="C2" s="543"/>
      <c r="D2" s="543"/>
      <c r="E2" s="543"/>
      <c r="F2" s="543"/>
      <c r="G2" s="543"/>
      <c r="H2" s="543"/>
    </row>
    <row r="3" spans="1:11" ht="15.75">
      <c r="A3" s="542" t="s">
        <v>222</v>
      </c>
      <c r="B3" s="542"/>
      <c r="C3" s="542"/>
      <c r="D3" s="542"/>
      <c r="E3" s="542"/>
      <c r="F3" s="542"/>
      <c r="G3" s="542"/>
      <c r="H3" s="542"/>
    </row>
    <row r="5" spans="1:11" ht="14.25" customHeight="1">
      <c r="A5" s="324"/>
      <c r="B5" s="324"/>
      <c r="C5" s="312"/>
      <c r="D5" s="388"/>
      <c r="E5" s="344"/>
      <c r="F5" s="381" t="s">
        <v>228</v>
      </c>
      <c r="G5" s="536" t="s">
        <v>12</v>
      </c>
      <c r="H5" s="541"/>
    </row>
    <row r="6" spans="1:11">
      <c r="A6" s="389" t="s">
        <v>274</v>
      </c>
      <c r="B6" s="324" t="s">
        <v>220</v>
      </c>
      <c r="C6" s="382" t="s">
        <v>265</v>
      </c>
      <c r="D6" s="324" t="s">
        <v>220</v>
      </c>
      <c r="E6" s="390" t="s">
        <v>321</v>
      </c>
      <c r="F6" s="324" t="s">
        <v>229</v>
      </c>
      <c r="G6" s="536" t="s">
        <v>15</v>
      </c>
      <c r="H6" s="541"/>
    </row>
    <row r="7" spans="1:11" ht="15" customHeight="1">
      <c r="A7" s="391" t="s">
        <v>35</v>
      </c>
      <c r="B7" s="315" t="s">
        <v>221</v>
      </c>
      <c r="C7" s="392" t="s">
        <v>266</v>
      </c>
      <c r="D7" s="315" t="s">
        <v>221</v>
      </c>
      <c r="E7" s="393" t="s">
        <v>322</v>
      </c>
      <c r="F7" s="315" t="s">
        <v>230</v>
      </c>
      <c r="G7" s="538" t="s">
        <v>18</v>
      </c>
      <c r="H7" s="540"/>
    </row>
    <row r="8" spans="1:11">
      <c r="A8" s="315"/>
      <c r="B8" s="315"/>
      <c r="C8" s="312"/>
      <c r="D8" s="388"/>
      <c r="E8" s="344"/>
      <c r="F8" s="315" t="s">
        <v>19</v>
      </c>
      <c r="G8" s="538" t="s">
        <v>19</v>
      </c>
      <c r="H8" s="540"/>
    </row>
    <row r="9" spans="1:11" ht="13.5" thickBot="1">
      <c r="A9" s="65" t="str">
        <f>' F4'!A10</f>
        <v>Janar - Dhjetor / January - December</v>
      </c>
      <c r="B9" s="552">
        <v>2018</v>
      </c>
      <c r="C9" s="552"/>
      <c r="D9" s="552">
        <v>2019</v>
      </c>
      <c r="E9" s="552"/>
      <c r="F9" s="66" t="s">
        <v>387</v>
      </c>
      <c r="G9" s="66">
        <v>2018</v>
      </c>
      <c r="H9" s="224">
        <v>2019</v>
      </c>
    </row>
    <row r="10" spans="1:11" ht="15.75" thickBot="1">
      <c r="A10" s="535" t="s">
        <v>349</v>
      </c>
      <c r="B10" s="535"/>
      <c r="C10" s="535"/>
      <c r="D10" s="535"/>
      <c r="E10" s="535"/>
      <c r="F10" s="535"/>
      <c r="G10" s="535"/>
      <c r="H10" s="535"/>
    </row>
    <row r="11" spans="1:11" ht="15">
      <c r="A11" s="179" t="s">
        <v>326</v>
      </c>
      <c r="B11" s="150">
        <v>1830</v>
      </c>
      <c r="C11" s="150">
        <v>1951981.05</v>
      </c>
      <c r="D11" s="150">
        <v>2051</v>
      </c>
      <c r="E11" s="150">
        <v>2042891.6400000001</v>
      </c>
      <c r="F11" s="151">
        <v>4.6573500290896908</v>
      </c>
      <c r="G11" s="151">
        <v>4.4791730344428409</v>
      </c>
      <c r="H11" s="151">
        <v>4.0351957052425522</v>
      </c>
    </row>
    <row r="12" spans="1:11" ht="15">
      <c r="A12" s="180" t="s">
        <v>42</v>
      </c>
      <c r="B12" s="150">
        <v>30234</v>
      </c>
      <c r="C12" s="150">
        <v>5524611.2599999998</v>
      </c>
      <c r="D12" s="150">
        <v>21364</v>
      </c>
      <c r="E12" s="150">
        <v>4533167.16</v>
      </c>
      <c r="F12" s="151">
        <v>-17.945952273210253</v>
      </c>
      <c r="G12" s="151">
        <v>12.677218245316105</v>
      </c>
      <c r="H12" s="151">
        <v>8.9540807241144602</v>
      </c>
    </row>
    <row r="13" spans="1:11" ht="15">
      <c r="A13" s="180" t="s">
        <v>323</v>
      </c>
      <c r="B13" s="152">
        <v>2141</v>
      </c>
      <c r="C13" s="152">
        <v>2876256.2099999995</v>
      </c>
      <c r="D13" s="152">
        <v>2203</v>
      </c>
      <c r="E13" s="152">
        <v>3350533.35</v>
      </c>
      <c r="F13" s="151">
        <v>16.489391256281749</v>
      </c>
      <c r="G13" s="151">
        <v>6.6000893072095987</v>
      </c>
      <c r="H13" s="151">
        <v>6.6180983462206262</v>
      </c>
    </row>
    <row r="14" spans="1:11" s="112" customFormat="1" ht="15">
      <c r="A14" s="180" t="s">
        <v>267</v>
      </c>
      <c r="B14" s="150">
        <v>30973</v>
      </c>
      <c r="C14" s="150">
        <v>5325150.2699999996</v>
      </c>
      <c r="D14" s="150">
        <v>26070</v>
      </c>
      <c r="E14" s="150">
        <v>6935384.6600000001</v>
      </c>
      <c r="F14" s="151">
        <v>30.238290158147983</v>
      </c>
      <c r="G14" s="151">
        <v>12.219518982389719</v>
      </c>
      <c r="H14" s="151">
        <v>13.699030259988277</v>
      </c>
      <c r="J14" s="267"/>
      <c r="K14" s="267"/>
    </row>
    <row r="15" spans="1:11" s="112" customFormat="1" ht="15">
      <c r="A15" s="181" t="s">
        <v>34</v>
      </c>
      <c r="B15" s="152">
        <v>5245</v>
      </c>
      <c r="C15" s="152">
        <v>3064856.09</v>
      </c>
      <c r="D15" s="152">
        <v>1896</v>
      </c>
      <c r="E15" s="152">
        <v>908484.11999999988</v>
      </c>
      <c r="F15" s="151">
        <v>-70.358017038248605</v>
      </c>
      <c r="G15" s="151">
        <v>7.0328657917944026</v>
      </c>
      <c r="H15" s="151">
        <v>1.7944716927350386</v>
      </c>
      <c r="J15" s="267"/>
      <c r="K15" s="267"/>
    </row>
    <row r="16" spans="1:11" s="112" customFormat="1" ht="15">
      <c r="A16" s="180" t="s">
        <v>275</v>
      </c>
      <c r="B16" s="152">
        <v>10636</v>
      </c>
      <c r="C16" s="152">
        <v>2969087.0800000005</v>
      </c>
      <c r="D16" s="152">
        <v>8271</v>
      </c>
      <c r="E16" s="152">
        <v>3054371.7700000005</v>
      </c>
      <c r="F16" s="151">
        <v>2.8724213100546736</v>
      </c>
      <c r="G16" s="151">
        <v>6.8131065030824143</v>
      </c>
      <c r="H16" s="151">
        <v>6.0331089555577675</v>
      </c>
      <c r="J16" s="267"/>
      <c r="K16" s="267"/>
    </row>
    <row r="17" spans="1:11" s="63" customFormat="1" ht="15">
      <c r="A17" s="180" t="s">
        <v>320</v>
      </c>
      <c r="B17" s="150">
        <v>2645</v>
      </c>
      <c r="C17" s="150">
        <v>1743729.38</v>
      </c>
      <c r="D17" s="150">
        <v>7351</v>
      </c>
      <c r="E17" s="150">
        <v>3631740.68</v>
      </c>
      <c r="F17" s="151">
        <v>108.27432981601768</v>
      </c>
      <c r="G17" s="151">
        <v>4.0013019687162092</v>
      </c>
      <c r="H17" s="151">
        <v>7.1735495449433957</v>
      </c>
      <c r="J17" s="76"/>
      <c r="K17" s="76"/>
    </row>
    <row r="18" spans="1:11" s="112" customFormat="1" ht="15">
      <c r="A18" s="180" t="s">
        <v>312</v>
      </c>
      <c r="B18" s="152">
        <v>6977</v>
      </c>
      <c r="C18" s="152">
        <v>2390278.5</v>
      </c>
      <c r="D18" s="152">
        <v>13452</v>
      </c>
      <c r="E18" s="152">
        <v>3116020</v>
      </c>
      <c r="F18" s="151">
        <v>30.36221511426389</v>
      </c>
      <c r="G18" s="151">
        <v>5.4849256871671388</v>
      </c>
      <c r="H18" s="151">
        <v>6.1548788370634755</v>
      </c>
      <c r="J18" s="267"/>
      <c r="K18" s="267"/>
    </row>
    <row r="19" spans="1:11" s="112" customFormat="1" ht="15">
      <c r="A19" s="180" t="s">
        <v>276</v>
      </c>
      <c r="B19" s="152">
        <v>18684</v>
      </c>
      <c r="C19" s="152">
        <v>4346679.9799999995</v>
      </c>
      <c r="D19" s="152">
        <v>21379</v>
      </c>
      <c r="E19" s="152">
        <v>5134004.58</v>
      </c>
      <c r="F19" s="151">
        <v>18.113240533525566</v>
      </c>
      <c r="G19" s="151">
        <v>9.9742421965461947</v>
      </c>
      <c r="H19" s="151">
        <v>10.140877189115912</v>
      </c>
      <c r="J19" s="267"/>
      <c r="K19" s="267"/>
    </row>
    <row r="20" spans="1:11" s="112" customFormat="1" ht="15">
      <c r="A20" s="180" t="s">
        <v>268</v>
      </c>
      <c r="B20" s="152">
        <v>619</v>
      </c>
      <c r="C20" s="152">
        <v>644038.13000000012</v>
      </c>
      <c r="D20" s="152">
        <v>781</v>
      </c>
      <c r="E20" s="152">
        <v>760671.14</v>
      </c>
      <c r="F20" s="151">
        <v>18.109643601381165</v>
      </c>
      <c r="G20" s="151">
        <v>1.4778617984272919</v>
      </c>
      <c r="H20" s="151">
        <v>1.5025059856968019</v>
      </c>
      <c r="J20" s="267"/>
      <c r="K20" s="267"/>
    </row>
    <row r="21" spans="1:11" ht="15">
      <c r="A21" s="180" t="s">
        <v>269</v>
      </c>
      <c r="B21" s="150">
        <v>20375</v>
      </c>
      <c r="C21" s="150">
        <v>3450088.5601000013</v>
      </c>
      <c r="D21" s="150">
        <v>22797</v>
      </c>
      <c r="E21" s="152">
        <v>5825109.2300000014</v>
      </c>
      <c r="F21" s="151">
        <v>68.839411757916153</v>
      </c>
      <c r="G21" s="151">
        <v>7.9168512649442242</v>
      </c>
      <c r="H21" s="151">
        <v>11.505972851044001</v>
      </c>
    </row>
    <row r="22" spans="1:11" ht="15">
      <c r="A22" s="180" t="s">
        <v>270</v>
      </c>
      <c r="B22" s="150">
        <v>5397</v>
      </c>
      <c r="C22" s="150">
        <v>3196940</v>
      </c>
      <c r="D22" s="150">
        <v>6074</v>
      </c>
      <c r="E22" s="150">
        <v>3428063.68</v>
      </c>
      <c r="F22" s="151">
        <v>7.2295282363760371</v>
      </c>
      <c r="G22" s="151">
        <v>7.3359561767936716</v>
      </c>
      <c r="H22" s="151">
        <v>6.7712391435670956</v>
      </c>
    </row>
    <row r="23" spans="1:11" ht="15.75" thickBot="1">
      <c r="A23" s="182" t="s">
        <v>277</v>
      </c>
      <c r="B23" s="237">
        <v>3600</v>
      </c>
      <c r="C23" s="237">
        <v>6095353.3500000015</v>
      </c>
      <c r="D23" s="237">
        <v>3407</v>
      </c>
      <c r="E23" s="237">
        <v>7906387.25</v>
      </c>
      <c r="F23" s="151">
        <v>29.711713103556136</v>
      </c>
      <c r="G23" s="151">
        <v>13.986889043170192</v>
      </c>
      <c r="H23" s="151">
        <v>15.616990764710593</v>
      </c>
    </row>
    <row r="24" spans="1:11" ht="15" thickBot="1">
      <c r="A24" s="369" t="s">
        <v>9</v>
      </c>
      <c r="B24" s="394">
        <v>139356</v>
      </c>
      <c r="C24" s="394">
        <v>43579049.860100001</v>
      </c>
      <c r="D24" s="394">
        <v>137096</v>
      </c>
      <c r="E24" s="394">
        <v>50626829.260000005</v>
      </c>
      <c r="F24" s="395">
        <v>16.172402616682092</v>
      </c>
      <c r="G24" s="396">
        <v>100.00000000000001</v>
      </c>
      <c r="H24" s="396">
        <v>100.00000000000001</v>
      </c>
    </row>
    <row r="26" spans="1:11">
      <c r="D26" s="516"/>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B10" sqref="B10:E22"/>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54" t="s">
        <v>185</v>
      </c>
      <c r="B2" s="554"/>
      <c r="C2" s="554"/>
      <c r="D2" s="554"/>
      <c r="E2" s="554"/>
    </row>
    <row r="3" spans="1:6" s="11" customFormat="1" ht="15.75">
      <c r="A3" s="555" t="s">
        <v>186</v>
      </c>
      <c r="B3" s="555"/>
      <c r="C3" s="555"/>
      <c r="D3" s="555"/>
      <c r="E3" s="555"/>
    </row>
    <row r="4" spans="1:6" s="11" customFormat="1" ht="13.5" thickBot="1"/>
    <row r="5" spans="1:6" s="11" customFormat="1" ht="15.75" customHeight="1">
      <c r="A5" s="410"/>
      <c r="B5" s="556" t="s">
        <v>278</v>
      </c>
      <c r="C5" s="557"/>
      <c r="D5" s="557"/>
      <c r="E5" s="558"/>
    </row>
    <row r="6" spans="1:6" s="11" customFormat="1" ht="15">
      <c r="A6" s="409"/>
      <c r="B6" s="559" t="s">
        <v>279</v>
      </c>
      <c r="C6" s="560"/>
      <c r="D6" s="560"/>
      <c r="E6" s="561"/>
    </row>
    <row r="7" spans="1:6" s="11" customFormat="1" ht="82.5" thickBot="1">
      <c r="A7" s="411" t="s">
        <v>280</v>
      </c>
      <c r="B7" s="412" t="s">
        <v>125</v>
      </c>
      <c r="C7" s="412" t="s">
        <v>126</v>
      </c>
      <c r="D7" s="413" t="s">
        <v>123</v>
      </c>
      <c r="E7" s="414" t="s">
        <v>177</v>
      </c>
    </row>
    <row r="8" spans="1:6" s="11" customFormat="1" ht="15.75" customHeight="1" thickBot="1">
      <c r="A8" s="562" t="str">
        <f>' F4'!A10</f>
        <v>Janar - Dhjetor / January - December</v>
      </c>
      <c r="B8" s="562"/>
      <c r="C8" s="562"/>
      <c r="D8" s="562"/>
      <c r="E8" s="432">
        <v>2019</v>
      </c>
    </row>
    <row r="9" spans="1:6" s="11" customFormat="1" ht="15.75" thickBot="1">
      <c r="A9" s="553" t="s">
        <v>350</v>
      </c>
      <c r="B9" s="553" t="s">
        <v>260</v>
      </c>
      <c r="C9" s="553"/>
      <c r="D9" s="553"/>
      <c r="E9" s="553"/>
    </row>
    <row r="10" spans="1:6" s="11" customFormat="1" ht="15">
      <c r="A10" s="179" t="s">
        <v>356</v>
      </c>
      <c r="B10" s="269">
        <v>7187465.6699999999</v>
      </c>
      <c r="C10" s="269">
        <v>942806.12000000011</v>
      </c>
      <c r="D10" s="56">
        <v>8130271.79</v>
      </c>
      <c r="E10" s="479">
        <v>11.596243574041701</v>
      </c>
      <c r="F10" s="478"/>
    </row>
    <row r="11" spans="1:6" s="11" customFormat="1" ht="15">
      <c r="A11" s="180" t="s">
        <v>42</v>
      </c>
      <c r="B11" s="269">
        <v>4948444.49</v>
      </c>
      <c r="C11" s="269">
        <v>5017777.6500000004</v>
      </c>
      <c r="D11" s="56">
        <v>9966222.1400000006</v>
      </c>
      <c r="E11" s="479">
        <v>50.347840731553276</v>
      </c>
    </row>
    <row r="12" spans="1:6" s="11" customFormat="1" ht="15.75" customHeight="1">
      <c r="A12" s="180" t="s">
        <v>323</v>
      </c>
      <c r="B12" s="269">
        <v>6441313.040000001</v>
      </c>
      <c r="C12" s="269">
        <v>3606373.58</v>
      </c>
      <c r="D12" s="56">
        <v>10047686.620000001</v>
      </c>
      <c r="E12" s="479">
        <v>35.892576235623082</v>
      </c>
    </row>
    <row r="13" spans="1:6" s="11" customFormat="1" ht="15">
      <c r="A13" s="180" t="s">
        <v>267</v>
      </c>
      <c r="B13" s="269">
        <v>4117230.9000000004</v>
      </c>
      <c r="C13" s="269">
        <v>6188636.4800000004</v>
      </c>
      <c r="D13" s="56">
        <v>10305867.380000001</v>
      </c>
      <c r="E13" s="479">
        <v>60.049642129200386</v>
      </c>
    </row>
    <row r="14" spans="1:6" s="11" customFormat="1" ht="15">
      <c r="A14" s="181" t="s">
        <v>34</v>
      </c>
      <c r="B14" s="269">
        <v>1271121.26</v>
      </c>
      <c r="C14" s="269">
        <v>428949.91999999987</v>
      </c>
      <c r="D14" s="56">
        <v>1700071.18</v>
      </c>
      <c r="E14" s="479">
        <v>25.231291786265082</v>
      </c>
    </row>
    <row r="15" spans="1:6" s="11" customFormat="1" ht="15">
      <c r="A15" s="180" t="s">
        <v>275</v>
      </c>
      <c r="B15" s="269">
        <v>4566813.5611700024</v>
      </c>
      <c r="C15" s="269">
        <v>1731847.1557270028</v>
      </c>
      <c r="D15" s="56">
        <v>6298660.7168970052</v>
      </c>
      <c r="E15" s="479">
        <v>27.495482509179926</v>
      </c>
    </row>
    <row r="16" spans="1:6" s="63" customFormat="1" ht="15">
      <c r="A16" s="180" t="s">
        <v>320</v>
      </c>
      <c r="B16" s="269">
        <v>6778249.0700000124</v>
      </c>
      <c r="C16" s="269">
        <v>3081659.7399999998</v>
      </c>
      <c r="D16" s="56">
        <v>9859908.8100000117</v>
      </c>
      <c r="E16" s="479">
        <v>31.254444634158801</v>
      </c>
    </row>
    <row r="17" spans="1:5" s="11" customFormat="1" ht="15">
      <c r="A17" s="180" t="s">
        <v>312</v>
      </c>
      <c r="B17" s="269">
        <v>6105956.0526254224</v>
      </c>
      <c r="C17" s="269">
        <v>3964898.3103389819</v>
      </c>
      <c r="D17" s="56">
        <v>10070854.362964405</v>
      </c>
      <c r="E17" s="479">
        <v>39.37002926901522</v>
      </c>
    </row>
    <row r="18" spans="1:5" s="11" customFormat="1" ht="15">
      <c r="A18" s="180" t="s">
        <v>276</v>
      </c>
      <c r="B18" s="269">
        <v>6558977.0600000005</v>
      </c>
      <c r="C18" s="269">
        <v>5475641.3800000008</v>
      </c>
      <c r="D18" s="56">
        <v>12034618.440000001</v>
      </c>
      <c r="E18" s="479">
        <v>45.499085885435022</v>
      </c>
    </row>
    <row r="19" spans="1:5" s="11" customFormat="1" ht="15">
      <c r="A19" s="180" t="s">
        <v>268</v>
      </c>
      <c r="B19" s="269">
        <v>1700449.0799999998</v>
      </c>
      <c r="C19" s="269">
        <v>1129790.6300000001</v>
      </c>
      <c r="D19" s="56">
        <v>2830239.71</v>
      </c>
      <c r="E19" s="479">
        <v>39.918549160629233</v>
      </c>
    </row>
    <row r="20" spans="1:5" s="11" customFormat="1" ht="15">
      <c r="A20" s="180" t="s">
        <v>269</v>
      </c>
      <c r="B20" s="269">
        <v>5288156.709999999</v>
      </c>
      <c r="C20" s="269">
        <v>5631319.9099999759</v>
      </c>
      <c r="D20" s="56">
        <v>10919476.619999975</v>
      </c>
      <c r="E20" s="479">
        <v>51.571335385120221</v>
      </c>
    </row>
    <row r="21" spans="1:5" s="11" customFormat="1" ht="15.75" thickBot="1">
      <c r="A21" s="238" t="s">
        <v>270</v>
      </c>
      <c r="B21" s="269">
        <v>4007677.31</v>
      </c>
      <c r="C21" s="269">
        <v>1827524.9900000002</v>
      </c>
      <c r="D21" s="56">
        <v>5835202.3000000007</v>
      </c>
      <c r="E21" s="480">
        <v>31.318965411019256</v>
      </c>
    </row>
    <row r="22" spans="1:5" s="11" customFormat="1" ht="15" thickBot="1">
      <c r="A22" s="397" t="s">
        <v>123</v>
      </c>
      <c r="B22" s="398">
        <v>58971854.203795448</v>
      </c>
      <c r="C22" s="398">
        <v>39027225.866065964</v>
      </c>
      <c r="D22" s="435">
        <v>97999080.069861382</v>
      </c>
      <c r="E22" s="481">
        <v>39.82407369359418</v>
      </c>
    </row>
    <row r="23" spans="1:5" s="11" customFormat="1"/>
    <row r="24" spans="1:5" s="11" customFormat="1">
      <c r="B24" s="304"/>
      <c r="D24" s="11">
        <f>B22/D22</f>
        <v>0.60175926306405847</v>
      </c>
    </row>
    <row r="25" spans="1:5" s="11" customFormat="1">
      <c r="D25" s="11">
        <f>C22/D22</f>
        <v>0.39824073693594181</v>
      </c>
    </row>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topLeftCell="A4" zoomScaleNormal="100" workbookViewId="0">
      <selection activeCell="F18" sqref="F18"/>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43"/>
      <c r="B1" s="543"/>
      <c r="C1" s="543"/>
      <c r="D1" s="543"/>
      <c r="E1" s="543"/>
      <c r="F1" s="543"/>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43" t="s">
        <v>187</v>
      </c>
      <c r="B2" s="543"/>
      <c r="C2" s="543"/>
      <c r="D2" s="543"/>
      <c r="E2" s="543"/>
      <c r="F2" s="54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42" t="s">
        <v>188</v>
      </c>
      <c r="B3" s="542"/>
      <c r="C3" s="542"/>
      <c r="D3" s="542"/>
      <c r="E3" s="542"/>
      <c r="F3" s="542"/>
    </row>
    <row r="4" spans="1:45">
      <c r="A4" s="64"/>
      <c r="B4" s="62"/>
      <c r="C4" s="62"/>
      <c r="D4" s="62"/>
      <c r="E4" s="62"/>
      <c r="F4" s="62"/>
    </row>
    <row r="5" spans="1:45" ht="12" customHeight="1">
      <c r="A5" s="324"/>
      <c r="B5" s="312"/>
      <c r="C5" s="344"/>
      <c r="D5" s="324" t="s">
        <v>50</v>
      </c>
      <c r="E5" s="536" t="s">
        <v>12</v>
      </c>
      <c r="F5" s="541"/>
    </row>
    <row r="6" spans="1:45" ht="14.25" customHeight="1">
      <c r="A6" s="322" t="s">
        <v>274</v>
      </c>
      <c r="B6" s="547" t="s">
        <v>265</v>
      </c>
      <c r="C6" s="548"/>
      <c r="D6" s="324" t="s">
        <v>14</v>
      </c>
      <c r="E6" s="536" t="s">
        <v>14</v>
      </c>
      <c r="F6" s="541"/>
    </row>
    <row r="7" spans="1:45" ht="15" customHeight="1">
      <c r="A7" s="376" t="s">
        <v>35</v>
      </c>
      <c r="B7" s="549" t="s">
        <v>266</v>
      </c>
      <c r="C7" s="550"/>
      <c r="D7" s="315" t="s">
        <v>51</v>
      </c>
      <c r="E7" s="538" t="s">
        <v>18</v>
      </c>
      <c r="F7" s="540"/>
    </row>
    <row r="8" spans="1:45" ht="12" customHeight="1">
      <c r="A8" s="315"/>
      <c r="B8" s="312"/>
      <c r="C8" s="344"/>
      <c r="D8" s="315" t="s">
        <v>19</v>
      </c>
      <c r="E8" s="538" t="s">
        <v>19</v>
      </c>
      <c r="F8" s="540"/>
    </row>
    <row r="9" spans="1:45" ht="12.75" thickBot="1">
      <c r="A9" s="65" t="str">
        <f>' F4'!A10</f>
        <v>Janar - Dhjetor / January - December</v>
      </c>
      <c r="B9" s="66">
        <v>2018</v>
      </c>
      <c r="C9" s="224">
        <v>2019</v>
      </c>
      <c r="D9" s="66" t="s">
        <v>387</v>
      </c>
      <c r="E9" s="66">
        <v>2018</v>
      </c>
      <c r="F9" s="224">
        <v>2019</v>
      </c>
    </row>
    <row r="10" spans="1:45" ht="15.75" thickBot="1">
      <c r="A10" s="535" t="s">
        <v>340</v>
      </c>
      <c r="B10" s="535"/>
      <c r="C10" s="535"/>
      <c r="D10" s="535"/>
      <c r="E10" s="535"/>
      <c r="F10" s="535"/>
    </row>
    <row r="11" spans="1:45" ht="15">
      <c r="A11" s="179" t="s">
        <v>326</v>
      </c>
      <c r="B11" s="150">
        <v>6362665.2500000009</v>
      </c>
      <c r="C11" s="150">
        <v>7439612.6900000004</v>
      </c>
      <c r="D11" s="151">
        <v>16.926042746001755</v>
      </c>
      <c r="E11" s="151">
        <v>10.457114391087194</v>
      </c>
      <c r="F11" s="151">
        <v>11.498513104326257</v>
      </c>
    </row>
    <row r="12" spans="1:45" ht="15">
      <c r="A12" s="180" t="s">
        <v>42</v>
      </c>
      <c r="B12" s="150">
        <v>5431197.3201694814</v>
      </c>
      <c r="C12" s="150">
        <v>5424258.2600000007</v>
      </c>
      <c r="D12" s="151">
        <v>-0.12776299148092862</v>
      </c>
      <c r="E12" s="151">
        <v>8.9262360073993321</v>
      </c>
      <c r="F12" s="151">
        <v>8.38362254633177</v>
      </c>
    </row>
    <row r="13" spans="1:45" ht="15">
      <c r="A13" s="180" t="s">
        <v>323</v>
      </c>
      <c r="B13" s="150">
        <v>5996686.3999999994</v>
      </c>
      <c r="C13" s="150">
        <v>6765812.4000000004</v>
      </c>
      <c r="D13" s="151">
        <v>12.82584995606908</v>
      </c>
      <c r="E13" s="151">
        <v>9.8556238916194499</v>
      </c>
      <c r="F13" s="151">
        <v>10.457101167025012</v>
      </c>
    </row>
    <row r="14" spans="1:45" ht="15">
      <c r="A14" s="180" t="s">
        <v>267</v>
      </c>
      <c r="B14" s="150">
        <v>4115235.85</v>
      </c>
      <c r="C14" s="150">
        <v>4929735.1500000004</v>
      </c>
      <c r="D14" s="151">
        <v>19.792287239138439</v>
      </c>
      <c r="E14" s="151">
        <v>6.7634380151860007</v>
      </c>
      <c r="F14" s="151">
        <v>7.6192977491053737</v>
      </c>
    </row>
    <row r="15" spans="1:45" ht="15">
      <c r="A15" s="181" t="s">
        <v>34</v>
      </c>
      <c r="B15" s="150">
        <v>5060638.41</v>
      </c>
      <c r="C15" s="150">
        <v>1347754.86</v>
      </c>
      <c r="D15" s="151">
        <v>-73.367888578310811</v>
      </c>
      <c r="E15" s="151">
        <v>8.3172181257374191</v>
      </c>
      <c r="F15" s="151">
        <v>2.0830623266127852</v>
      </c>
    </row>
    <row r="16" spans="1:45" ht="15">
      <c r="A16" s="180" t="s">
        <v>275</v>
      </c>
      <c r="B16" s="150">
        <v>4118961.2773240013</v>
      </c>
      <c r="C16" s="150">
        <v>4751185.6344060022</v>
      </c>
      <c r="D16" s="151">
        <v>15.349121162234947</v>
      </c>
      <c r="E16" s="151">
        <v>6.7695607983518702</v>
      </c>
      <c r="F16" s="151">
        <v>7.3433352722430607</v>
      </c>
    </row>
    <row r="17" spans="1:6" ht="15">
      <c r="A17" s="180" t="s">
        <v>320</v>
      </c>
      <c r="B17" s="150">
        <v>6415561.7900000121</v>
      </c>
      <c r="C17" s="150">
        <v>7321181.9400000125</v>
      </c>
      <c r="D17" s="151">
        <v>14.11599139161277</v>
      </c>
      <c r="E17" s="151">
        <v>10.544050470220515</v>
      </c>
      <c r="F17" s="151">
        <v>11.315468961092769</v>
      </c>
    </row>
    <row r="18" spans="1:6" ht="15">
      <c r="A18" s="180" t="s">
        <v>312</v>
      </c>
      <c r="B18" s="68">
        <v>6666302.7479830515</v>
      </c>
      <c r="C18" s="150">
        <v>6785485.3148288121</v>
      </c>
      <c r="D18" s="151">
        <v>1.7878360967302331</v>
      </c>
      <c r="E18" s="151">
        <v>10.956146152947095</v>
      </c>
      <c r="F18" s="151">
        <v>10.487507221531512</v>
      </c>
    </row>
    <row r="19" spans="1:6" ht="15">
      <c r="A19" s="180" t="s">
        <v>276</v>
      </c>
      <c r="B19" s="150">
        <v>6453383.9600000009</v>
      </c>
      <c r="C19" s="150">
        <v>7885968.1100000013</v>
      </c>
      <c r="D19" s="151">
        <v>22.198960404023449</v>
      </c>
      <c r="E19" s="151">
        <v>10.606211646813772</v>
      </c>
      <c r="F19" s="151">
        <v>12.188390905754796</v>
      </c>
    </row>
    <row r="20" spans="1:6" ht="15">
      <c r="A20" s="180" t="s">
        <v>268</v>
      </c>
      <c r="B20" s="150">
        <v>1246070.04</v>
      </c>
      <c r="C20" s="150">
        <v>1842049.4199999997</v>
      </c>
      <c r="D20" s="151">
        <v>47.828722372620369</v>
      </c>
      <c r="E20" s="151">
        <v>2.0479306132892336</v>
      </c>
      <c r="F20" s="151">
        <v>2.8470338816369996</v>
      </c>
    </row>
    <row r="21" spans="1:6" ht="15">
      <c r="A21" s="180" t="s">
        <v>269</v>
      </c>
      <c r="B21" s="150">
        <v>5289536.9100000057</v>
      </c>
      <c r="C21" s="150">
        <v>5953556.2499999981</v>
      </c>
      <c r="D21" s="151">
        <v>12.553449409619333</v>
      </c>
      <c r="E21" s="151">
        <v>8.6934154745525767</v>
      </c>
      <c r="F21" s="151">
        <v>9.2016946863356761</v>
      </c>
    </row>
    <row r="22" spans="1:6" ht="15.75" thickBot="1">
      <c r="A22" s="238" t="s">
        <v>270</v>
      </c>
      <c r="B22" s="169">
        <v>3689085.17</v>
      </c>
      <c r="C22" s="169">
        <v>4254049.72</v>
      </c>
      <c r="D22" s="239">
        <v>15.31448920166838</v>
      </c>
      <c r="E22" s="239">
        <v>6.0630544127955401</v>
      </c>
      <c r="F22" s="239">
        <v>6.5749721780039918</v>
      </c>
    </row>
    <row r="23" spans="1:6" ht="15" thickBot="1">
      <c r="A23" s="359" t="s">
        <v>9</v>
      </c>
      <c r="B23" s="394">
        <v>60845325.125476554</v>
      </c>
      <c r="C23" s="394">
        <v>64700649.749234825</v>
      </c>
      <c r="D23" s="399">
        <v>6.3362708898468956</v>
      </c>
      <c r="E23" s="399">
        <v>100.00000000000001</v>
      </c>
      <c r="F23" s="379">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topLeftCell="A4" zoomScaleNormal="100" workbookViewId="0">
      <selection activeCell="F25" sqref="B11:F25"/>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8" bestFit="1" customWidth="1"/>
    <col min="9" max="16384" width="9.140625" style="111"/>
  </cols>
  <sheetData>
    <row r="2" spans="1:8" ht="15.75" customHeight="1">
      <c r="A2" s="543" t="s">
        <v>189</v>
      </c>
      <c r="B2" s="543"/>
      <c r="C2" s="543"/>
      <c r="D2" s="543"/>
      <c r="E2" s="543"/>
      <c r="F2" s="543"/>
    </row>
    <row r="3" spans="1:8" ht="15.75">
      <c r="A3" s="542" t="s">
        <v>190</v>
      </c>
      <c r="B3" s="542"/>
      <c r="C3" s="542"/>
      <c r="D3" s="542"/>
      <c r="E3" s="542"/>
      <c r="F3" s="542"/>
    </row>
    <row r="4" spans="1:8" ht="15.75">
      <c r="A4" s="191"/>
      <c r="B4" s="191"/>
      <c r="C4" s="191"/>
      <c r="D4" s="191"/>
      <c r="E4" s="191"/>
      <c r="F4" s="191"/>
    </row>
    <row r="5" spans="1:8">
      <c r="A5" s="324"/>
      <c r="B5" s="312"/>
      <c r="C5" s="344"/>
      <c r="D5" s="324" t="s">
        <v>50</v>
      </c>
      <c r="E5" s="536" t="s">
        <v>12</v>
      </c>
      <c r="F5" s="541"/>
    </row>
    <row r="6" spans="1:8" ht="14.25">
      <c r="A6" s="322" t="s">
        <v>274</v>
      </c>
      <c r="B6" s="547" t="s">
        <v>265</v>
      </c>
      <c r="C6" s="548"/>
      <c r="D6" s="324" t="s">
        <v>14</v>
      </c>
      <c r="E6" s="536" t="s">
        <v>14</v>
      </c>
      <c r="F6" s="541"/>
    </row>
    <row r="7" spans="1:8" ht="15">
      <c r="A7" s="376" t="s">
        <v>35</v>
      </c>
      <c r="B7" s="549" t="s">
        <v>266</v>
      </c>
      <c r="C7" s="550"/>
      <c r="D7" s="315" t="s">
        <v>51</v>
      </c>
      <c r="E7" s="538" t="s">
        <v>18</v>
      </c>
      <c r="F7" s="540"/>
    </row>
    <row r="8" spans="1:8">
      <c r="A8" s="315"/>
      <c r="B8" s="312"/>
      <c r="C8" s="344"/>
      <c r="D8" s="315" t="s">
        <v>19</v>
      </c>
      <c r="E8" s="538" t="s">
        <v>19</v>
      </c>
      <c r="F8" s="540"/>
    </row>
    <row r="9" spans="1:8" ht="13.5" thickBot="1">
      <c r="A9" s="65" t="str">
        <f>' F4'!A10</f>
        <v>Janar - Dhjetor / January - December</v>
      </c>
      <c r="B9" s="66">
        <v>2018</v>
      </c>
      <c r="C9" s="224">
        <v>2019</v>
      </c>
      <c r="D9" s="66" t="s">
        <v>387</v>
      </c>
      <c r="E9" s="66">
        <v>2018</v>
      </c>
      <c r="F9" s="224">
        <v>2019</v>
      </c>
    </row>
    <row r="10" spans="1:8" ht="15.75" thickBot="1">
      <c r="A10" s="535" t="s">
        <v>341</v>
      </c>
      <c r="B10" s="535"/>
      <c r="C10" s="535"/>
      <c r="D10" s="535"/>
      <c r="E10" s="535"/>
      <c r="F10" s="535"/>
    </row>
    <row r="11" spans="1:8" ht="15">
      <c r="A11" s="179" t="s">
        <v>326</v>
      </c>
      <c r="B11" s="150">
        <v>1948889.6500000001</v>
      </c>
      <c r="C11" s="150">
        <v>2034155.32</v>
      </c>
      <c r="D11" s="151">
        <v>4.3750896824763741</v>
      </c>
      <c r="E11" s="151">
        <v>5.9894461311087284</v>
      </c>
      <c r="F11" s="151">
        <v>5.7696594847947207</v>
      </c>
    </row>
    <row r="12" spans="1:8" ht="15">
      <c r="A12" s="180" t="s">
        <v>42</v>
      </c>
      <c r="B12" s="150">
        <v>2337198.04</v>
      </c>
      <c r="C12" s="150">
        <v>2380388.6800000002</v>
      </c>
      <c r="D12" s="151">
        <v>1.8479666361520763</v>
      </c>
      <c r="E12" s="151">
        <v>7.1828190776799001</v>
      </c>
      <c r="F12" s="151">
        <v>6.7517126101560372</v>
      </c>
    </row>
    <row r="13" spans="1:8" ht="16.5" customHeight="1">
      <c r="A13" s="180" t="s">
        <v>323</v>
      </c>
      <c r="B13" s="150">
        <v>2808978.19</v>
      </c>
      <c r="C13" s="150">
        <v>3339805.2500000005</v>
      </c>
      <c r="D13" s="151">
        <v>18.897514473047593</v>
      </c>
      <c r="E13" s="151">
        <v>8.632722510720038</v>
      </c>
      <c r="F13" s="151">
        <v>9.4729929659598007</v>
      </c>
    </row>
    <row r="14" spans="1:8" s="112" customFormat="1" ht="15">
      <c r="A14" s="180" t="s">
        <v>267</v>
      </c>
      <c r="B14" s="152">
        <v>2245447.4499999997</v>
      </c>
      <c r="C14" s="152">
        <v>3082461.3600000003</v>
      </c>
      <c r="D14" s="151">
        <v>37.27604090667991</v>
      </c>
      <c r="E14" s="151">
        <v>6.9008455876454864</v>
      </c>
      <c r="F14" s="151">
        <v>8.7430651176810024</v>
      </c>
      <c r="H14" s="267"/>
    </row>
    <row r="15" spans="1:8" s="112" customFormat="1" ht="15">
      <c r="A15" s="181" t="s">
        <v>34</v>
      </c>
      <c r="B15" s="152">
        <v>2710604.76</v>
      </c>
      <c r="C15" s="152">
        <v>777911.16999999993</v>
      </c>
      <c r="D15" s="151">
        <v>-71.301195162071508</v>
      </c>
      <c r="E15" s="151">
        <v>8.3303953062436857</v>
      </c>
      <c r="F15" s="151">
        <v>2.2064601046877081</v>
      </c>
      <c r="H15" s="267"/>
    </row>
    <row r="16" spans="1:8" ht="15">
      <c r="A16" s="180" t="s">
        <v>275</v>
      </c>
      <c r="B16" s="150">
        <v>2127964.7599999998</v>
      </c>
      <c r="C16" s="150">
        <v>2449055.67</v>
      </c>
      <c r="D16" s="151">
        <v>15.089108430536236</v>
      </c>
      <c r="E16" s="151">
        <v>6.5397906438251701</v>
      </c>
      <c r="F16" s="151">
        <v>6.9464790305225028</v>
      </c>
    </row>
    <row r="17" spans="1:8" s="63" customFormat="1" ht="15">
      <c r="A17" s="180" t="s">
        <v>320</v>
      </c>
      <c r="B17" s="150">
        <v>1657573.99</v>
      </c>
      <c r="C17" s="150">
        <v>2674875.19</v>
      </c>
      <c r="D17" s="151">
        <v>61.372898352489223</v>
      </c>
      <c r="E17" s="151">
        <v>5.0941571378512673</v>
      </c>
      <c r="F17" s="151">
        <v>7.5869914449923037</v>
      </c>
      <c r="H17" s="76"/>
    </row>
    <row r="18" spans="1:8" ht="15">
      <c r="A18" s="180" t="s">
        <v>312</v>
      </c>
      <c r="B18" s="150">
        <v>1740842</v>
      </c>
      <c r="C18" s="150">
        <v>1988234</v>
      </c>
      <c r="D18" s="151">
        <v>14.211054191017913</v>
      </c>
      <c r="E18" s="151">
        <v>5.3500614474357642</v>
      </c>
      <c r="F18" s="151">
        <v>5.6394086741082035</v>
      </c>
    </row>
    <row r="19" spans="1:8" ht="15">
      <c r="A19" s="180" t="s">
        <v>276</v>
      </c>
      <c r="B19" s="150">
        <v>3141558.14</v>
      </c>
      <c r="C19" s="150">
        <v>3439828.51</v>
      </c>
      <c r="D19" s="151">
        <v>9.4943450577043897</v>
      </c>
      <c r="E19" s="151">
        <v>9.6548274281594821</v>
      </c>
      <c r="F19" s="151">
        <v>9.7566980228377016</v>
      </c>
    </row>
    <row r="20" spans="1:8" ht="15">
      <c r="A20" s="180" t="s">
        <v>268</v>
      </c>
      <c r="B20" s="150">
        <v>615259.65</v>
      </c>
      <c r="C20" s="150">
        <v>650024.47</v>
      </c>
      <c r="D20" s="151">
        <v>5.6504306758943024</v>
      </c>
      <c r="E20" s="151">
        <v>1.8908533535081424</v>
      </c>
      <c r="F20" s="151">
        <v>1.8437234422611157</v>
      </c>
    </row>
    <row r="21" spans="1:8" ht="15">
      <c r="A21" s="180" t="s">
        <v>269</v>
      </c>
      <c r="B21" s="150">
        <v>2205820.1001000004</v>
      </c>
      <c r="C21" s="150">
        <v>2855566.5</v>
      </c>
      <c r="D21" s="151">
        <v>29.45600141509923</v>
      </c>
      <c r="E21" s="151">
        <v>6.7790604072764271</v>
      </c>
      <c r="F21" s="151">
        <v>8.0995026187022248</v>
      </c>
    </row>
    <row r="22" spans="1:8" ht="15">
      <c r="A22" s="180" t="s">
        <v>270</v>
      </c>
      <c r="B22" s="150">
        <v>2903239</v>
      </c>
      <c r="C22" s="150">
        <v>2772287</v>
      </c>
      <c r="D22" s="151">
        <v>-4.510548390952307</v>
      </c>
      <c r="E22" s="151">
        <v>8.9224105614363403</v>
      </c>
      <c r="F22" s="151">
        <v>7.8632894090521575</v>
      </c>
    </row>
    <row r="23" spans="1:8" ht="15.75" thickBot="1">
      <c r="A23" s="238" t="s">
        <v>271</v>
      </c>
      <c r="B23" s="237">
        <v>6095353.3500000015</v>
      </c>
      <c r="C23" s="237">
        <v>6811479.1899999995</v>
      </c>
      <c r="D23" s="151">
        <v>11.748717406186104</v>
      </c>
      <c r="E23" s="151">
        <v>18.732610407109572</v>
      </c>
      <c r="F23" s="151">
        <v>19.320017074244536</v>
      </c>
    </row>
    <row r="24" spans="1:8" ht="15" thickBot="1">
      <c r="A24" s="359" t="s">
        <v>9</v>
      </c>
      <c r="B24" s="394">
        <v>32538729.0801</v>
      </c>
      <c r="C24" s="394">
        <v>35256072.309999995</v>
      </c>
      <c r="D24" s="399">
        <v>8.3511043815225783</v>
      </c>
      <c r="E24" s="399">
        <v>100.00000000000001</v>
      </c>
      <c r="F24" s="379">
        <v>100.00000000000003</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G23" sqref="B10:G23"/>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3" t="s">
        <v>191</v>
      </c>
      <c r="B2" s="543"/>
      <c r="C2" s="543"/>
      <c r="D2" s="543"/>
      <c r="E2" s="543"/>
      <c r="F2" s="543"/>
      <c r="G2" s="543"/>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2" t="s">
        <v>192</v>
      </c>
      <c r="C3" s="542"/>
      <c r="D3" s="542"/>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3"/>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5"/>
      <c r="B5" s="563" t="s">
        <v>278</v>
      </c>
      <c r="C5" s="563" t="s">
        <v>124</v>
      </c>
      <c r="D5" s="563" t="s">
        <v>124</v>
      </c>
      <c r="E5" s="563" t="s">
        <v>124</v>
      </c>
      <c r="F5" s="563"/>
      <c r="G5" s="563"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400"/>
      <c r="B6" s="564" t="s">
        <v>266</v>
      </c>
      <c r="C6" s="564"/>
      <c r="D6" s="564"/>
      <c r="E6" s="564"/>
      <c r="F6" s="564"/>
      <c r="G6" s="564"/>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6" t="s">
        <v>281</v>
      </c>
      <c r="B7" s="417" t="s">
        <v>262</v>
      </c>
      <c r="C7" s="418" t="s">
        <v>282</v>
      </c>
      <c r="D7" s="419" t="s">
        <v>168</v>
      </c>
      <c r="E7" s="419" t="s">
        <v>176</v>
      </c>
      <c r="F7" s="419" t="s">
        <v>293</v>
      </c>
      <c r="G7" s="418"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65" t="str">
        <f>' F4'!A10</f>
        <v>Janar - Dhjetor / January - December</v>
      </c>
      <c r="B8" s="565"/>
      <c r="C8" s="565"/>
      <c r="D8" s="565"/>
      <c r="E8" s="565"/>
      <c r="F8" s="565"/>
      <c r="G8" s="432">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35" t="s">
        <v>351</v>
      </c>
      <c r="B9" s="535"/>
      <c r="C9" s="535"/>
      <c r="D9" s="535"/>
      <c r="E9" s="535"/>
      <c r="F9" s="535"/>
      <c r="G9" s="535"/>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9" t="s">
        <v>326</v>
      </c>
      <c r="B10" s="426">
        <v>5920261.8399999999</v>
      </c>
      <c r="C10" s="426">
        <v>280654.76</v>
      </c>
      <c r="D10" s="426">
        <v>986549.07</v>
      </c>
      <c r="E10" s="426">
        <v>252147.02000000002</v>
      </c>
      <c r="F10" s="426">
        <v>0</v>
      </c>
      <c r="G10" s="426">
        <v>7439612.6899999995</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0" t="s">
        <v>42</v>
      </c>
      <c r="B11" s="426">
        <v>4157531.58</v>
      </c>
      <c r="C11" s="426">
        <v>211458.93</v>
      </c>
      <c r="D11" s="426">
        <v>579453.98</v>
      </c>
      <c r="E11" s="426">
        <v>397279.27999999991</v>
      </c>
      <c r="F11" s="426">
        <v>78534.489999999991</v>
      </c>
      <c r="G11" s="426">
        <v>5424258.2600000007</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323</v>
      </c>
      <c r="B12" s="426">
        <v>5262802.5500000007</v>
      </c>
      <c r="C12" s="426">
        <v>303497.17000000004</v>
      </c>
      <c r="D12" s="426">
        <v>875013.32000000007</v>
      </c>
      <c r="E12" s="426">
        <v>321617.61</v>
      </c>
      <c r="F12" s="426">
        <v>2881.75</v>
      </c>
      <c r="G12" s="426">
        <v>6765812.4000000013</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0" t="s">
        <v>267</v>
      </c>
      <c r="B13" s="426">
        <v>3394275.46</v>
      </c>
      <c r="C13" s="426">
        <v>196379.13</v>
      </c>
      <c r="D13" s="426">
        <v>526576.31000000006</v>
      </c>
      <c r="E13" s="426">
        <v>812504.25</v>
      </c>
      <c r="F13" s="426">
        <v>0</v>
      </c>
      <c r="G13" s="426">
        <v>4929735.1500000004</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1" t="s">
        <v>34</v>
      </c>
      <c r="B14" s="426">
        <v>1077244.97</v>
      </c>
      <c r="C14" s="426">
        <v>65872.2</v>
      </c>
      <c r="D14" s="426">
        <v>128004.09000000001</v>
      </c>
      <c r="E14" s="426">
        <v>76633.600000000006</v>
      </c>
      <c r="F14" s="426">
        <v>0</v>
      </c>
      <c r="G14" s="426">
        <v>1347754.86</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0" t="s">
        <v>275</v>
      </c>
      <c r="B15" s="426">
        <v>3713431.9885000028</v>
      </c>
      <c r="C15" s="426">
        <v>220793.22267000002</v>
      </c>
      <c r="D15" s="426">
        <v>632588.35000000009</v>
      </c>
      <c r="E15" s="426">
        <v>184066.893236</v>
      </c>
      <c r="F15" s="426">
        <v>305.18</v>
      </c>
      <c r="G15" s="426">
        <v>4751185.6344060022</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0" t="s">
        <v>320</v>
      </c>
      <c r="B16" s="150">
        <v>5479196.2600000128</v>
      </c>
      <c r="C16" s="150">
        <v>324545.65999999963</v>
      </c>
      <c r="D16" s="150">
        <v>974507.14999999991</v>
      </c>
      <c r="E16" s="150">
        <v>542510.85000000009</v>
      </c>
      <c r="F16" s="150">
        <v>422.02</v>
      </c>
      <c r="G16" s="426">
        <v>7321181.9400000107</v>
      </c>
    </row>
    <row r="17" spans="1:137" ht="15">
      <c r="A17" s="180" t="s">
        <v>312</v>
      </c>
      <c r="B17" s="150">
        <v>4901814.3711016951</v>
      </c>
      <c r="C17" s="150">
        <v>350833.02488643979</v>
      </c>
      <c r="D17" s="150">
        <v>853308.65663728805</v>
      </c>
      <c r="E17" s="150">
        <v>678740.4322033897</v>
      </c>
      <c r="F17" s="150">
        <v>788.83</v>
      </c>
      <c r="G17" s="426">
        <v>6785485.3148288121</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0" t="s">
        <v>276</v>
      </c>
      <c r="B18" s="426">
        <v>5339473.74</v>
      </c>
      <c r="C18" s="426">
        <v>291927.83999999997</v>
      </c>
      <c r="D18" s="426">
        <v>927575.4800000001</v>
      </c>
      <c r="E18" s="426">
        <v>1230820.3499999999</v>
      </c>
      <c r="F18" s="426">
        <v>96170.7</v>
      </c>
      <c r="G18" s="426">
        <v>7885968.1100000003</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0" t="s">
        <v>268</v>
      </c>
      <c r="B19" s="426">
        <v>1577070.0899999999</v>
      </c>
      <c r="C19" s="426">
        <v>82343.049999999988</v>
      </c>
      <c r="D19" s="426">
        <v>41035.94</v>
      </c>
      <c r="E19" s="426">
        <v>141600.34000000003</v>
      </c>
      <c r="F19" s="426">
        <v>0</v>
      </c>
      <c r="G19" s="426">
        <v>1842049.42</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0" t="s">
        <v>269</v>
      </c>
      <c r="B20" s="426">
        <v>4373031.1199999992</v>
      </c>
      <c r="C20" s="426">
        <v>202906.27000000002</v>
      </c>
      <c r="D20" s="426">
        <v>712219.32000000007</v>
      </c>
      <c r="E20" s="426">
        <v>651688.81999999995</v>
      </c>
      <c r="F20" s="426">
        <v>13710.720000000005</v>
      </c>
      <c r="G20" s="426">
        <v>5953556.2499999991</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8" t="s">
        <v>270</v>
      </c>
      <c r="B21" s="237">
        <v>3298898.79</v>
      </c>
      <c r="C21" s="237">
        <v>189162.63999999998</v>
      </c>
      <c r="D21" s="237">
        <v>519615.88000000006</v>
      </c>
      <c r="E21" s="237">
        <v>245372.40999999997</v>
      </c>
      <c r="F21" s="237">
        <v>1000</v>
      </c>
      <c r="G21" s="426">
        <v>4254049.72</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9" t="s">
        <v>123</v>
      </c>
      <c r="B22" s="394">
        <v>48495032.759601712</v>
      </c>
      <c r="C22" s="394">
        <v>2720373.8975564395</v>
      </c>
      <c r="D22" s="394">
        <v>7756447.5466372883</v>
      </c>
      <c r="E22" s="394">
        <v>5534981.8554393901</v>
      </c>
      <c r="F22" s="394">
        <v>193813.68999999997</v>
      </c>
      <c r="G22" s="394">
        <v>64700649.749234825</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F24" sqref="B11:F24"/>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43" t="s">
        <v>193</v>
      </c>
      <c r="B2" s="543"/>
      <c r="C2" s="543"/>
      <c r="D2" s="543"/>
      <c r="E2" s="543"/>
      <c r="F2" s="54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194</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4"/>
      <c r="B5" s="312"/>
      <c r="C5" s="344"/>
      <c r="D5" s="324" t="s">
        <v>50</v>
      </c>
      <c r="E5" s="536" t="s">
        <v>12</v>
      </c>
      <c r="F5" s="541"/>
    </row>
    <row r="6" spans="1:45" ht="12" customHeight="1">
      <c r="A6" s="322" t="s">
        <v>274</v>
      </c>
      <c r="B6" s="547" t="s">
        <v>265</v>
      </c>
      <c r="C6" s="548"/>
      <c r="D6" s="324" t="s">
        <v>14</v>
      </c>
      <c r="E6" s="536" t="s">
        <v>14</v>
      </c>
      <c r="F6" s="541"/>
    </row>
    <row r="7" spans="1:45" ht="12" customHeight="1">
      <c r="A7" s="376" t="s">
        <v>35</v>
      </c>
      <c r="B7" s="549" t="s">
        <v>266</v>
      </c>
      <c r="C7" s="550"/>
      <c r="D7" s="315" t="s">
        <v>51</v>
      </c>
      <c r="E7" s="538" t="s">
        <v>18</v>
      </c>
      <c r="F7" s="540"/>
    </row>
    <row r="8" spans="1:45" ht="12" customHeight="1">
      <c r="A8" s="315"/>
      <c r="B8" s="312"/>
      <c r="C8" s="344"/>
      <c r="D8" s="315" t="s">
        <v>19</v>
      </c>
      <c r="E8" s="538" t="s">
        <v>19</v>
      </c>
      <c r="F8" s="540"/>
    </row>
    <row r="9" spans="1:45" ht="12.75" thickBot="1">
      <c r="A9" s="65" t="str">
        <f>' F4'!A10</f>
        <v>Janar - Dhjetor / January - December</v>
      </c>
      <c r="B9" s="66">
        <v>2018</v>
      </c>
      <c r="C9" s="224">
        <v>2019</v>
      </c>
      <c r="D9" s="66" t="s">
        <v>387</v>
      </c>
      <c r="E9" s="66">
        <v>2018</v>
      </c>
      <c r="F9" s="224">
        <v>2019</v>
      </c>
    </row>
    <row r="10" spans="1:45" ht="15.75" thickBot="1">
      <c r="A10" s="535" t="s">
        <v>340</v>
      </c>
      <c r="B10" s="535"/>
      <c r="C10" s="535"/>
      <c r="D10" s="535"/>
      <c r="E10" s="535"/>
      <c r="F10" s="535"/>
    </row>
    <row r="11" spans="1:45" ht="15">
      <c r="A11" s="179" t="s">
        <v>326</v>
      </c>
      <c r="B11" s="150">
        <v>5042549.9400000004</v>
      </c>
      <c r="C11" s="150">
        <v>5920261.8399999999</v>
      </c>
      <c r="D11" s="151">
        <v>17.406112194101532</v>
      </c>
      <c r="E11" s="151">
        <v>10.937541350653561</v>
      </c>
      <c r="F11" s="151">
        <v>12.207975751553287</v>
      </c>
    </row>
    <row r="12" spans="1:45" ht="15">
      <c r="A12" s="180" t="s">
        <v>42</v>
      </c>
      <c r="B12" s="150">
        <v>4219628.6999999909</v>
      </c>
      <c r="C12" s="150">
        <v>4157531.58</v>
      </c>
      <c r="D12" s="151">
        <v>-1.4716252166924293</v>
      </c>
      <c r="E12" s="151">
        <v>9.1525842956062871</v>
      </c>
      <c r="F12" s="151">
        <v>8.5731080966778705</v>
      </c>
    </row>
    <row r="13" spans="1:45" ht="15">
      <c r="A13" s="180" t="s">
        <v>323</v>
      </c>
      <c r="B13" s="152">
        <v>4656278.709999999</v>
      </c>
      <c r="C13" s="150">
        <v>5262802.5500000007</v>
      </c>
      <c r="D13" s="151">
        <v>13.025935039013191</v>
      </c>
      <c r="E13" s="151">
        <v>10.099699861533312</v>
      </c>
      <c r="F13" s="151">
        <v>10.8522507368716</v>
      </c>
    </row>
    <row r="14" spans="1:45" ht="15">
      <c r="A14" s="180" t="s">
        <v>267</v>
      </c>
      <c r="B14" s="150">
        <v>2816784.63</v>
      </c>
      <c r="C14" s="150">
        <v>3394275.46</v>
      </c>
      <c r="D14" s="151">
        <v>20.501774393734884</v>
      </c>
      <c r="E14" s="151">
        <v>6.1097458097778174</v>
      </c>
      <c r="F14" s="151">
        <v>6.9992229448034653</v>
      </c>
    </row>
    <row r="15" spans="1:45" ht="15">
      <c r="A15" s="181" t="s">
        <v>34</v>
      </c>
      <c r="B15" s="150">
        <v>3938446.86</v>
      </c>
      <c r="C15" s="150">
        <v>1077244.97</v>
      </c>
      <c r="D15" s="151">
        <v>-72.647974993878677</v>
      </c>
      <c r="E15" s="151">
        <v>8.5426869145894209</v>
      </c>
      <c r="F15" s="151">
        <v>2.2213511543338678</v>
      </c>
    </row>
    <row r="16" spans="1:45" ht="15">
      <c r="A16" s="180" t="s">
        <v>275</v>
      </c>
      <c r="B16" s="150">
        <v>3211921.7586000017</v>
      </c>
      <c r="C16" s="150">
        <v>3713431.9885000028</v>
      </c>
      <c r="D16" s="151">
        <v>15.614023864597403</v>
      </c>
      <c r="E16" s="151">
        <v>6.9668178734490462</v>
      </c>
      <c r="F16" s="151">
        <v>7.6573450458485697</v>
      </c>
    </row>
    <row r="17" spans="1:6" ht="15">
      <c r="A17" s="180" t="s">
        <v>320</v>
      </c>
      <c r="B17" s="150">
        <v>4940346.9100000113</v>
      </c>
      <c r="C17" s="150">
        <v>5479196.2600000128</v>
      </c>
      <c r="D17" s="151">
        <v>10.907115630064123</v>
      </c>
      <c r="E17" s="151">
        <v>10.715857900794267</v>
      </c>
      <c r="F17" s="151">
        <v>11.298469035295509</v>
      </c>
    </row>
    <row r="18" spans="1:6" ht="15">
      <c r="A18" s="180" t="s">
        <v>312</v>
      </c>
      <c r="B18" s="150">
        <v>5064950.7495762715</v>
      </c>
      <c r="C18" s="150">
        <v>4901814.3711016951</v>
      </c>
      <c r="D18" s="151">
        <v>-3.2208877546977988</v>
      </c>
      <c r="E18" s="151">
        <v>10.986129819571843</v>
      </c>
      <c r="F18" s="151">
        <v>10.107868975779105</v>
      </c>
    </row>
    <row r="19" spans="1:6" ht="15">
      <c r="A19" s="180" t="s">
        <v>276</v>
      </c>
      <c r="B19" s="150">
        <v>4429525.8100000005</v>
      </c>
      <c r="C19" s="150">
        <v>5339473.74</v>
      </c>
      <c r="D19" s="151">
        <v>20.542784239922952</v>
      </c>
      <c r="E19" s="151">
        <v>9.6078615555887197</v>
      </c>
      <c r="F19" s="151">
        <v>11.010351857000897</v>
      </c>
    </row>
    <row r="20" spans="1:6" ht="15">
      <c r="A20" s="180" t="s">
        <v>268</v>
      </c>
      <c r="B20" s="150">
        <v>940967.83</v>
      </c>
      <c r="C20" s="150">
        <v>1577070.0899999999</v>
      </c>
      <c r="D20" s="151">
        <v>67.600850923883328</v>
      </c>
      <c r="E20" s="151">
        <v>2.0410059737077679</v>
      </c>
      <c r="F20" s="151">
        <v>3.2520239708215271</v>
      </c>
    </row>
    <row r="21" spans="1:6" ht="15">
      <c r="A21" s="180" t="s">
        <v>269</v>
      </c>
      <c r="B21" s="150">
        <v>3940320.8000000063</v>
      </c>
      <c r="C21" s="150">
        <v>4373031.1199999992</v>
      </c>
      <c r="D21" s="151">
        <v>10.981601295000964</v>
      </c>
      <c r="E21" s="151">
        <v>8.5467515835530605</v>
      </c>
      <c r="F21" s="151">
        <v>9.0174825567762227</v>
      </c>
    </row>
    <row r="22" spans="1:6" ht="15.75" thickBot="1">
      <c r="A22" s="238" t="s">
        <v>270</v>
      </c>
      <c r="B22" s="237">
        <v>2901416.7399999998</v>
      </c>
      <c r="C22" s="237">
        <v>3298898.79</v>
      </c>
      <c r="D22" s="151">
        <v>13.699584913816976</v>
      </c>
      <c r="E22" s="151">
        <v>6.2933170611748954</v>
      </c>
      <c r="F22" s="151">
        <v>6.8025498742380757</v>
      </c>
    </row>
    <row r="23" spans="1:6" ht="15" thickBot="1">
      <c r="A23" s="369" t="s">
        <v>9</v>
      </c>
      <c r="B23" s="394">
        <v>46103139.438176282</v>
      </c>
      <c r="C23" s="394">
        <v>48495032.759601712</v>
      </c>
      <c r="D23" s="399">
        <v>5.1881354514542899</v>
      </c>
      <c r="E23" s="399">
        <v>100</v>
      </c>
      <c r="F23" s="379">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topLeftCell="A4" zoomScaleNormal="100" workbookViewId="0">
      <selection activeCell="F24" sqref="B11:F24"/>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43" t="s">
        <v>195</v>
      </c>
      <c r="B2" s="543"/>
      <c r="C2" s="543"/>
      <c r="D2" s="543"/>
      <c r="E2" s="543"/>
      <c r="F2" s="543"/>
    </row>
    <row r="3" spans="1:6" ht="15.75">
      <c r="A3" s="542" t="s">
        <v>196</v>
      </c>
      <c r="B3" s="542"/>
      <c r="C3" s="542"/>
      <c r="D3" s="542"/>
      <c r="E3" s="542"/>
      <c r="F3" s="542"/>
    </row>
    <row r="4" spans="1:6" ht="9" customHeight="1"/>
    <row r="5" spans="1:6" ht="18" customHeight="1">
      <c r="A5" s="324"/>
      <c r="B5" s="312"/>
      <c r="C5" s="344"/>
      <c r="D5" s="324" t="s">
        <v>50</v>
      </c>
      <c r="E5" s="536" t="s">
        <v>12</v>
      </c>
      <c r="F5" s="541"/>
    </row>
    <row r="6" spans="1:6" ht="14.25">
      <c r="A6" s="322" t="s">
        <v>274</v>
      </c>
      <c r="B6" s="547" t="s">
        <v>265</v>
      </c>
      <c r="C6" s="548"/>
      <c r="D6" s="324" t="s">
        <v>14</v>
      </c>
      <c r="E6" s="536" t="s">
        <v>14</v>
      </c>
      <c r="F6" s="541"/>
    </row>
    <row r="7" spans="1:6" ht="15">
      <c r="A7" s="376" t="s">
        <v>35</v>
      </c>
      <c r="B7" s="549" t="s">
        <v>266</v>
      </c>
      <c r="C7" s="550"/>
      <c r="D7" s="315" t="s">
        <v>51</v>
      </c>
      <c r="E7" s="538" t="s">
        <v>18</v>
      </c>
      <c r="F7" s="540"/>
    </row>
    <row r="8" spans="1:6">
      <c r="A8" s="315"/>
      <c r="B8" s="312"/>
      <c r="C8" s="344"/>
      <c r="D8" s="315" t="s">
        <v>19</v>
      </c>
      <c r="E8" s="538" t="s">
        <v>19</v>
      </c>
      <c r="F8" s="540"/>
    </row>
    <row r="9" spans="1:6" ht="13.5" thickBot="1">
      <c r="A9" s="65" t="str">
        <f>' F4'!A10</f>
        <v>Janar - Dhjetor / January - December</v>
      </c>
      <c r="B9" s="66">
        <v>2018</v>
      </c>
      <c r="C9" s="224">
        <v>2019</v>
      </c>
      <c r="D9" s="66" t="s">
        <v>387</v>
      </c>
      <c r="E9" s="66">
        <v>2018</v>
      </c>
      <c r="F9" s="224">
        <v>2019</v>
      </c>
    </row>
    <row r="10" spans="1:6" ht="15.75" thickBot="1">
      <c r="A10" s="535" t="s">
        <v>352</v>
      </c>
      <c r="B10" s="535"/>
      <c r="C10" s="535"/>
      <c r="D10" s="535"/>
      <c r="E10" s="535"/>
      <c r="F10" s="535"/>
    </row>
    <row r="11" spans="1:6" ht="15">
      <c r="A11" s="179" t="s">
        <v>326</v>
      </c>
      <c r="B11" s="150">
        <v>1799168</v>
      </c>
      <c r="C11" s="150">
        <v>1961902.5500000003</v>
      </c>
      <c r="D11" s="151">
        <v>9.0449891283082007</v>
      </c>
      <c r="E11" s="151">
        <v>7.8453411701610811</v>
      </c>
      <c r="F11" s="151">
        <v>8.0221226146404394</v>
      </c>
    </row>
    <row r="12" spans="1:6" ht="15">
      <c r="A12" s="180" t="s">
        <v>42</v>
      </c>
      <c r="B12" s="150">
        <v>2030507.23</v>
      </c>
      <c r="C12" s="150">
        <v>2074729.92</v>
      </c>
      <c r="D12" s="151">
        <v>2.1779134467794892</v>
      </c>
      <c r="E12" s="151">
        <v>8.8541047683311032</v>
      </c>
      <c r="F12" s="151">
        <v>8.4834681572248059</v>
      </c>
    </row>
    <row r="13" spans="1:6" ht="15">
      <c r="A13" s="180" t="s">
        <v>323</v>
      </c>
      <c r="B13" s="152">
        <v>2395255.35</v>
      </c>
      <c r="C13" s="152">
        <v>2961185.38</v>
      </c>
      <c r="D13" s="151">
        <v>23.627127270585156</v>
      </c>
      <c r="E13" s="151">
        <v>10.444602955590357</v>
      </c>
      <c r="F13" s="151">
        <v>12.108140744829878</v>
      </c>
    </row>
    <row r="14" spans="1:6" s="112" customFormat="1" ht="15">
      <c r="A14" s="180" t="s">
        <v>267</v>
      </c>
      <c r="B14" s="150">
        <v>1741331.81</v>
      </c>
      <c r="C14" s="150">
        <v>2503750</v>
      </c>
      <c r="D14" s="151">
        <v>43.783625017451435</v>
      </c>
      <c r="E14" s="151">
        <v>7.5931442421742243</v>
      </c>
      <c r="F14" s="151">
        <v>10.237710071994146</v>
      </c>
    </row>
    <row r="15" spans="1:6" s="112" customFormat="1" ht="15">
      <c r="A15" s="181" t="s">
        <v>34</v>
      </c>
      <c r="B15" s="152">
        <v>2492850.0300000003</v>
      </c>
      <c r="C15" s="152">
        <v>661995.15999999992</v>
      </c>
      <c r="D15" s="151">
        <v>-73.444244457818428</v>
      </c>
      <c r="E15" s="151">
        <v>10.870168306348429</v>
      </c>
      <c r="F15" s="151">
        <v>2.7068655085944582</v>
      </c>
    </row>
    <row r="16" spans="1:6" s="112" customFormat="1" ht="15">
      <c r="A16" s="180" t="s">
        <v>275</v>
      </c>
      <c r="B16" s="150">
        <v>1935107.48</v>
      </c>
      <c r="C16" s="150">
        <v>2199402.44</v>
      </c>
      <c r="D16" s="151">
        <v>13.657895632753171</v>
      </c>
      <c r="E16" s="151">
        <v>8.4381104941454392</v>
      </c>
      <c r="F16" s="151">
        <v>8.993247933043035</v>
      </c>
    </row>
    <row r="17" spans="1:6" s="63" customFormat="1" ht="15">
      <c r="A17" s="180" t="s">
        <v>320</v>
      </c>
      <c r="B17" s="150">
        <v>1485326.11</v>
      </c>
      <c r="C17" s="152">
        <v>2278199.4300000002</v>
      </c>
      <c r="D17" s="151">
        <v>53.380420276864314</v>
      </c>
      <c r="E17" s="151">
        <v>6.4768215541284677</v>
      </c>
      <c r="F17" s="151">
        <v>9.3154449328097133</v>
      </c>
    </row>
    <row r="18" spans="1:6" ht="15">
      <c r="A18" s="180" t="s">
        <v>312</v>
      </c>
      <c r="B18" s="152">
        <v>1481202</v>
      </c>
      <c r="C18" s="150">
        <v>1647966</v>
      </c>
      <c r="D18" s="151">
        <v>11.258693952614163</v>
      </c>
      <c r="E18" s="151">
        <v>6.458838214066132</v>
      </c>
      <c r="F18" s="151">
        <v>6.7384515692476903</v>
      </c>
    </row>
    <row r="19" spans="1:6" ht="15">
      <c r="A19" s="180" t="s">
        <v>276</v>
      </c>
      <c r="B19" s="152">
        <v>2409641.2199999997</v>
      </c>
      <c r="C19" s="152">
        <v>2568127.7599999998</v>
      </c>
      <c r="D19" s="151">
        <v>6.5771841336611958</v>
      </c>
      <c r="E19" s="151">
        <v>10.507333094287567</v>
      </c>
      <c r="F19" s="151">
        <v>10.500947552559065</v>
      </c>
    </row>
    <row r="20" spans="1:6" ht="15">
      <c r="A20" s="180" t="s">
        <v>268</v>
      </c>
      <c r="B20" s="150">
        <v>549823.13</v>
      </c>
      <c r="C20" s="150">
        <v>537322.38</v>
      </c>
      <c r="D20" s="151">
        <v>-2.2735947831078018</v>
      </c>
      <c r="E20" s="151">
        <v>2.3975248771075455</v>
      </c>
      <c r="F20" s="151">
        <v>2.1970846696490725</v>
      </c>
    </row>
    <row r="21" spans="1:6" ht="15">
      <c r="A21" s="180" t="s">
        <v>269</v>
      </c>
      <c r="B21" s="150">
        <v>1851520.5000999998</v>
      </c>
      <c r="C21" s="150">
        <v>2425512.6</v>
      </c>
      <c r="D21" s="151">
        <v>31.001120423403307</v>
      </c>
      <c r="E21" s="151">
        <v>8.0736262577100977</v>
      </c>
      <c r="F21" s="151">
        <v>9.917801208095339</v>
      </c>
    </row>
    <row r="22" spans="1:6" ht="15.75" thickBot="1">
      <c r="A22" s="238" t="s">
        <v>270</v>
      </c>
      <c r="B22" s="237">
        <v>2761215</v>
      </c>
      <c r="C22" s="237">
        <v>2636059</v>
      </c>
      <c r="D22" s="239">
        <v>-4.5326423331757955</v>
      </c>
      <c r="E22" s="239">
        <v>12.040384065949555</v>
      </c>
      <c r="F22" s="239">
        <v>10.778715037312358</v>
      </c>
    </row>
    <row r="23" spans="1:6" ht="15" thickBot="1">
      <c r="A23" s="369" t="s">
        <v>9</v>
      </c>
      <c r="B23" s="394">
        <v>22932947.860100001</v>
      </c>
      <c r="C23" s="394">
        <v>24456152.620000001</v>
      </c>
      <c r="D23" s="401">
        <v>6.6419928619388502</v>
      </c>
      <c r="E23" s="399">
        <v>100.00000000000001</v>
      </c>
      <c r="F23" s="379">
        <v>100</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68" t="s">
        <v>54</v>
      </c>
      <c r="B1" s="568"/>
      <c r="C1" s="568"/>
      <c r="D1" s="568"/>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9" t="s">
        <v>43</v>
      </c>
      <c r="B2" s="569"/>
      <c r="C2" s="569"/>
      <c r="D2" s="569"/>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67" t="s">
        <v>11</v>
      </c>
      <c r="C6" s="567"/>
      <c r="D6" s="6" t="s">
        <v>50</v>
      </c>
      <c r="E6" s="567" t="s">
        <v>12</v>
      </c>
      <c r="F6" s="567"/>
    </row>
    <row r="7" spans="1:69" ht="12" customHeight="1">
      <c r="A7" s="6" t="s">
        <v>53</v>
      </c>
      <c r="B7" s="12"/>
      <c r="C7" s="12"/>
      <c r="D7" s="6" t="s">
        <v>14</v>
      </c>
      <c r="E7" s="570" t="s">
        <v>15</v>
      </c>
      <c r="F7" s="570"/>
    </row>
    <row r="8" spans="1:69" ht="12" customHeight="1">
      <c r="A8" s="7" t="s">
        <v>35</v>
      </c>
      <c r="B8" s="566" t="s">
        <v>17</v>
      </c>
      <c r="C8" s="566"/>
      <c r="D8" s="7" t="s">
        <v>51</v>
      </c>
      <c r="E8" s="566" t="s">
        <v>18</v>
      </c>
      <c r="F8" s="566"/>
    </row>
    <row r="9" spans="1:69" ht="12" customHeight="1">
      <c r="A9" s="7"/>
      <c r="B9" s="13"/>
      <c r="C9" s="13"/>
      <c r="D9" s="7" t="s">
        <v>19</v>
      </c>
      <c r="E9" s="566" t="s">
        <v>20</v>
      </c>
      <c r="F9" s="566"/>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F43"/>
  <sheetViews>
    <sheetView zoomScale="96" zoomScaleNormal="96" workbookViewId="0">
      <selection activeCell="I15" sqref="I15"/>
    </sheetView>
  </sheetViews>
  <sheetFormatPr defaultColWidth="9.140625" defaultRowHeight="12"/>
  <cols>
    <col min="1" max="1" width="26.7109375" style="285" customWidth="1"/>
    <col min="2" max="4" width="12.85546875" style="285" bestFit="1" customWidth="1"/>
    <col min="5" max="6" width="11.140625" style="285" bestFit="1" customWidth="1"/>
    <col min="7" max="7" width="10.5703125" style="285" bestFit="1" customWidth="1"/>
    <col min="8" max="8" width="11.140625" style="285" customWidth="1"/>
    <col min="9" max="9" width="11.5703125" style="285" customWidth="1"/>
    <col min="10" max="10" width="14.140625" style="285" customWidth="1"/>
    <col min="11" max="11" width="13.140625" style="285" bestFit="1" customWidth="1"/>
    <col min="12" max="12" width="12.85546875" style="285" bestFit="1" customWidth="1"/>
    <col min="13" max="13" width="13" style="285" bestFit="1" customWidth="1"/>
    <col min="14" max="16384" width="9.140625" style="285"/>
  </cols>
  <sheetData>
    <row r="2" spans="1:84" s="284" customFormat="1" ht="15.75" customHeight="1">
      <c r="A2" s="572" t="s">
        <v>197</v>
      </c>
      <c r="B2" s="572"/>
      <c r="C2" s="572"/>
      <c r="D2" s="572"/>
      <c r="E2" s="572"/>
      <c r="F2" s="433"/>
    </row>
    <row r="3" spans="1:84" s="284" customFormat="1" ht="17.25" customHeight="1">
      <c r="A3" s="573" t="s">
        <v>198</v>
      </c>
      <c r="B3" s="573"/>
      <c r="C3" s="573"/>
      <c r="D3" s="573"/>
      <c r="E3" s="573"/>
      <c r="F3" s="434"/>
    </row>
    <row r="4" spans="1:84" ht="12" customHeight="1" thickBot="1">
      <c r="A4" s="574" t="s">
        <v>283</v>
      </c>
      <c r="B4" s="574"/>
      <c r="C4" s="575"/>
      <c r="D4" s="575"/>
      <c r="E4" s="575"/>
      <c r="F4" s="575"/>
    </row>
    <row r="5" spans="1:84" s="287" customFormat="1" ht="12.75" customHeight="1">
      <c r="A5" s="576" t="s">
        <v>382</v>
      </c>
      <c r="B5" s="485"/>
      <c r="C5" s="571">
        <v>2019</v>
      </c>
      <c r="D5" s="571"/>
      <c r="E5" s="571"/>
      <c r="F5" s="571"/>
      <c r="G5" s="571"/>
      <c r="H5" s="571"/>
      <c r="I5" s="571"/>
      <c r="J5" s="571"/>
      <c r="K5" s="571"/>
      <c r="L5" s="510"/>
      <c r="M5" s="511"/>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row>
    <row r="6" spans="1:84" s="287" customFormat="1" ht="12.75" thickBot="1">
      <c r="A6" s="577"/>
      <c r="B6" s="440" t="s">
        <v>391</v>
      </c>
      <c r="C6" s="439" t="s">
        <v>388</v>
      </c>
      <c r="D6" s="439" t="s">
        <v>389</v>
      </c>
      <c r="E6" s="439" t="s">
        <v>325</v>
      </c>
      <c r="F6" s="439" t="s">
        <v>390</v>
      </c>
      <c r="G6" s="439" t="s">
        <v>417</v>
      </c>
      <c r="H6" s="439" t="s">
        <v>419</v>
      </c>
      <c r="I6" s="440" t="s">
        <v>452</v>
      </c>
      <c r="J6" s="440" t="s">
        <v>456</v>
      </c>
      <c r="K6" s="440" t="s">
        <v>457</v>
      </c>
      <c r="L6" s="440" t="s">
        <v>459</v>
      </c>
      <c r="M6" s="440" t="s">
        <v>473</v>
      </c>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row>
    <row r="7" spans="1:84" s="287" customFormat="1">
      <c r="A7" s="288"/>
      <c r="B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row>
    <row r="8" spans="1:84" s="290" customFormat="1" ht="24">
      <c r="A8" s="437" t="s">
        <v>329</v>
      </c>
      <c r="B8" s="438">
        <v>23710</v>
      </c>
      <c r="C8" s="438">
        <v>22562</v>
      </c>
      <c r="D8" s="438">
        <v>28474</v>
      </c>
      <c r="E8" s="438">
        <v>31283</v>
      </c>
      <c r="F8" s="438">
        <v>31955</v>
      </c>
      <c r="G8" s="438">
        <v>29315</v>
      </c>
      <c r="H8" s="438">
        <v>38399</v>
      </c>
      <c r="I8" s="438">
        <v>34004</v>
      </c>
      <c r="J8" s="506">
        <v>28501</v>
      </c>
      <c r="K8" s="506">
        <v>30396</v>
      </c>
      <c r="L8" s="506">
        <v>28673</v>
      </c>
      <c r="M8" s="506">
        <v>28717</v>
      </c>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89"/>
    </row>
    <row r="9" spans="1:84" s="290" customFormat="1" ht="24">
      <c r="A9" s="436" t="s">
        <v>330</v>
      </c>
      <c r="B9" s="443" t="e">
        <f>(B8/#REF!-1)*100</f>
        <v>#REF!</v>
      </c>
      <c r="C9" s="443">
        <f t="shared" ref="C9" si="0">(C8/B8-1)*100</f>
        <v>-4.8418388865457569</v>
      </c>
      <c r="D9" s="443">
        <f t="shared" ref="D9" si="1">(D8/C8-1)*100</f>
        <v>26.203350766776001</v>
      </c>
      <c r="E9" s="443">
        <f t="shared" ref="E9:M9" si="2">(E8/D8-1)*100</f>
        <v>9.8651401278359252</v>
      </c>
      <c r="F9" s="443">
        <f t="shared" si="2"/>
        <v>2.1481315730588424</v>
      </c>
      <c r="G9" s="443">
        <f t="shared" si="2"/>
        <v>-8.2616179001721139</v>
      </c>
      <c r="H9" s="443">
        <f t="shared" si="2"/>
        <v>30.987549036329519</v>
      </c>
      <c r="I9" s="443">
        <f t="shared" si="2"/>
        <v>-11.445610562775077</v>
      </c>
      <c r="J9" s="507">
        <f t="shared" si="2"/>
        <v>-16.183390189389478</v>
      </c>
      <c r="K9" s="507">
        <f t="shared" si="2"/>
        <v>6.6488895126486813</v>
      </c>
      <c r="L9" s="507">
        <f t="shared" si="2"/>
        <v>-5.668509014343992</v>
      </c>
      <c r="M9" s="507">
        <f t="shared" si="2"/>
        <v>0.15345446936141371</v>
      </c>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row>
    <row r="10" spans="1:84" s="290" customFormat="1" ht="24">
      <c r="A10" s="437" t="s">
        <v>331</v>
      </c>
      <c r="B10" s="438">
        <v>2941690.71</v>
      </c>
      <c r="C10" s="442">
        <v>3036752.35</v>
      </c>
      <c r="D10" s="442">
        <v>3918661.59</v>
      </c>
      <c r="E10" s="442">
        <v>4275991.8099999996</v>
      </c>
      <c r="F10" s="442">
        <v>4242593.1100000003</v>
      </c>
      <c r="G10" s="442">
        <v>3756694.61</v>
      </c>
      <c r="H10" s="442">
        <v>4801743.13</v>
      </c>
      <c r="I10" s="442">
        <v>4194434.28</v>
      </c>
      <c r="J10" s="508">
        <v>3656900.4569999999</v>
      </c>
      <c r="K10" s="508">
        <v>3829363.9127000002</v>
      </c>
      <c r="L10" s="508">
        <v>3765833.19</v>
      </c>
      <c r="M10" s="508">
        <v>4320997.57</v>
      </c>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row>
    <row r="11" spans="1:84" s="290" customFormat="1" ht="24">
      <c r="A11" s="436" t="s">
        <v>330</v>
      </c>
      <c r="B11" s="443" t="e">
        <f>(B10/#REF!-1)*100</f>
        <v>#REF!</v>
      </c>
      <c r="C11" s="443">
        <f t="shared" ref="C11" si="3">(C10/B10-1)*100</f>
        <v>3.2315307546387118</v>
      </c>
      <c r="D11" s="443">
        <f t="shared" ref="D11" si="4">(D10/C10-1)*100</f>
        <v>29.041197251399176</v>
      </c>
      <c r="E11" s="443">
        <f t="shared" ref="E11" si="5">(E10/D10-1)*100</f>
        <v>9.1186802379635843</v>
      </c>
      <c r="F11" s="443">
        <f t="shared" ref="F11:M11" si="6">(F10/E10-1)*100</f>
        <v>-0.78107492914022414</v>
      </c>
      <c r="G11" s="443">
        <f t="shared" si="6"/>
        <v>-11.452865910113175</v>
      </c>
      <c r="H11" s="443">
        <f t="shared" si="6"/>
        <v>27.818298490864013</v>
      </c>
      <c r="I11" s="443">
        <f t="shared" si="6"/>
        <v>-12.647674678924348</v>
      </c>
      <c r="J11" s="507">
        <f t="shared" si="6"/>
        <v>-12.815406968302778</v>
      </c>
      <c r="K11" s="507">
        <f t="shared" si="6"/>
        <v>4.7161102066607397</v>
      </c>
      <c r="L11" s="507">
        <f t="shared" si="6"/>
        <v>-1.6590411396864679</v>
      </c>
      <c r="M11" s="507">
        <f t="shared" si="6"/>
        <v>14.742139441391465</v>
      </c>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row>
    <row r="12" spans="1:84" s="287" customFormat="1">
      <c r="A12" s="291"/>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row>
    <row r="13" spans="1:84" ht="12" customHeight="1">
      <c r="A13" s="292"/>
      <c r="B13" s="293"/>
      <c r="C13" s="293"/>
      <c r="D13" s="293"/>
      <c r="E13" s="293"/>
      <c r="F13" s="293"/>
    </row>
    <row r="14" spans="1:84" ht="12" customHeight="1">
      <c r="A14" s="292"/>
      <c r="B14" s="293"/>
      <c r="C14" s="293"/>
      <c r="D14" s="293"/>
      <c r="E14" s="293"/>
      <c r="F14" s="293"/>
    </row>
    <row r="15" spans="1:84" ht="12" customHeight="1">
      <c r="A15" s="294" t="s">
        <v>374</v>
      </c>
      <c r="B15" s="295"/>
      <c r="C15" s="295"/>
      <c r="D15" s="295"/>
      <c r="E15" s="295"/>
    </row>
    <row r="16" spans="1:84" ht="12" customHeight="1">
      <c r="A16" s="292"/>
    </row>
    <row r="17" spans="1:6" ht="57" customHeight="1">
      <c r="A17" s="296"/>
    </row>
    <row r="18" spans="1:6" ht="33" customHeight="1">
      <c r="A18" s="296"/>
    </row>
    <row r="19" spans="1:6" ht="27" customHeight="1">
      <c r="A19" s="297"/>
    </row>
    <row r="20" spans="1:6" ht="27" customHeight="1">
      <c r="A20" s="297"/>
    </row>
    <row r="21" spans="1:6" ht="27" customHeight="1">
      <c r="A21" s="297"/>
      <c r="B21" s="298"/>
      <c r="C21" s="298"/>
      <c r="D21" s="298"/>
      <c r="E21" s="298"/>
      <c r="F21" s="298"/>
    </row>
    <row r="22" spans="1:6" ht="12" hidden="1" customHeight="1">
      <c r="B22" s="298"/>
      <c r="C22" s="298"/>
      <c r="D22" s="298"/>
      <c r="E22" s="298"/>
      <c r="F22" s="298"/>
    </row>
    <row r="23" spans="1:6" ht="12" hidden="1" customHeight="1">
      <c r="B23" s="298"/>
      <c r="C23" s="298"/>
      <c r="D23" s="298"/>
      <c r="E23" s="298"/>
      <c r="F23" s="298"/>
    </row>
    <row r="24" spans="1:6" ht="12" hidden="1" customHeight="1">
      <c r="B24" s="298"/>
      <c r="C24" s="298"/>
      <c r="D24" s="298"/>
      <c r="E24" s="298"/>
      <c r="F24" s="298"/>
    </row>
    <row r="25" spans="1:6" ht="12" hidden="1" customHeight="1">
      <c r="B25" s="298"/>
      <c r="C25" s="298"/>
      <c r="D25" s="298"/>
      <c r="E25" s="298"/>
      <c r="F25" s="298"/>
    </row>
    <row r="26" spans="1:6" ht="12" hidden="1" customHeight="1">
      <c r="B26" s="298"/>
      <c r="C26" s="298"/>
      <c r="D26" s="298"/>
      <c r="E26" s="298"/>
      <c r="F26" s="298"/>
    </row>
    <row r="27" spans="1:6" ht="12" hidden="1" customHeight="1">
      <c r="B27" s="298"/>
      <c r="C27" s="298"/>
      <c r="D27" s="298"/>
      <c r="E27" s="298"/>
      <c r="F27" s="298"/>
    </row>
    <row r="28" spans="1:6" ht="12" hidden="1" customHeight="1">
      <c r="B28" s="298"/>
      <c r="C28" s="298"/>
      <c r="D28" s="298"/>
      <c r="E28" s="298"/>
      <c r="F28" s="298"/>
    </row>
    <row r="29" spans="1:6" ht="12" hidden="1" customHeight="1">
      <c r="B29" s="298"/>
      <c r="C29" s="298"/>
      <c r="D29" s="298"/>
      <c r="E29" s="298"/>
      <c r="F29" s="298"/>
    </row>
    <row r="30" spans="1:6" ht="12" hidden="1" customHeight="1">
      <c r="B30" s="298"/>
      <c r="C30" s="298"/>
      <c r="D30" s="298"/>
      <c r="E30" s="298"/>
      <c r="F30" s="298"/>
    </row>
    <row r="31" spans="1:6" ht="12" hidden="1" customHeight="1">
      <c r="A31" s="299"/>
      <c r="B31" s="298"/>
      <c r="C31" s="298"/>
      <c r="D31" s="298"/>
      <c r="E31" s="298"/>
      <c r="F31" s="298"/>
    </row>
    <row r="32" spans="1:6" ht="12" hidden="1" customHeight="1">
      <c r="B32" s="298"/>
      <c r="C32" s="298"/>
      <c r="D32" s="298"/>
      <c r="E32" s="298"/>
      <c r="F32" s="298"/>
    </row>
    <row r="33" spans="1:6" ht="12" hidden="1" customHeight="1">
      <c r="B33" s="298"/>
      <c r="C33" s="298"/>
      <c r="D33" s="298"/>
      <c r="E33" s="298"/>
      <c r="F33" s="298"/>
    </row>
    <row r="34" spans="1:6">
      <c r="B34" s="298"/>
      <c r="C34" s="298"/>
      <c r="D34" s="298"/>
      <c r="E34" s="298"/>
      <c r="F34" s="298"/>
    </row>
    <row r="35" spans="1:6">
      <c r="B35" s="298"/>
      <c r="C35" s="298"/>
      <c r="D35" s="298"/>
      <c r="E35" s="298"/>
      <c r="F35" s="298"/>
    </row>
    <row r="36" spans="1:6" ht="12.75" customHeight="1">
      <c r="B36" s="298"/>
      <c r="C36" s="298"/>
      <c r="D36" s="298"/>
      <c r="E36" s="298"/>
      <c r="F36" s="298"/>
    </row>
    <row r="37" spans="1:6">
      <c r="B37" s="298"/>
      <c r="C37" s="298"/>
      <c r="D37" s="298"/>
      <c r="E37" s="298"/>
      <c r="F37" s="298"/>
    </row>
    <row r="38" spans="1:6">
      <c r="B38" s="298"/>
      <c r="C38" s="298"/>
      <c r="D38" s="298"/>
      <c r="E38" s="298"/>
      <c r="F38" s="298"/>
    </row>
    <row r="42" spans="1:6" ht="12" customHeight="1">
      <c r="A42" s="292"/>
    </row>
    <row r="43" spans="1:6" ht="12" customHeight="1">
      <c r="A43" s="292"/>
    </row>
  </sheetData>
  <mergeCells count="5">
    <mergeCell ref="C5:K5"/>
    <mergeCell ref="A2:E2"/>
    <mergeCell ref="A3:E3"/>
    <mergeCell ref="A4:F4"/>
    <mergeCell ref="A5:A6"/>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F24" sqref="B11:F24"/>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3" t="s">
        <v>284</v>
      </c>
      <c r="B2" s="543"/>
      <c r="C2" s="543"/>
      <c r="D2" s="543"/>
      <c r="E2" s="543"/>
      <c r="F2" s="54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285</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4"/>
      <c r="B5" s="312"/>
      <c r="C5" s="344"/>
      <c r="D5" s="324" t="s">
        <v>50</v>
      </c>
      <c r="E5" s="536" t="s">
        <v>12</v>
      </c>
      <c r="F5" s="541"/>
    </row>
    <row r="6" spans="1:45" ht="12" customHeight="1">
      <c r="A6" s="322" t="s">
        <v>274</v>
      </c>
      <c r="B6" s="547" t="s">
        <v>265</v>
      </c>
      <c r="C6" s="548"/>
      <c r="D6" s="324" t="s">
        <v>14</v>
      </c>
      <c r="E6" s="536" t="s">
        <v>14</v>
      </c>
      <c r="F6" s="541"/>
    </row>
    <row r="7" spans="1:45" ht="12" customHeight="1">
      <c r="A7" s="376" t="s">
        <v>35</v>
      </c>
      <c r="B7" s="549" t="s">
        <v>266</v>
      </c>
      <c r="C7" s="550"/>
      <c r="D7" s="315" t="s">
        <v>51</v>
      </c>
      <c r="E7" s="538" t="s">
        <v>18</v>
      </c>
      <c r="F7" s="540"/>
    </row>
    <row r="8" spans="1:45" ht="12" customHeight="1">
      <c r="A8" s="315"/>
      <c r="B8" s="312"/>
      <c r="C8" s="344"/>
      <c r="D8" s="315" t="s">
        <v>19</v>
      </c>
      <c r="E8" s="538" t="s">
        <v>19</v>
      </c>
      <c r="F8" s="540"/>
    </row>
    <row r="9" spans="1:45" ht="12.75" thickBot="1">
      <c r="A9" s="65" t="str">
        <f>' F4'!A10</f>
        <v>Janar - Dhjetor / January - December</v>
      </c>
      <c r="B9" s="66">
        <v>2018</v>
      </c>
      <c r="C9" s="224">
        <v>2019</v>
      </c>
      <c r="D9" s="66" t="s">
        <v>387</v>
      </c>
      <c r="E9" s="66">
        <v>2018</v>
      </c>
      <c r="F9" s="224">
        <v>2019</v>
      </c>
    </row>
    <row r="10" spans="1:45" ht="15.75" thickBot="1">
      <c r="A10" s="535" t="s">
        <v>340</v>
      </c>
      <c r="B10" s="535"/>
      <c r="C10" s="535"/>
      <c r="D10" s="535"/>
      <c r="E10" s="535"/>
      <c r="F10" s="535"/>
    </row>
    <row r="11" spans="1:45" ht="15">
      <c r="A11" s="179" t="s">
        <v>326</v>
      </c>
      <c r="B11" s="150">
        <v>1799168</v>
      </c>
      <c r="C11" s="150">
        <v>1961902.5500000003</v>
      </c>
      <c r="D11" s="151">
        <v>9.0449891283082007</v>
      </c>
      <c r="E11" s="151">
        <v>7.8453411701610811</v>
      </c>
      <c r="F11" s="151">
        <v>8.0221226146404394</v>
      </c>
    </row>
    <row r="12" spans="1:45" ht="15">
      <c r="A12" s="180" t="s">
        <v>42</v>
      </c>
      <c r="B12" s="150">
        <v>2030507.23</v>
      </c>
      <c r="C12" s="150">
        <v>2074729.92</v>
      </c>
      <c r="D12" s="151">
        <v>2.1779134467794892</v>
      </c>
      <c r="E12" s="151">
        <v>8.8541047683311032</v>
      </c>
      <c r="F12" s="151">
        <v>8.4834681572248059</v>
      </c>
    </row>
    <row r="13" spans="1:45" ht="15">
      <c r="A13" s="180" t="s">
        <v>324</v>
      </c>
      <c r="B13" s="152">
        <v>2395255.35</v>
      </c>
      <c r="C13" s="152">
        <v>2961185.38</v>
      </c>
      <c r="D13" s="151">
        <v>23.627127270585156</v>
      </c>
      <c r="E13" s="151">
        <v>10.444602955590357</v>
      </c>
      <c r="F13" s="151">
        <v>12.108140744829878</v>
      </c>
    </row>
    <row r="14" spans="1:45" ht="15">
      <c r="A14" s="180" t="s">
        <v>267</v>
      </c>
      <c r="B14" s="150">
        <v>1741331.81</v>
      </c>
      <c r="C14" s="150">
        <v>2503750</v>
      </c>
      <c r="D14" s="151">
        <v>43.783625017451435</v>
      </c>
      <c r="E14" s="151">
        <v>7.5931442421742243</v>
      </c>
      <c r="F14" s="151">
        <v>10.237710071994146</v>
      </c>
    </row>
    <row r="15" spans="1:45" ht="15">
      <c r="A15" s="181" t="s">
        <v>34</v>
      </c>
      <c r="B15" s="150">
        <v>2492850.0300000003</v>
      </c>
      <c r="C15" s="150">
        <v>661995.15999999992</v>
      </c>
      <c r="D15" s="151">
        <v>-73.444244457818428</v>
      </c>
      <c r="E15" s="151">
        <v>10.870168306348429</v>
      </c>
      <c r="F15" s="151">
        <v>2.7068655085944582</v>
      </c>
    </row>
    <row r="16" spans="1:45" ht="15">
      <c r="A16" s="180" t="s">
        <v>275</v>
      </c>
      <c r="B16" s="150">
        <v>1935107.48</v>
      </c>
      <c r="C16" s="150">
        <v>2199402.44</v>
      </c>
      <c r="D16" s="151">
        <v>13.657895632753171</v>
      </c>
      <c r="E16" s="151">
        <v>8.4381104941454392</v>
      </c>
      <c r="F16" s="151">
        <v>8.993247933043035</v>
      </c>
    </row>
    <row r="17" spans="1:6" ht="15">
      <c r="A17" s="180" t="s">
        <v>320</v>
      </c>
      <c r="B17" s="150">
        <v>1485326.11</v>
      </c>
      <c r="C17" s="150">
        <v>2278199.4300000002</v>
      </c>
      <c r="D17" s="151">
        <v>53.380420276864314</v>
      </c>
      <c r="E17" s="151">
        <v>6.4768215541284677</v>
      </c>
      <c r="F17" s="151">
        <v>9.3154449328097133</v>
      </c>
    </row>
    <row r="18" spans="1:6" ht="15">
      <c r="A18" s="180" t="s">
        <v>312</v>
      </c>
      <c r="B18" s="150">
        <v>1481202</v>
      </c>
      <c r="C18" s="150">
        <v>1647966</v>
      </c>
      <c r="D18" s="151">
        <v>11.258693952614163</v>
      </c>
      <c r="E18" s="151">
        <v>6.458838214066132</v>
      </c>
      <c r="F18" s="151">
        <v>6.7384515692476903</v>
      </c>
    </row>
    <row r="19" spans="1:6" ht="15">
      <c r="A19" s="180" t="s">
        <v>276</v>
      </c>
      <c r="B19" s="150">
        <v>2409641.2199999997</v>
      </c>
      <c r="C19" s="150">
        <v>2568127.7599999998</v>
      </c>
      <c r="D19" s="151">
        <v>6.5771841336611958</v>
      </c>
      <c r="E19" s="151">
        <v>10.507333094287567</v>
      </c>
      <c r="F19" s="151">
        <v>10.500947552559065</v>
      </c>
    </row>
    <row r="20" spans="1:6" ht="15">
      <c r="A20" s="180" t="s">
        <v>268</v>
      </c>
      <c r="B20" s="150">
        <v>549823.13</v>
      </c>
      <c r="C20" s="150">
        <v>537322.38</v>
      </c>
      <c r="D20" s="151">
        <v>-2.2735947831078018</v>
      </c>
      <c r="E20" s="151">
        <v>2.3975248771075455</v>
      </c>
      <c r="F20" s="151">
        <v>2.1970846696490725</v>
      </c>
    </row>
    <row r="21" spans="1:6" ht="15">
      <c r="A21" s="180" t="s">
        <v>269</v>
      </c>
      <c r="B21" s="150">
        <v>1851520.5000999998</v>
      </c>
      <c r="C21" s="150">
        <v>2425512.6</v>
      </c>
      <c r="D21" s="151">
        <v>31.001120423403307</v>
      </c>
      <c r="E21" s="151">
        <v>8.0736262577100977</v>
      </c>
      <c r="F21" s="151">
        <v>9.917801208095339</v>
      </c>
    </row>
    <row r="22" spans="1:6" ht="15.75" thickBot="1">
      <c r="A22" s="238" t="s">
        <v>270</v>
      </c>
      <c r="B22" s="237">
        <v>2761215</v>
      </c>
      <c r="C22" s="237">
        <v>2636059</v>
      </c>
      <c r="D22" s="239">
        <v>-4.5326423331757955</v>
      </c>
      <c r="E22" s="239">
        <v>12.040384065949555</v>
      </c>
      <c r="F22" s="239">
        <v>10.778715037312358</v>
      </c>
    </row>
    <row r="23" spans="1:6" ht="15" thickBot="1">
      <c r="A23" s="369" t="s">
        <v>9</v>
      </c>
      <c r="B23" s="394">
        <v>22932947.860100001</v>
      </c>
      <c r="C23" s="394">
        <v>24456152.620000001</v>
      </c>
      <c r="D23" s="399">
        <v>6.6419928619388502</v>
      </c>
      <c r="E23" s="399">
        <v>100.00000000000001</v>
      </c>
      <c r="F23" s="379">
        <v>100</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J21" sqref="J21"/>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43" t="s">
        <v>286</v>
      </c>
      <c r="B2" s="543"/>
      <c r="C2" s="543"/>
      <c r="D2" s="543"/>
      <c r="E2" s="543"/>
      <c r="F2" s="543"/>
    </row>
    <row r="3" spans="1:6" ht="15.75">
      <c r="A3" s="542" t="s">
        <v>287</v>
      </c>
      <c r="B3" s="542"/>
      <c r="C3" s="542"/>
      <c r="D3" s="542"/>
      <c r="E3" s="542"/>
      <c r="F3" s="542"/>
    </row>
    <row r="5" spans="1:6">
      <c r="A5" s="324"/>
      <c r="B5" s="312"/>
      <c r="C5" s="344"/>
      <c r="D5" s="324" t="s">
        <v>50</v>
      </c>
      <c r="E5" s="536" t="s">
        <v>12</v>
      </c>
      <c r="F5" s="541"/>
    </row>
    <row r="6" spans="1:6" ht="14.25">
      <c r="A6" s="322" t="s">
        <v>274</v>
      </c>
      <c r="B6" s="547" t="s">
        <v>265</v>
      </c>
      <c r="C6" s="548"/>
      <c r="D6" s="324" t="s">
        <v>14</v>
      </c>
      <c r="E6" s="536" t="s">
        <v>14</v>
      </c>
      <c r="F6" s="541"/>
    </row>
    <row r="7" spans="1:6" ht="15">
      <c r="A7" s="376" t="s">
        <v>35</v>
      </c>
      <c r="B7" s="549" t="s">
        <v>266</v>
      </c>
      <c r="C7" s="550"/>
      <c r="D7" s="315" t="s">
        <v>51</v>
      </c>
      <c r="E7" s="538" t="s">
        <v>18</v>
      </c>
      <c r="F7" s="540"/>
    </row>
    <row r="8" spans="1:6">
      <c r="A8" s="315"/>
      <c r="B8" s="312"/>
      <c r="C8" s="344"/>
      <c r="D8" s="315" t="s">
        <v>19</v>
      </c>
      <c r="E8" s="538" t="s">
        <v>19</v>
      </c>
      <c r="F8" s="540"/>
    </row>
    <row r="9" spans="1:6" ht="13.5" thickBot="1">
      <c r="A9" s="65" t="str">
        <f>' F4'!A10</f>
        <v>Janar - Dhjetor / January - December</v>
      </c>
      <c r="B9" s="66">
        <v>2018</v>
      </c>
      <c r="C9" s="224">
        <v>2019</v>
      </c>
      <c r="D9" s="66" t="s">
        <v>387</v>
      </c>
      <c r="E9" s="66">
        <v>2018</v>
      </c>
      <c r="F9" s="224">
        <v>2019</v>
      </c>
    </row>
    <row r="10" spans="1:6" ht="15.75" thickBot="1">
      <c r="A10" s="535" t="s">
        <v>352</v>
      </c>
      <c r="B10" s="535"/>
      <c r="C10" s="535"/>
      <c r="D10" s="535"/>
      <c r="E10" s="535"/>
      <c r="F10" s="535"/>
    </row>
    <row r="11" spans="1:6" ht="15">
      <c r="A11" s="179" t="s">
        <v>326</v>
      </c>
      <c r="B11" s="150">
        <v>47292.76</v>
      </c>
      <c r="C11" s="150">
        <v>7516.01</v>
      </c>
      <c r="D11" s="151">
        <v>-84.107482836696363</v>
      </c>
      <c r="E11" s="151">
        <v>13.161240696667386</v>
      </c>
      <c r="F11" s="151">
        <v>1.5824511537813712</v>
      </c>
    </row>
    <row r="12" spans="1:6" ht="15">
      <c r="A12" s="180" t="s">
        <v>42</v>
      </c>
      <c r="B12" s="150">
        <v>27919.33</v>
      </c>
      <c r="C12" s="150">
        <v>11987.019999999999</v>
      </c>
      <c r="D12" s="151">
        <v>-57.065516973365774</v>
      </c>
      <c r="E12" s="151">
        <v>7.7697521189223613</v>
      </c>
      <c r="F12" s="151">
        <v>2.5237956880579415</v>
      </c>
    </row>
    <row r="13" spans="1:6" ht="15">
      <c r="A13" s="180" t="s">
        <v>324</v>
      </c>
      <c r="B13" s="150">
        <v>17444.149999999998</v>
      </c>
      <c r="C13" s="150">
        <v>17928.71</v>
      </c>
      <c r="D13" s="151">
        <v>2.7777793701613485</v>
      </c>
      <c r="E13" s="151">
        <v>4.8545835958563295</v>
      </c>
      <c r="F13" s="151">
        <v>3.7747831396328113</v>
      </c>
    </row>
    <row r="14" spans="1:6" ht="15">
      <c r="A14" s="180" t="s">
        <v>267</v>
      </c>
      <c r="B14" s="150">
        <v>0</v>
      </c>
      <c r="C14" s="150">
        <v>0</v>
      </c>
      <c r="D14" s="151"/>
      <c r="E14" s="151">
        <v>0</v>
      </c>
      <c r="F14" s="151">
        <v>0</v>
      </c>
    </row>
    <row r="15" spans="1:6" ht="15">
      <c r="A15" s="181" t="s">
        <v>34</v>
      </c>
      <c r="B15" s="150">
        <v>3717.2200000000003</v>
      </c>
      <c r="C15" s="152">
        <v>24858.46</v>
      </c>
      <c r="D15" s="151">
        <v>568.73792780626377</v>
      </c>
      <c r="E15" s="151">
        <v>1.0344760412051643</v>
      </c>
      <c r="F15" s="151">
        <v>5.2338007411150418</v>
      </c>
    </row>
    <row r="16" spans="1:6" ht="15">
      <c r="A16" s="180" t="s">
        <v>275</v>
      </c>
      <c r="B16" s="150">
        <v>8340.27</v>
      </c>
      <c r="C16" s="152">
        <v>23454.240000000002</v>
      </c>
      <c r="D16" s="151">
        <v>181.21679513972572</v>
      </c>
      <c r="E16" s="151">
        <v>2.3210381662054429</v>
      </c>
      <c r="F16" s="151">
        <v>4.9381505811015671</v>
      </c>
    </row>
    <row r="17" spans="1:6" s="63" customFormat="1" ht="15">
      <c r="A17" s="180" t="s">
        <v>320</v>
      </c>
      <c r="B17" s="150">
        <v>16413.82</v>
      </c>
      <c r="C17" s="150">
        <v>23248.620000000003</v>
      </c>
      <c r="D17" s="151">
        <v>41.640520000828587</v>
      </c>
      <c r="E17" s="151">
        <v>4.5678500424118429</v>
      </c>
      <c r="F17" s="151">
        <v>4.8948585144012142</v>
      </c>
    </row>
    <row r="18" spans="1:6" ht="15">
      <c r="A18" s="180" t="s">
        <v>312</v>
      </c>
      <c r="B18" s="150">
        <v>24269</v>
      </c>
      <c r="C18" s="152">
        <v>91772</v>
      </c>
      <c r="D18" s="151">
        <v>278.14495858914665</v>
      </c>
      <c r="E18" s="151">
        <v>6.7538910917320285</v>
      </c>
      <c r="F18" s="151">
        <v>19.322048172477686</v>
      </c>
    </row>
    <row r="19" spans="1:6" ht="15">
      <c r="A19" s="180" t="s">
        <v>276</v>
      </c>
      <c r="B19" s="150">
        <v>141063.63999999998</v>
      </c>
      <c r="C19" s="152">
        <v>204944.00999999998</v>
      </c>
      <c r="D19" s="151">
        <v>45.284787773801959</v>
      </c>
      <c r="E19" s="151">
        <v>39.257013538394403</v>
      </c>
      <c r="F19" s="151">
        <v>43.149741030823648</v>
      </c>
    </row>
    <row r="20" spans="1:6" ht="15">
      <c r="A20" s="180" t="s">
        <v>268</v>
      </c>
      <c r="B20" s="150">
        <v>5935.33</v>
      </c>
      <c r="C20" s="152">
        <v>6363.43</v>
      </c>
      <c r="D20" s="151">
        <v>7.2127413303051391</v>
      </c>
      <c r="E20" s="151">
        <v>1.6517603697511172</v>
      </c>
      <c r="F20" s="151">
        <v>1.3397822974566282</v>
      </c>
    </row>
    <row r="21" spans="1:6" ht="17.25" customHeight="1">
      <c r="A21" s="180" t="s">
        <v>269</v>
      </c>
      <c r="B21" s="150">
        <v>33701.08</v>
      </c>
      <c r="C21" s="150">
        <v>27458.5</v>
      </c>
      <c r="D21" s="151">
        <v>-18.523382633434892</v>
      </c>
      <c r="E21" s="151">
        <v>9.3787722606513846</v>
      </c>
      <c r="F21" s="151">
        <v>5.7812236819942742</v>
      </c>
    </row>
    <row r="22" spans="1:6" ht="17.25" customHeight="1" thickBot="1">
      <c r="A22" s="238" t="s">
        <v>270</v>
      </c>
      <c r="B22" s="169">
        <v>33237</v>
      </c>
      <c r="C22" s="169">
        <v>35429</v>
      </c>
      <c r="D22" s="239">
        <v>6.5950597225983065</v>
      </c>
      <c r="E22" s="239">
        <v>9.24962207820254</v>
      </c>
      <c r="F22" s="239">
        <v>7.4593649991578248</v>
      </c>
    </row>
    <row r="23" spans="1:6" ht="15" thickBot="1">
      <c r="A23" s="369" t="s">
        <v>9</v>
      </c>
      <c r="B23" s="394">
        <v>359333.6</v>
      </c>
      <c r="C23" s="394">
        <v>474959.99999999994</v>
      </c>
      <c r="D23" s="399">
        <v>32.178009515391828</v>
      </c>
      <c r="E23" s="399">
        <v>100</v>
      </c>
      <c r="F23" s="379">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topLeftCell="A4" zoomScaleNormal="100" workbookViewId="0">
      <selection activeCell="F24" sqref="B11:F24"/>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3" t="s">
        <v>246</v>
      </c>
      <c r="B2" s="543"/>
      <c r="C2" s="543"/>
      <c r="D2" s="543"/>
      <c r="E2" s="543"/>
      <c r="F2" s="54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247</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4"/>
      <c r="B5" s="312"/>
      <c r="C5" s="344"/>
      <c r="D5" s="324" t="s">
        <v>50</v>
      </c>
      <c r="E5" s="536" t="s">
        <v>12</v>
      </c>
      <c r="F5" s="541"/>
    </row>
    <row r="6" spans="1:45" ht="12" customHeight="1">
      <c r="A6" s="322" t="s">
        <v>274</v>
      </c>
      <c r="B6" s="547" t="s">
        <v>265</v>
      </c>
      <c r="C6" s="548"/>
      <c r="D6" s="324" t="s">
        <v>14</v>
      </c>
      <c r="E6" s="536" t="s">
        <v>14</v>
      </c>
      <c r="F6" s="541"/>
    </row>
    <row r="7" spans="1:45" ht="12" customHeight="1">
      <c r="A7" s="376" t="s">
        <v>35</v>
      </c>
      <c r="B7" s="549" t="s">
        <v>266</v>
      </c>
      <c r="C7" s="550"/>
      <c r="D7" s="315" t="s">
        <v>51</v>
      </c>
      <c r="E7" s="538" t="s">
        <v>18</v>
      </c>
      <c r="F7" s="540"/>
    </row>
    <row r="8" spans="1:45" ht="12" customHeight="1">
      <c r="A8" s="315"/>
      <c r="B8" s="312"/>
      <c r="C8" s="344"/>
      <c r="D8" s="315" t="s">
        <v>19</v>
      </c>
      <c r="E8" s="538" t="s">
        <v>19</v>
      </c>
      <c r="F8" s="540"/>
    </row>
    <row r="9" spans="1:45" ht="12.75" thickBot="1">
      <c r="A9" s="65" t="str">
        <f>' F4'!A10</f>
        <v>Janar - Dhjetor / January - December</v>
      </c>
      <c r="B9" s="66">
        <v>2018</v>
      </c>
      <c r="C9" s="224">
        <v>2019</v>
      </c>
      <c r="D9" s="66" t="s">
        <v>387</v>
      </c>
      <c r="E9" s="66">
        <v>2018</v>
      </c>
      <c r="F9" s="224">
        <v>2019</v>
      </c>
    </row>
    <row r="10" spans="1:45" ht="15.75" thickBot="1">
      <c r="A10" s="535" t="s">
        <v>353</v>
      </c>
      <c r="B10" s="535"/>
      <c r="C10" s="535"/>
      <c r="D10" s="535"/>
      <c r="E10" s="535"/>
      <c r="F10" s="535"/>
    </row>
    <row r="11" spans="1:45" ht="15">
      <c r="A11" s="179" t="s">
        <v>326</v>
      </c>
      <c r="B11" s="152">
        <v>99190.640000000014</v>
      </c>
      <c r="C11" s="152">
        <v>93397.819999999992</v>
      </c>
      <c r="D11" s="151">
        <v>-5.8400873308207535</v>
      </c>
      <c r="E11" s="151">
        <v>2.0216251574202491</v>
      </c>
      <c r="F11" s="151">
        <v>1.8906501996987672</v>
      </c>
    </row>
    <row r="12" spans="1:45" ht="15">
      <c r="A12" s="180" t="s">
        <v>42</v>
      </c>
      <c r="B12" s="150">
        <v>221917.14999999997</v>
      </c>
      <c r="C12" s="150">
        <v>472250.39000000007</v>
      </c>
      <c r="D12" s="151">
        <v>112.80481927602266</v>
      </c>
      <c r="E12" s="151">
        <v>4.5229397985838471</v>
      </c>
      <c r="F12" s="151">
        <v>9.5597551865913033</v>
      </c>
    </row>
    <row r="13" spans="1:45" ht="15">
      <c r="A13" s="180" t="s">
        <v>323</v>
      </c>
      <c r="B13" s="150">
        <v>90170.47</v>
      </c>
      <c r="C13" s="150">
        <v>89516.09</v>
      </c>
      <c r="D13" s="151">
        <v>-0.7257143053596149</v>
      </c>
      <c r="E13" s="151">
        <v>1.8377831880952458</v>
      </c>
      <c r="F13" s="151">
        <v>1.8120724170516276</v>
      </c>
    </row>
    <row r="14" spans="1:45" ht="15">
      <c r="A14" s="180" t="s">
        <v>267</v>
      </c>
      <c r="B14" s="150">
        <v>604012.78</v>
      </c>
      <c r="C14" s="150">
        <v>641116.50000000012</v>
      </c>
      <c r="D14" s="151">
        <v>6.142870023379321</v>
      </c>
      <c r="E14" s="151">
        <v>12.3105106636205</v>
      </c>
      <c r="F14" s="151">
        <v>12.978108469289488</v>
      </c>
    </row>
    <row r="15" spans="1:45" ht="15">
      <c r="A15" s="181" t="s">
        <v>34</v>
      </c>
      <c r="B15" s="150">
        <v>117610.41</v>
      </c>
      <c r="C15" s="150">
        <v>12687.9</v>
      </c>
      <c r="D15" s="151">
        <v>-89.211924352614702</v>
      </c>
      <c r="E15" s="151">
        <v>2.3970423381733394</v>
      </c>
      <c r="F15" s="151">
        <v>0.25684090558813893</v>
      </c>
    </row>
    <row r="16" spans="1:45" ht="15">
      <c r="A16" s="180" t="s">
        <v>275</v>
      </c>
      <c r="B16" s="150">
        <v>67981.005613999994</v>
      </c>
      <c r="C16" s="150">
        <v>42176.789576999989</v>
      </c>
      <c r="D16" s="151">
        <v>-37.95797929721401</v>
      </c>
      <c r="E16" s="151">
        <v>1.3855350784710083</v>
      </c>
      <c r="F16" s="151">
        <v>0.85378390669512327</v>
      </c>
    </row>
    <row r="17" spans="1:6" ht="15">
      <c r="A17" s="180" t="s">
        <v>320</v>
      </c>
      <c r="B17" s="150">
        <v>216857.8</v>
      </c>
      <c r="C17" s="150">
        <v>202730.13999999998</v>
      </c>
      <c r="D17" s="151">
        <v>-6.5147114837464937</v>
      </c>
      <c r="E17" s="151">
        <v>4.4198241292001823</v>
      </c>
      <c r="F17" s="151">
        <v>4.103862163763127</v>
      </c>
    </row>
    <row r="18" spans="1:6" ht="15">
      <c r="A18" s="180" t="s">
        <v>312</v>
      </c>
      <c r="B18" s="150">
        <v>209494.46000000002</v>
      </c>
      <c r="C18" s="150">
        <v>303561.59999999998</v>
      </c>
      <c r="D18" s="151">
        <v>44.90197020007114</v>
      </c>
      <c r="E18" s="151">
        <v>4.2697503582613239</v>
      </c>
      <c r="F18" s="151">
        <v>6.1449913891017722</v>
      </c>
    </row>
    <row r="19" spans="1:6" ht="15">
      <c r="A19" s="180" t="s">
        <v>276</v>
      </c>
      <c r="B19" s="150">
        <v>764511.23</v>
      </c>
      <c r="C19" s="150">
        <v>889412.02000000014</v>
      </c>
      <c r="D19" s="151">
        <v>16.337338824964043</v>
      </c>
      <c r="E19" s="151">
        <v>15.5816631054936</v>
      </c>
      <c r="F19" s="151">
        <v>18.004349707814214</v>
      </c>
    </row>
    <row r="20" spans="1:6" ht="15">
      <c r="A20" s="180" t="s">
        <v>268</v>
      </c>
      <c r="B20" s="150">
        <v>129264.66999999998</v>
      </c>
      <c r="C20" s="150">
        <v>135846.21999999997</v>
      </c>
      <c r="D20" s="151">
        <v>5.0915304235874981</v>
      </c>
      <c r="E20" s="151">
        <v>2.6345702461202638</v>
      </c>
      <c r="F20" s="151">
        <v>2.749932310746896</v>
      </c>
    </row>
    <row r="21" spans="1:6" ht="15">
      <c r="A21" s="180" t="s">
        <v>269</v>
      </c>
      <c r="B21" s="150">
        <v>2114690.2200000002</v>
      </c>
      <c r="C21" s="150">
        <v>1879620.68</v>
      </c>
      <c r="D21" s="151">
        <v>-11.11602719759116</v>
      </c>
      <c r="E21" s="151">
        <v>43.099943189221896</v>
      </c>
      <c r="F21" s="151">
        <v>38.049123780404436</v>
      </c>
    </row>
    <row r="22" spans="1:6" ht="15.75" thickBot="1">
      <c r="A22" s="238" t="s">
        <v>270</v>
      </c>
      <c r="B22" s="237">
        <v>270779.46000000002</v>
      </c>
      <c r="C22" s="237">
        <v>177667.99</v>
      </c>
      <c r="D22" s="239">
        <v>-34.386459741074901</v>
      </c>
      <c r="E22" s="239">
        <v>5.5188127473385595</v>
      </c>
      <c r="F22" s="239">
        <v>3.596529563255102</v>
      </c>
    </row>
    <row r="23" spans="1:6" ht="15" thickBot="1">
      <c r="A23" s="369" t="s">
        <v>9</v>
      </c>
      <c r="B23" s="394">
        <v>4906480.2956139995</v>
      </c>
      <c r="C23" s="394">
        <v>4939984.1395770004</v>
      </c>
      <c r="D23" s="399">
        <v>0.68284884365990006</v>
      </c>
      <c r="E23" s="399">
        <v>100.00000000000003</v>
      </c>
      <c r="F23" s="379">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3"/>
  <sheetViews>
    <sheetView topLeftCell="A4" zoomScaleNormal="100" workbookViewId="0">
      <selection activeCell="F24" sqref="B11:F24"/>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43" t="s">
        <v>251</v>
      </c>
      <c r="B2" s="543"/>
      <c r="C2" s="543"/>
      <c r="D2" s="543"/>
      <c r="E2" s="543"/>
      <c r="F2" s="543"/>
    </row>
    <row r="3" spans="1:6" ht="15.75">
      <c r="A3" s="542" t="s">
        <v>252</v>
      </c>
      <c r="B3" s="542"/>
      <c r="C3" s="542"/>
      <c r="D3" s="542"/>
      <c r="E3" s="542"/>
      <c r="F3" s="542"/>
    </row>
    <row r="5" spans="1:6">
      <c r="A5" s="324"/>
      <c r="B5" s="312"/>
      <c r="C5" s="344"/>
      <c r="D5" s="324" t="s">
        <v>50</v>
      </c>
      <c r="E5" s="536" t="s">
        <v>12</v>
      </c>
      <c r="F5" s="541"/>
    </row>
    <row r="6" spans="1:6" ht="14.25">
      <c r="A6" s="322" t="s">
        <v>274</v>
      </c>
      <c r="B6" s="547" t="s">
        <v>265</v>
      </c>
      <c r="C6" s="548"/>
      <c r="D6" s="324" t="s">
        <v>14</v>
      </c>
      <c r="E6" s="536" t="s">
        <v>14</v>
      </c>
      <c r="F6" s="541"/>
    </row>
    <row r="7" spans="1:6" ht="15">
      <c r="A7" s="376" t="s">
        <v>35</v>
      </c>
      <c r="B7" s="549" t="s">
        <v>266</v>
      </c>
      <c r="C7" s="550"/>
      <c r="D7" s="315" t="s">
        <v>51</v>
      </c>
      <c r="E7" s="538" t="s">
        <v>18</v>
      </c>
      <c r="F7" s="540"/>
    </row>
    <row r="8" spans="1:6">
      <c r="A8" s="315"/>
      <c r="B8" s="312"/>
      <c r="C8" s="344"/>
      <c r="D8" s="315" t="s">
        <v>19</v>
      </c>
      <c r="E8" s="538" t="s">
        <v>19</v>
      </c>
      <c r="F8" s="540"/>
    </row>
    <row r="9" spans="1:6" ht="13.5" thickBot="1">
      <c r="A9" s="65" t="str">
        <f>' F4'!A10</f>
        <v>Janar - Dhjetor / January - December</v>
      </c>
      <c r="B9" s="66">
        <v>2018</v>
      </c>
      <c r="C9" s="224">
        <v>2019</v>
      </c>
      <c r="D9" s="66" t="s">
        <v>387</v>
      </c>
      <c r="E9" s="66">
        <v>2018</v>
      </c>
      <c r="F9" s="224">
        <v>2019</v>
      </c>
    </row>
    <row r="10" spans="1:6" ht="15.75" thickBot="1">
      <c r="A10" s="535" t="s">
        <v>336</v>
      </c>
      <c r="B10" s="535"/>
      <c r="C10" s="535"/>
      <c r="D10" s="535"/>
      <c r="E10" s="535"/>
      <c r="F10" s="535"/>
    </row>
    <row r="11" spans="1:6" ht="15">
      <c r="A11" s="179" t="s">
        <v>326</v>
      </c>
      <c r="B11" s="152">
        <v>1787.9</v>
      </c>
      <c r="C11" s="150">
        <v>538.82000000000005</v>
      </c>
      <c r="D11" s="151">
        <v>-69.862967727501541</v>
      </c>
      <c r="E11" s="151">
        <v>0.39336224370180373</v>
      </c>
      <c r="F11" s="151">
        <v>1.6691867725266023E-2</v>
      </c>
    </row>
    <row r="12" spans="1:6" ht="15">
      <c r="A12" s="180" t="s">
        <v>42</v>
      </c>
      <c r="B12" s="152">
        <v>24410.959999999999</v>
      </c>
      <c r="C12" s="152">
        <v>17452.91</v>
      </c>
      <c r="D12" s="151">
        <v>-28.503795016664647</v>
      </c>
      <c r="E12" s="151">
        <v>5.3707422095838595</v>
      </c>
      <c r="F12" s="151">
        <v>0.54066602045390411</v>
      </c>
    </row>
    <row r="13" spans="1:6" ht="15">
      <c r="A13" s="180" t="s">
        <v>323</v>
      </c>
      <c r="B13" s="150">
        <v>5313</v>
      </c>
      <c r="C13" s="150">
        <v>4283</v>
      </c>
      <c r="D13" s="151">
        <v>-19.386410690758517</v>
      </c>
      <c r="E13" s="151">
        <v>1.1689320436197121</v>
      </c>
      <c r="F13" s="151">
        <v>0.13268117268719493</v>
      </c>
    </row>
    <row r="14" spans="1:6" ht="15">
      <c r="A14" s="180" t="s">
        <v>267</v>
      </c>
      <c r="B14" s="150">
        <v>75735.7</v>
      </c>
      <c r="C14" s="150">
        <v>1167871.8699999999</v>
      </c>
      <c r="D14" s="151">
        <v>1442.0361467577377</v>
      </c>
      <c r="E14" s="151">
        <v>16.662880966679737</v>
      </c>
      <c r="F14" s="151">
        <v>36.178988853604302</v>
      </c>
    </row>
    <row r="15" spans="1:6" ht="15">
      <c r="A15" s="181" t="s">
        <v>34</v>
      </c>
      <c r="B15" s="150">
        <v>7451.2900000000009</v>
      </c>
      <c r="C15" s="150">
        <v>15519.28</v>
      </c>
      <c r="D15" s="151">
        <v>108.27641925089479</v>
      </c>
      <c r="E15" s="151">
        <v>1.6393848385663705</v>
      </c>
      <c r="F15" s="151">
        <v>0.48076494738756259</v>
      </c>
    </row>
    <row r="16" spans="1:6" ht="15">
      <c r="A16" s="180" t="s">
        <v>275</v>
      </c>
      <c r="B16" s="150">
        <v>2279.81</v>
      </c>
      <c r="C16" s="150">
        <v>3770.86</v>
      </c>
      <c r="D16" s="151">
        <v>65.402380022896651</v>
      </c>
      <c r="E16" s="151">
        <v>0.50158911394027028</v>
      </c>
      <c r="F16" s="151">
        <v>0.11681581294401959</v>
      </c>
    </row>
    <row r="17" spans="1:6" s="63" customFormat="1" ht="15">
      <c r="A17" s="180" t="s">
        <v>320</v>
      </c>
      <c r="B17" s="150">
        <v>22200.67</v>
      </c>
      <c r="C17" s="150">
        <v>8699.5300000000007</v>
      </c>
      <c r="D17" s="151">
        <v>-60.814110565131585</v>
      </c>
      <c r="E17" s="151">
        <v>4.8844484383261495</v>
      </c>
      <c r="F17" s="151">
        <v>0.26949891249764951</v>
      </c>
    </row>
    <row r="18" spans="1:6" ht="15">
      <c r="A18" s="180" t="s">
        <v>312</v>
      </c>
      <c r="B18" s="150">
        <v>15697</v>
      </c>
      <c r="C18" s="150">
        <v>13964</v>
      </c>
      <c r="D18" s="151">
        <v>-11.040326176976489</v>
      </c>
      <c r="E18" s="151">
        <v>3.4535528493692116</v>
      </c>
      <c r="F18" s="151">
        <v>0.43258461251552416</v>
      </c>
    </row>
    <row r="19" spans="1:6" ht="15">
      <c r="A19" s="180" t="s">
        <v>276</v>
      </c>
      <c r="B19" s="150">
        <v>27557.89</v>
      </c>
      <c r="C19" s="150">
        <v>88169.83</v>
      </c>
      <c r="D19" s="151">
        <v>219.94405232040623</v>
      </c>
      <c r="E19" s="151">
        <v>6.0631094815635667</v>
      </c>
      <c r="F19" s="151">
        <v>2.7313743731101141</v>
      </c>
    </row>
    <row r="20" spans="1:6" ht="15">
      <c r="A20" s="180" t="s">
        <v>268</v>
      </c>
      <c r="B20" s="150">
        <v>565.54</v>
      </c>
      <c r="C20" s="150">
        <v>7137.71</v>
      </c>
      <c r="D20" s="151">
        <v>1162.1052445450366</v>
      </c>
      <c r="E20" s="151">
        <v>0.12442646865211596</v>
      </c>
      <c r="F20" s="151">
        <v>0.22111597784289472</v>
      </c>
    </row>
    <row r="21" spans="1:6" ht="15">
      <c r="A21" s="180" t="s">
        <v>269</v>
      </c>
      <c r="B21" s="150">
        <v>260413.68000000002</v>
      </c>
      <c r="C21" s="150">
        <v>1891348.1900000002</v>
      </c>
      <c r="D21" s="151">
        <v>626.28603458927353</v>
      </c>
      <c r="E21" s="151">
        <v>57.294540777137172</v>
      </c>
      <c r="F21" s="151">
        <v>58.591243476302488</v>
      </c>
    </row>
    <row r="22" spans="1:6" ht="15" customHeight="1" thickBot="1">
      <c r="A22" s="238" t="s">
        <v>270</v>
      </c>
      <c r="B22" s="169">
        <v>11104</v>
      </c>
      <c r="C22" s="169">
        <v>9283</v>
      </c>
      <c r="D22" s="151">
        <v>-16.399495677233432</v>
      </c>
      <c r="E22" s="239">
        <v>2.4430305688600198</v>
      </c>
      <c r="F22" s="239">
        <v>0.28757397292907555</v>
      </c>
    </row>
    <row r="23" spans="1:6" ht="15" thickBot="1">
      <c r="A23" s="369" t="s">
        <v>9</v>
      </c>
      <c r="B23" s="394">
        <v>454517.44000000006</v>
      </c>
      <c r="C23" s="394">
        <v>3228039</v>
      </c>
      <c r="D23" s="399">
        <v>610.21235180766644</v>
      </c>
      <c r="E23" s="399">
        <v>100</v>
      </c>
      <c r="F23" s="379">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4" zoomScaleNormal="100" workbookViewId="0">
      <selection activeCell="I18" sqref="I18"/>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3" t="s">
        <v>199</v>
      </c>
      <c r="B2" s="543"/>
      <c r="C2" s="543"/>
      <c r="D2" s="543"/>
      <c r="E2" s="543"/>
      <c r="F2" s="54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2" t="s">
        <v>200</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4"/>
      <c r="B5" s="312"/>
      <c r="C5" s="344"/>
      <c r="D5" s="324" t="s">
        <v>50</v>
      </c>
      <c r="E5" s="536" t="s">
        <v>12</v>
      </c>
      <c r="F5" s="541"/>
    </row>
    <row r="6" spans="1:47" ht="12" customHeight="1">
      <c r="A6" s="322" t="s">
        <v>274</v>
      </c>
      <c r="B6" s="547" t="s">
        <v>265</v>
      </c>
      <c r="C6" s="548"/>
      <c r="D6" s="324" t="s">
        <v>14</v>
      </c>
      <c r="E6" s="536" t="s">
        <v>14</v>
      </c>
      <c r="F6" s="541"/>
    </row>
    <row r="7" spans="1:47" ht="12" customHeight="1">
      <c r="A7" s="376" t="s">
        <v>35</v>
      </c>
      <c r="B7" s="549" t="s">
        <v>266</v>
      </c>
      <c r="C7" s="550"/>
      <c r="D7" s="315" t="s">
        <v>51</v>
      </c>
      <c r="E7" s="538" t="s">
        <v>18</v>
      </c>
      <c r="F7" s="540"/>
    </row>
    <row r="8" spans="1:47" ht="12" customHeight="1">
      <c r="A8" s="315"/>
      <c r="B8" s="312"/>
      <c r="C8" s="344"/>
      <c r="D8" s="315" t="s">
        <v>19</v>
      </c>
      <c r="E8" s="538" t="s">
        <v>19</v>
      </c>
      <c r="F8" s="540"/>
    </row>
    <row r="9" spans="1:47" ht="12.75" thickBot="1">
      <c r="A9" s="65" t="str">
        <f>' F4'!A10</f>
        <v>Janar - Dhjetor / January - December</v>
      </c>
      <c r="B9" s="66">
        <v>2018</v>
      </c>
      <c r="C9" s="224">
        <v>2019</v>
      </c>
      <c r="D9" s="66" t="s">
        <v>387</v>
      </c>
      <c r="E9" s="66">
        <v>2018</v>
      </c>
      <c r="F9" s="224">
        <v>2019</v>
      </c>
    </row>
    <row r="10" spans="1:47" ht="15.75" thickBot="1">
      <c r="A10" s="535" t="s">
        <v>340</v>
      </c>
      <c r="B10" s="535"/>
      <c r="C10" s="535"/>
      <c r="D10" s="535"/>
      <c r="E10" s="535"/>
      <c r="F10" s="535"/>
    </row>
    <row r="11" spans="1:47" ht="15" customHeight="1">
      <c r="A11" s="179" t="s">
        <v>326</v>
      </c>
      <c r="B11" s="150">
        <v>48427.22</v>
      </c>
      <c r="C11" s="150">
        <v>445449.26999999996</v>
      </c>
      <c r="D11" s="151">
        <v>819.83242069232961</v>
      </c>
      <c r="E11" s="151">
        <v>0.25376882227211572</v>
      </c>
      <c r="F11" s="151">
        <v>2.1125930410635663</v>
      </c>
    </row>
    <row r="12" spans="1:47" ht="15">
      <c r="A12" s="180" t="s">
        <v>42</v>
      </c>
      <c r="B12" s="150">
        <v>5060481.1399999997</v>
      </c>
      <c r="C12" s="150">
        <v>3963332.32</v>
      </c>
      <c r="D12" s="151">
        <v>-21.680721450134676</v>
      </c>
      <c r="E12" s="151">
        <v>26.517985939065952</v>
      </c>
      <c r="F12" s="151">
        <v>18.79654731200776</v>
      </c>
    </row>
    <row r="13" spans="1:47" ht="15">
      <c r="A13" s="180" t="s">
        <v>323</v>
      </c>
      <c r="B13" s="150">
        <v>1084376.8700000001</v>
      </c>
      <c r="C13" s="150">
        <v>1572043.9500000002</v>
      </c>
      <c r="D13" s="151">
        <v>44.972102733987683</v>
      </c>
      <c r="E13" s="151">
        <v>5.6823629603149453</v>
      </c>
      <c r="F13" s="151">
        <v>7.4555944586374139</v>
      </c>
    </row>
    <row r="14" spans="1:47" ht="15">
      <c r="A14" s="180" t="s">
        <v>267</v>
      </c>
      <c r="B14" s="150">
        <v>4545274.17</v>
      </c>
      <c r="C14" s="150">
        <v>4601358.4000000004</v>
      </c>
      <c r="D14" s="151">
        <v>1.2339020244404919</v>
      </c>
      <c r="E14" s="151">
        <v>23.818193012623233</v>
      </c>
      <c r="F14" s="151">
        <v>21.822457437811913</v>
      </c>
    </row>
    <row r="15" spans="1:47" ht="15">
      <c r="A15" s="181" t="s">
        <v>34</v>
      </c>
      <c r="B15" s="150">
        <v>581483.52000000014</v>
      </c>
      <c r="C15" s="150">
        <v>311634.61</v>
      </c>
      <c r="D15" s="151">
        <v>-46.406974698096363</v>
      </c>
      <c r="E15" s="151">
        <v>3.0470959935557786</v>
      </c>
      <c r="F15" s="151">
        <v>1.477962032445487</v>
      </c>
    </row>
    <row r="16" spans="1:47" ht="15">
      <c r="A16" s="180" t="s">
        <v>275</v>
      </c>
      <c r="B16" s="150">
        <v>944272.77509999985</v>
      </c>
      <c r="C16" s="150">
        <v>882882.05860000302</v>
      </c>
      <c r="D16" s="151">
        <v>-6.5013752507579685</v>
      </c>
      <c r="E16" s="151">
        <v>4.9481880240234588</v>
      </c>
      <c r="F16" s="151">
        <v>4.1871670214618204</v>
      </c>
    </row>
    <row r="17" spans="1:6" ht="15">
      <c r="A17" s="180" t="s">
        <v>320</v>
      </c>
      <c r="B17" s="150">
        <v>321112.00999999995</v>
      </c>
      <c r="C17" s="150">
        <v>1042276.6800000002</v>
      </c>
      <c r="D17" s="151">
        <v>224.58352460874957</v>
      </c>
      <c r="E17" s="151">
        <v>1.682694496919952</v>
      </c>
      <c r="F17" s="151">
        <v>4.9431138612727725</v>
      </c>
    </row>
    <row r="18" spans="1:6" ht="15">
      <c r="A18" s="180" t="s">
        <v>312</v>
      </c>
      <c r="B18" s="150">
        <v>1563953.9800000002</v>
      </c>
      <c r="C18" s="150">
        <v>2520657.79</v>
      </c>
      <c r="D18" s="151">
        <v>61.172120294741639</v>
      </c>
      <c r="E18" s="151">
        <v>8.1954479235518374</v>
      </c>
      <c r="F18" s="151">
        <v>11.954501813543592</v>
      </c>
    </row>
    <row r="19" spans="1:6" ht="15">
      <c r="A19" s="180" t="s">
        <v>276</v>
      </c>
      <c r="B19" s="150">
        <v>2185565.8300000005</v>
      </c>
      <c r="C19" s="150">
        <v>2554992.52</v>
      </c>
      <c r="D19" s="151">
        <v>16.903022774656009</v>
      </c>
      <c r="E19" s="151">
        <v>11.452824809627296</v>
      </c>
      <c r="F19" s="151">
        <v>12.117338115115702</v>
      </c>
    </row>
    <row r="20" spans="1:6" ht="15">
      <c r="A20" s="180" t="s">
        <v>268</v>
      </c>
      <c r="B20" s="150">
        <v>66367.69</v>
      </c>
      <c r="C20" s="150">
        <v>73272.930000000008</v>
      </c>
      <c r="D20" s="151">
        <v>10.404520633458848</v>
      </c>
      <c r="E20" s="151">
        <v>0.34778065988964202</v>
      </c>
      <c r="F20" s="151">
        <v>0.34750507508147416</v>
      </c>
    </row>
    <row r="21" spans="1:6" ht="15">
      <c r="A21" s="180" t="s">
        <v>269</v>
      </c>
      <c r="B21" s="150">
        <v>2101318.4799999925</v>
      </c>
      <c r="C21" s="150">
        <v>2248804.219999976</v>
      </c>
      <c r="D21" s="151">
        <v>7.0187237871711883</v>
      </c>
      <c r="E21" s="151">
        <v>11.011350969314993</v>
      </c>
      <c r="F21" s="151">
        <v>10.665205817682294</v>
      </c>
    </row>
    <row r="22" spans="1:6" ht="15.75" thickBot="1">
      <c r="A22" s="238" t="s">
        <v>270</v>
      </c>
      <c r="B22" s="237">
        <v>580569.51</v>
      </c>
      <c r="C22" s="237">
        <v>868722.56</v>
      </c>
      <c r="D22" s="239">
        <v>49.632825189183635</v>
      </c>
      <c r="E22" s="239">
        <v>3.0423063888408071</v>
      </c>
      <c r="F22" s="239">
        <v>4.120014013876208</v>
      </c>
    </row>
    <row r="23" spans="1:6" ht="14.25" customHeight="1" thickBot="1">
      <c r="A23" s="369" t="s">
        <v>9</v>
      </c>
      <c r="B23" s="394">
        <v>19083203.195099991</v>
      </c>
      <c r="C23" s="394">
        <v>21085427.308599979</v>
      </c>
      <c r="D23" s="399">
        <v>10.492075638612386</v>
      </c>
      <c r="E23" s="399">
        <v>100.00000000000001</v>
      </c>
      <c r="F23" s="379">
        <v>100</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topLeftCell="A4" zoomScaleNormal="100" workbookViewId="0">
      <selection activeCell="I21" sqref="I21"/>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43" t="s">
        <v>201</v>
      </c>
      <c r="B2" s="543"/>
      <c r="C2" s="543"/>
      <c r="D2" s="543"/>
      <c r="E2" s="543"/>
      <c r="F2" s="543"/>
    </row>
    <row r="3" spans="1:6" ht="15.75">
      <c r="A3" s="542" t="s">
        <v>151</v>
      </c>
      <c r="B3" s="542"/>
      <c r="C3" s="542"/>
      <c r="D3" s="542"/>
      <c r="E3" s="542"/>
      <c r="F3" s="542"/>
    </row>
    <row r="5" spans="1:6">
      <c r="A5" s="324"/>
      <c r="B5" s="312"/>
      <c r="C5" s="344"/>
      <c r="D5" s="324" t="s">
        <v>50</v>
      </c>
      <c r="E5" s="536" t="s">
        <v>12</v>
      </c>
      <c r="F5" s="541"/>
    </row>
    <row r="6" spans="1:6" ht="14.25">
      <c r="A6" s="322" t="s">
        <v>274</v>
      </c>
      <c r="B6" s="547" t="s">
        <v>265</v>
      </c>
      <c r="C6" s="548"/>
      <c r="D6" s="324" t="s">
        <v>14</v>
      </c>
      <c r="E6" s="536" t="s">
        <v>14</v>
      </c>
      <c r="F6" s="541"/>
    </row>
    <row r="7" spans="1:6" ht="15">
      <c r="A7" s="376" t="s">
        <v>35</v>
      </c>
      <c r="B7" s="549" t="s">
        <v>266</v>
      </c>
      <c r="C7" s="550"/>
      <c r="D7" s="315" t="s">
        <v>51</v>
      </c>
      <c r="E7" s="538" t="s">
        <v>18</v>
      </c>
      <c r="F7" s="540"/>
    </row>
    <row r="8" spans="1:6">
      <c r="A8" s="315"/>
      <c r="B8" s="312"/>
      <c r="C8" s="344"/>
      <c r="D8" s="315" t="s">
        <v>19</v>
      </c>
      <c r="E8" s="538" t="s">
        <v>19</v>
      </c>
      <c r="F8" s="540"/>
    </row>
    <row r="9" spans="1:6" ht="13.5" thickBot="1">
      <c r="A9" s="65" t="str">
        <f>' F4'!A10</f>
        <v>Janar - Dhjetor / January - December</v>
      </c>
      <c r="B9" s="66">
        <v>2018</v>
      </c>
      <c r="C9" s="224">
        <v>2019</v>
      </c>
      <c r="D9" s="66" t="s">
        <v>387</v>
      </c>
      <c r="E9" s="66">
        <v>2018</v>
      </c>
      <c r="F9" s="224">
        <v>2019</v>
      </c>
    </row>
    <row r="10" spans="1:6" ht="15.75" thickBot="1">
      <c r="A10" s="535" t="s">
        <v>352</v>
      </c>
      <c r="B10" s="535"/>
      <c r="C10" s="535"/>
      <c r="D10" s="535"/>
      <c r="E10" s="535"/>
      <c r="F10" s="535"/>
    </row>
    <row r="11" spans="1:6" ht="15">
      <c r="A11" s="179" t="s">
        <v>326</v>
      </c>
      <c r="B11" s="150">
        <v>1303.5</v>
      </c>
      <c r="C11" s="150">
        <v>8197.5</v>
      </c>
      <c r="D11" s="151">
        <v>528.88377445339472</v>
      </c>
      <c r="E11" s="151">
        <v>1.2632154687790135E-2</v>
      </c>
      <c r="F11" s="456">
        <v>8.1499861188263259E-2</v>
      </c>
    </row>
    <row r="12" spans="1:6" ht="15">
      <c r="A12" s="180" t="s">
        <v>42</v>
      </c>
      <c r="B12" s="150">
        <v>3163002.2600000002</v>
      </c>
      <c r="C12" s="159">
        <v>2004726.7499999998</v>
      </c>
      <c r="D12" s="151">
        <v>-36.619496756224265</v>
      </c>
      <c r="E12" s="151">
        <v>30.652500058419481</v>
      </c>
      <c r="F12" s="151">
        <v>19.931070673424596</v>
      </c>
    </row>
    <row r="13" spans="1:6" ht="15">
      <c r="A13" s="180" t="s">
        <v>323</v>
      </c>
      <c r="B13" s="150">
        <v>37220</v>
      </c>
      <c r="C13" s="150">
        <v>4367.28</v>
      </c>
      <c r="D13" s="151">
        <v>-88.266308436324564</v>
      </c>
      <c r="E13" s="151">
        <v>0.36069719791296417</v>
      </c>
      <c r="F13" s="151">
        <v>4.3419666211683847E-2</v>
      </c>
    </row>
    <row r="14" spans="1:6" ht="15">
      <c r="A14" s="180" t="s">
        <v>267</v>
      </c>
      <c r="B14" s="150">
        <v>3003967.12</v>
      </c>
      <c r="C14" s="150">
        <v>2684551.4299999997</v>
      </c>
      <c r="D14" s="151">
        <v>-10.633128700822814</v>
      </c>
      <c r="E14" s="151">
        <v>29.111298302167572</v>
      </c>
      <c r="F14" s="151">
        <v>26.689913863708892</v>
      </c>
    </row>
    <row r="15" spans="1:6" ht="15">
      <c r="A15" s="181" t="s">
        <v>34</v>
      </c>
      <c r="B15" s="150">
        <v>339010.67999999993</v>
      </c>
      <c r="C15" s="150">
        <v>115053.67</v>
      </c>
      <c r="D15" s="151">
        <v>-66.061933506047652</v>
      </c>
      <c r="E15" s="151">
        <v>3.2853359037766934</v>
      </c>
      <c r="F15" s="151">
        <v>1.1438680249100639</v>
      </c>
    </row>
    <row r="16" spans="1:6" ht="15">
      <c r="A16" s="180" t="s">
        <v>275</v>
      </c>
      <c r="B16" s="150">
        <v>738034.2799999998</v>
      </c>
      <c r="C16" s="150">
        <v>584088.84000000008</v>
      </c>
      <c r="D16" s="151">
        <v>-20.858846827548405</v>
      </c>
      <c r="E16" s="151">
        <v>7.1522540773700145</v>
      </c>
      <c r="F16" s="151">
        <v>5.8070337763481206</v>
      </c>
    </row>
    <row r="17" spans="1:6" s="63" customFormat="1" ht="15">
      <c r="A17" s="180" t="s">
        <v>320</v>
      </c>
      <c r="B17" s="150">
        <v>59082.879999999997</v>
      </c>
      <c r="C17" s="150">
        <v>488980.55999999994</v>
      </c>
      <c r="D17" s="151">
        <v>727.61801726659223</v>
      </c>
      <c r="E17" s="151">
        <v>0.57256929770628462</v>
      </c>
      <c r="F17" s="151">
        <v>4.8614635881377533</v>
      </c>
    </row>
    <row r="18" spans="1:6" ht="15">
      <c r="A18" s="180" t="s">
        <v>312</v>
      </c>
      <c r="B18" s="150">
        <v>597739.5</v>
      </c>
      <c r="C18" s="150">
        <v>1100665</v>
      </c>
      <c r="D18" s="151">
        <v>84.137906228382093</v>
      </c>
      <c r="E18" s="151">
        <v>5.7926642324528812</v>
      </c>
      <c r="F18" s="151">
        <v>10.942853884084146</v>
      </c>
    </row>
    <row r="19" spans="1:6" ht="15">
      <c r="A19" s="180" t="s">
        <v>276</v>
      </c>
      <c r="B19" s="150">
        <v>1087612.73</v>
      </c>
      <c r="C19" s="150">
        <v>1525409.63</v>
      </c>
      <c r="D19" s="151">
        <v>40.253013588761497</v>
      </c>
      <c r="E19" s="151">
        <v>10.540001722876658</v>
      </c>
      <c r="F19" s="151">
        <v>15.165681378498325</v>
      </c>
    </row>
    <row r="20" spans="1:6" ht="15">
      <c r="A20" s="180" t="s">
        <v>268</v>
      </c>
      <c r="B20" s="150">
        <v>26212.94</v>
      </c>
      <c r="C20" s="150">
        <v>29885.46</v>
      </c>
      <c r="D20" s="151">
        <v>14.010332301527416</v>
      </c>
      <c r="E20" s="151">
        <v>0.25402831829824435</v>
      </c>
      <c r="F20" s="151">
        <v>0.29712239604115814</v>
      </c>
    </row>
    <row r="21" spans="1:6" ht="15">
      <c r="A21" s="180" t="s">
        <v>269</v>
      </c>
      <c r="B21" s="150">
        <v>983724.78000000131</v>
      </c>
      <c r="C21" s="150">
        <v>1074185.5400000005</v>
      </c>
      <c r="D21" s="151">
        <v>9.1957386699152757</v>
      </c>
      <c r="E21" s="151">
        <v>9.5332286852108421</v>
      </c>
      <c r="F21" s="151">
        <v>10.679594071416854</v>
      </c>
    </row>
    <row r="22" spans="1:6" ht="15.75" thickBot="1">
      <c r="A22" s="238" t="s">
        <v>270</v>
      </c>
      <c r="B22" s="237">
        <v>281994</v>
      </c>
      <c r="C22" s="237">
        <v>438187.68</v>
      </c>
      <c r="D22" s="239">
        <v>55.389008276771847</v>
      </c>
      <c r="E22" s="239">
        <v>2.7327900491205916</v>
      </c>
      <c r="F22" s="239">
        <v>4.3564788160301458</v>
      </c>
    </row>
    <row r="23" spans="1:6" ht="15" thickBot="1">
      <c r="A23" s="369" t="s">
        <v>9</v>
      </c>
      <c r="B23" s="394">
        <v>10318904.67</v>
      </c>
      <c r="C23" s="394">
        <v>10058299.34</v>
      </c>
      <c r="D23" s="399">
        <v>-2.5255134952225533</v>
      </c>
      <c r="E23" s="399">
        <v>100</v>
      </c>
      <c r="F23" s="379">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H14" sqref="H14"/>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110</v>
      </c>
      <c r="B2" s="53"/>
      <c r="C2" s="54"/>
      <c r="D2" s="53"/>
      <c r="E2" s="51"/>
    </row>
    <row r="3" spans="1:5" ht="14.25" customHeight="1">
      <c r="A3" s="53"/>
      <c r="B3" s="523"/>
      <c r="C3" s="523"/>
      <c r="D3" s="53"/>
      <c r="E3" s="53"/>
    </row>
    <row r="4" spans="1:5" ht="18.75" customHeight="1">
      <c r="A4" s="580" t="s">
        <v>141</v>
      </c>
      <c r="B4" s="580"/>
      <c r="C4" s="580"/>
      <c r="D4" s="48"/>
      <c r="E4" s="174"/>
    </row>
    <row r="5" spans="1:5" ht="78.75" customHeight="1">
      <c r="A5" s="521" t="s">
        <v>328</v>
      </c>
      <c r="B5" s="521"/>
      <c r="C5" s="521"/>
      <c r="D5" s="521"/>
      <c r="E5" s="521"/>
    </row>
    <row r="6" spans="1:5" s="57" customFormat="1" ht="45.75" customHeight="1">
      <c r="A6" s="521" t="s">
        <v>463</v>
      </c>
      <c r="B6" s="521"/>
      <c r="C6" s="521"/>
      <c r="D6" s="521"/>
      <c r="E6" s="271"/>
    </row>
    <row r="7" spans="1:5" s="57" customFormat="1" ht="45.75" customHeight="1">
      <c r="A7" s="578" t="s">
        <v>460</v>
      </c>
      <c r="B7" s="578"/>
      <c r="C7" s="578"/>
      <c r="D7" s="578"/>
      <c r="E7" s="427"/>
    </row>
    <row r="8" spans="1:5" s="57" customFormat="1" ht="45.75" customHeight="1">
      <c r="A8" s="578" t="s">
        <v>461</v>
      </c>
      <c r="B8" s="578"/>
      <c r="C8" s="578"/>
      <c r="D8" s="578"/>
      <c r="E8" s="509"/>
    </row>
    <row r="9" spans="1:5" s="57" customFormat="1" ht="72.75" customHeight="1">
      <c r="A9" s="578" t="s">
        <v>462</v>
      </c>
      <c r="B9" s="578"/>
      <c r="C9" s="578"/>
      <c r="D9" s="578"/>
      <c r="E9" s="482"/>
    </row>
    <row r="10" spans="1:5" s="57" customFormat="1" ht="31.5" customHeight="1">
      <c r="A10" s="177" t="s">
        <v>5</v>
      </c>
      <c r="B10" s="178"/>
      <c r="C10" s="178"/>
      <c r="D10" s="178"/>
      <c r="E10" s="178"/>
    </row>
    <row r="11" spans="1:5" s="57" customFormat="1" ht="13.5" customHeight="1">
      <c r="A11" s="581" t="s">
        <v>112</v>
      </c>
      <c r="B11" s="581"/>
      <c r="C11" s="581"/>
      <c r="D11" s="581"/>
      <c r="E11" s="581"/>
    </row>
    <row r="12" spans="1:5" s="57" customFormat="1" ht="66" customHeight="1">
      <c r="A12" s="521" t="s">
        <v>451</v>
      </c>
      <c r="B12" s="521"/>
      <c r="C12" s="521"/>
      <c r="D12" s="521"/>
      <c r="E12" s="521"/>
    </row>
    <row r="13" spans="1:5" ht="50.25" customHeight="1">
      <c r="A13" s="579" t="s">
        <v>464</v>
      </c>
      <c r="B13" s="579"/>
      <c r="C13" s="579"/>
      <c r="D13" s="579"/>
      <c r="E13" s="57"/>
    </row>
    <row r="14" spans="1:5" ht="33.75" customHeight="1">
      <c r="A14" s="578" t="s">
        <v>467</v>
      </c>
      <c r="B14" s="578"/>
      <c r="C14" s="578"/>
      <c r="D14" s="578"/>
      <c r="E14" s="57"/>
    </row>
    <row r="15" spans="1:5" ht="33.75" customHeight="1">
      <c r="A15" s="578" t="s">
        <v>466</v>
      </c>
      <c r="B15" s="578"/>
      <c r="C15" s="578"/>
      <c r="D15" s="578"/>
      <c r="E15" s="57"/>
    </row>
    <row r="16" spans="1:5" ht="48" customHeight="1">
      <c r="A16" s="578" t="s">
        <v>465</v>
      </c>
      <c r="B16" s="578"/>
      <c r="C16" s="578"/>
      <c r="D16" s="578"/>
    </row>
    <row r="20" spans="2:2">
      <c r="B20" s="55"/>
    </row>
    <row r="21" spans="2:2" ht="14.25" customHeight="1"/>
    <row r="22" spans="2:2" ht="31.5" customHeight="1"/>
  </sheetData>
  <mergeCells count="14">
    <mergeCell ref="A14:D14"/>
    <mergeCell ref="A16:D16"/>
    <mergeCell ref="A12:E12"/>
    <mergeCell ref="A13:D13"/>
    <mergeCell ref="B3:C3"/>
    <mergeCell ref="A4:C4"/>
    <mergeCell ref="A5:E5"/>
    <mergeCell ref="A6:D6"/>
    <mergeCell ref="A11:C11"/>
    <mergeCell ref="A7:D7"/>
    <mergeCell ref="D11:E11"/>
    <mergeCell ref="A9:D9"/>
    <mergeCell ref="A8:D8"/>
    <mergeCell ref="A15:D1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3" t="s">
        <v>211</v>
      </c>
      <c r="B2" s="543"/>
      <c r="C2" s="543"/>
      <c r="D2" s="543"/>
    </row>
    <row r="3" spans="1:8" ht="15.75">
      <c r="A3" s="582" t="s">
        <v>212</v>
      </c>
      <c r="B3" s="582"/>
      <c r="C3" s="582"/>
      <c r="D3" s="582"/>
    </row>
    <row r="5" spans="1:8">
      <c r="A5" s="305"/>
      <c r="B5" s="583"/>
      <c r="C5" s="584"/>
      <c r="D5" s="305" t="s">
        <v>50</v>
      </c>
    </row>
    <row r="6" spans="1:8" ht="14.25">
      <c r="A6" s="308" t="s">
        <v>13</v>
      </c>
      <c r="B6" s="583" t="s">
        <v>265</v>
      </c>
      <c r="C6" s="584"/>
      <c r="D6" s="305" t="s">
        <v>14</v>
      </c>
    </row>
    <row r="7" spans="1:8" ht="15">
      <c r="A7" s="309" t="s">
        <v>16</v>
      </c>
      <c r="B7" s="585" t="s">
        <v>266</v>
      </c>
      <c r="C7" s="586"/>
      <c r="D7" s="310" t="s">
        <v>51</v>
      </c>
    </row>
    <row r="8" spans="1:8">
      <c r="A8" s="310"/>
      <c r="B8" s="402"/>
      <c r="C8" s="403"/>
      <c r="D8" s="310" t="s">
        <v>19</v>
      </c>
    </row>
    <row r="9" spans="1:8" ht="13.5" thickBot="1">
      <c r="A9" s="65" t="str">
        <f>' F4'!A10</f>
        <v>Janar - Dhjetor / January - December</v>
      </c>
      <c r="B9" s="66">
        <v>2018</v>
      </c>
      <c r="C9" s="66">
        <v>2019</v>
      </c>
      <c r="D9" s="66" t="s">
        <v>387</v>
      </c>
    </row>
    <row r="10" spans="1:8" ht="15.75" thickBot="1">
      <c r="A10" s="535" t="s">
        <v>354</v>
      </c>
      <c r="B10" s="535"/>
      <c r="C10" s="535"/>
      <c r="D10" s="535"/>
    </row>
    <row r="11" spans="1:8" ht="15">
      <c r="A11" s="69" t="s">
        <v>240</v>
      </c>
      <c r="B11" s="162">
        <f>' F4'!B18/' F4'!B38</f>
        <v>1866.0275174825174</v>
      </c>
      <c r="C11" s="162">
        <f>' F4'!C18/' F4'!C38</f>
        <v>2477.1233687943259</v>
      </c>
      <c r="D11" s="163">
        <f>(C11/B11-1)*100</f>
        <v>32.748490876289218</v>
      </c>
      <c r="G11" s="259"/>
      <c r="H11" s="259"/>
    </row>
    <row r="12" spans="1:8" ht="15">
      <c r="A12" s="160" t="s">
        <v>213</v>
      </c>
      <c r="B12" s="91">
        <f>' F4'!B19/' F4'!B39</f>
        <v>312.7174277397458</v>
      </c>
      <c r="C12" s="91">
        <f>' F4'!C19/' F4'!C39</f>
        <v>369.28013406663945</v>
      </c>
      <c r="D12" s="164">
        <f>(C12/B12-1)*100</f>
        <v>18.08748132002642</v>
      </c>
      <c r="G12" s="259"/>
      <c r="H12" s="259"/>
    </row>
    <row r="13" spans="1:8" ht="15">
      <c r="A13" s="316" t="s">
        <v>9</v>
      </c>
      <c r="B13" s="404">
        <f>' F4'!B21/' F4'!B41</f>
        <v>315.8987534559804</v>
      </c>
      <c r="C13" s="404">
        <f>' F4'!C21/' F4'!C41</f>
        <v>373.60696800069883</v>
      </c>
      <c r="D13" s="405">
        <f>(C13/B13-1)*100</f>
        <v>18.267946268664168</v>
      </c>
    </row>
    <row r="17" spans="1:7" ht="15.75">
      <c r="A17" s="543" t="s">
        <v>214</v>
      </c>
      <c r="B17" s="543"/>
      <c r="C17" s="543"/>
      <c r="D17" s="543"/>
    </row>
    <row r="18" spans="1:7" ht="15.75">
      <c r="A18" s="582" t="s">
        <v>215</v>
      </c>
      <c r="B18" s="582"/>
      <c r="C18" s="582"/>
      <c r="D18" s="582"/>
    </row>
    <row r="20" spans="1:7">
      <c r="A20" s="324"/>
      <c r="B20" s="547"/>
      <c r="C20" s="548"/>
      <c r="D20" s="324" t="s">
        <v>50</v>
      </c>
    </row>
    <row r="21" spans="1:7" ht="14.25">
      <c r="A21" s="322" t="s">
        <v>10</v>
      </c>
      <c r="B21" s="547" t="s">
        <v>265</v>
      </c>
      <c r="C21" s="548"/>
      <c r="D21" s="324" t="s">
        <v>14</v>
      </c>
    </row>
    <row r="22" spans="1:7" ht="15">
      <c r="A22" s="376" t="s">
        <v>180</v>
      </c>
      <c r="B22" s="549" t="s">
        <v>266</v>
      </c>
      <c r="C22" s="550"/>
      <c r="D22" s="315" t="s">
        <v>51</v>
      </c>
    </row>
    <row r="23" spans="1:7">
      <c r="A23" s="315"/>
      <c r="B23" s="312"/>
      <c r="C23" s="344"/>
      <c r="D23" s="315" t="s">
        <v>19</v>
      </c>
    </row>
    <row r="24" spans="1:7" ht="18.75" customHeight="1" thickBot="1">
      <c r="A24" s="65" t="str">
        <f>' F4'!A10</f>
        <v>Janar - Dhjetor / January - December</v>
      </c>
      <c r="B24" s="66">
        <v>2018</v>
      </c>
      <c r="C24" s="66">
        <v>2019</v>
      </c>
      <c r="D24" s="66" t="s">
        <v>387</v>
      </c>
    </row>
    <row r="25" spans="1:7" ht="15.75" thickBot="1">
      <c r="A25" s="535" t="s">
        <v>354</v>
      </c>
      <c r="B25" s="535"/>
      <c r="C25" s="535"/>
      <c r="D25" s="535"/>
    </row>
    <row r="26" spans="1:7" ht="26.25">
      <c r="A26" s="161" t="s">
        <v>327</v>
      </c>
      <c r="B26" s="150">
        <f>' F30'!B23/'F14'!B28</f>
        <v>92.619328887372987</v>
      </c>
      <c r="C26" s="150">
        <f>' F30'!C23/'F14'!C28</f>
        <v>90.818218542328808</v>
      </c>
      <c r="D26" s="163">
        <f t="shared" ref="D26:D31" si="0">(C26/B26-1)*100</f>
        <v>-1.9446376546674915</v>
      </c>
    </row>
    <row r="27" spans="1:7" ht="15">
      <c r="A27" s="161" t="s">
        <v>206</v>
      </c>
      <c r="B27" s="150">
        <f>'F20'!B24/'F11'!C13+'F11'!C17+'F11'!C20</f>
        <v>30017.081325037641</v>
      </c>
      <c r="C27" s="150">
        <f>'F20'!C24/'F11'!D13+'F11'!D17+'F11'!D20</f>
        <v>27887.621645370549</v>
      </c>
      <c r="D27" s="277">
        <f t="shared" si="0"/>
        <v>-7.0941596773130726</v>
      </c>
      <c r="F27" s="258"/>
      <c r="G27" s="258"/>
    </row>
    <row r="28" spans="1:7" ht="27">
      <c r="A28" s="260" t="s">
        <v>216</v>
      </c>
      <c r="B28" s="150">
        <f>'F13'!B21/'F11'!C26</f>
        <v>24454.5</v>
      </c>
      <c r="C28" s="150">
        <f>'F13'!C21/'F11'!D26</f>
        <v>852.57142857142856</v>
      </c>
      <c r="D28" s="277">
        <f t="shared" si="0"/>
        <v>-96.513641953131611</v>
      </c>
    </row>
    <row r="29" spans="1:7" ht="15">
      <c r="A29" s="161" t="s">
        <v>207</v>
      </c>
      <c r="B29" s="150">
        <f>'F13'!B23/'F11'!C28</f>
        <v>4972.9608823529406</v>
      </c>
      <c r="C29" s="150">
        <f>'F13'!C23/'F11'!D28</f>
        <v>13473.185616438357</v>
      </c>
      <c r="D29" s="261">
        <f t="shared" si="0"/>
        <v>170.92884772629787</v>
      </c>
    </row>
    <row r="30" spans="1:7" ht="15">
      <c r="A30" s="161" t="s">
        <v>241</v>
      </c>
      <c r="B30" s="150">
        <f>'F13'!B19/'F11'!C19+'F11'!C18</f>
        <v>8299.3828571428567</v>
      </c>
      <c r="C30" s="150">
        <f>'F13'!C19/'F11'!D19+'F11'!D18</f>
        <v>62244.673076923071</v>
      </c>
      <c r="D30" s="164">
        <f t="shared" si="0"/>
        <v>649.99158549906213</v>
      </c>
    </row>
    <row r="31" spans="1:7" ht="15">
      <c r="A31" s="316" t="s">
        <v>9</v>
      </c>
      <c r="B31" s="404">
        <f>'F13'!B25/'F11'!C29</f>
        <v>312.7174277397458</v>
      </c>
      <c r="C31" s="404">
        <f>'F13'!C25/'F11'!D29</f>
        <v>369.28013406663945</v>
      </c>
      <c r="D31" s="405">
        <f t="shared" si="0"/>
        <v>18.08748132002642</v>
      </c>
    </row>
    <row r="33" spans="1:4" ht="15.75">
      <c r="A33" s="543" t="s">
        <v>217</v>
      </c>
      <c r="B33" s="543"/>
      <c r="C33" s="543"/>
      <c r="D33" s="543"/>
    </row>
    <row r="34" spans="1:4" ht="15.75">
      <c r="A34" s="582" t="s">
        <v>218</v>
      </c>
      <c r="B34" s="582"/>
      <c r="C34" s="582"/>
      <c r="D34" s="582"/>
    </row>
    <row r="35" spans="1:4" ht="15.75">
      <c r="A35" s="58"/>
      <c r="B35" s="58"/>
      <c r="C35" s="58"/>
      <c r="D35" s="58"/>
    </row>
    <row r="36" spans="1:4">
      <c r="A36" s="324"/>
      <c r="B36" s="547"/>
      <c r="C36" s="548"/>
      <c r="D36" s="324" t="s">
        <v>50</v>
      </c>
    </row>
    <row r="37" spans="1:4" ht="14.25">
      <c r="A37" s="322"/>
      <c r="B37" s="547" t="s">
        <v>265</v>
      </c>
      <c r="C37" s="548"/>
      <c r="D37" s="324" t="s">
        <v>14</v>
      </c>
    </row>
    <row r="38" spans="1:4" ht="15">
      <c r="A38" s="376" t="s">
        <v>180</v>
      </c>
      <c r="B38" s="549" t="s">
        <v>266</v>
      </c>
      <c r="C38" s="550"/>
      <c r="D38" s="315" t="s">
        <v>51</v>
      </c>
    </row>
    <row r="39" spans="1:4">
      <c r="A39" s="315"/>
      <c r="B39" s="312"/>
      <c r="C39" s="344"/>
      <c r="D39" s="315" t="s">
        <v>19</v>
      </c>
    </row>
    <row r="40" spans="1:4" ht="13.5" thickBot="1">
      <c r="A40" s="65" t="str">
        <f>' F4'!A10</f>
        <v>Janar - Dhjetor / January - December</v>
      </c>
      <c r="B40" s="66">
        <v>2018</v>
      </c>
      <c r="C40" s="66">
        <v>2019</v>
      </c>
      <c r="D40" s="66" t="s">
        <v>387</v>
      </c>
    </row>
    <row r="41" spans="1:4" ht="15.75" thickBot="1">
      <c r="A41" s="535" t="s">
        <v>355</v>
      </c>
      <c r="B41" s="535"/>
      <c r="C41" s="535"/>
      <c r="D41" s="535"/>
    </row>
    <row r="42" spans="1:4" ht="15">
      <c r="A42" s="121" t="s">
        <v>242</v>
      </c>
      <c r="B42" s="150">
        <f>'F13'!B15/'F11'!C13</f>
        <v>675.09337276833753</v>
      </c>
      <c r="C42" s="150">
        <f>'F13'!C15/'F11'!D13</f>
        <v>689.7077354039709</v>
      </c>
      <c r="D42" s="261">
        <f>(C42/B42-1)*100</f>
        <v>2.1647913051945133</v>
      </c>
    </row>
    <row r="43" spans="1:4" ht="15">
      <c r="A43" s="121" t="s">
        <v>208</v>
      </c>
      <c r="B43" s="150">
        <f>'F23'!B23/'F11'!C21</f>
        <v>1186.0233688508483</v>
      </c>
      <c r="C43" s="150">
        <f>'F23'!C23/'F11'!D21</f>
        <v>1400.6158078002406</v>
      </c>
      <c r="D43" s="261">
        <f>(C43/B43-1)*100</f>
        <v>18.093441038797863</v>
      </c>
    </row>
    <row r="44" spans="1:4" ht="15">
      <c r="A44" s="121" t="s">
        <v>288</v>
      </c>
      <c r="B44" s="150">
        <f>' F26'!B23/'F11'!C22</f>
        <v>4436.2172839506165</v>
      </c>
      <c r="C44" s="150">
        <f>' F26'!C23/'F11'!D22</f>
        <v>5397.272727272727</v>
      </c>
      <c r="D44" s="261">
        <f>(C44/B44-1)*100</f>
        <v>21.663849667576574</v>
      </c>
    </row>
    <row r="45" spans="1:4" ht="15">
      <c r="A45" s="121" t="s">
        <v>209</v>
      </c>
      <c r="B45" s="150"/>
      <c r="C45" s="150"/>
      <c r="D45" s="151"/>
    </row>
    <row r="46" spans="1:4" ht="14.25">
      <c r="A46" s="316" t="s">
        <v>9</v>
      </c>
      <c r="B46" s="404"/>
      <c r="C46" s="404"/>
      <c r="D46" s="406"/>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J14" sqref="J14"/>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512" customWidth="1"/>
    <col min="11" max="11" width="13.140625" bestFit="1" customWidth="1"/>
    <col min="12" max="12" width="20.5703125" style="512" bestFit="1" customWidth="1"/>
    <col min="13" max="13" width="7" bestFit="1" customWidth="1"/>
    <col min="14" max="14" width="11.42578125" bestFit="1" customWidth="1"/>
  </cols>
  <sheetData>
    <row r="2" spans="1:14">
      <c r="A2" t="s">
        <v>392</v>
      </c>
      <c r="B2" t="s">
        <v>393</v>
      </c>
      <c r="C2" t="s">
        <v>394</v>
      </c>
      <c r="D2" t="s">
        <v>395</v>
      </c>
      <c r="E2" t="s">
        <v>396</v>
      </c>
      <c r="F2" t="s">
        <v>397</v>
      </c>
      <c r="G2" t="s">
        <v>398</v>
      </c>
      <c r="H2" t="s">
        <v>399</v>
      </c>
      <c r="I2" t="s">
        <v>400</v>
      </c>
      <c r="J2" s="512" t="s">
        <v>416</v>
      </c>
      <c r="K2" s="461" t="s">
        <v>401</v>
      </c>
      <c r="L2" s="512" t="s">
        <v>402</v>
      </c>
      <c r="M2" t="s">
        <v>403</v>
      </c>
      <c r="N2" t="s">
        <v>404</v>
      </c>
    </row>
    <row r="3" spans="1:14">
      <c r="B3" t="s">
        <v>405</v>
      </c>
      <c r="C3" t="s">
        <v>406</v>
      </c>
      <c r="D3" t="s">
        <v>407</v>
      </c>
      <c r="E3" t="s">
        <v>408</v>
      </c>
      <c r="H3" t="s">
        <v>409</v>
      </c>
      <c r="N3" t="s">
        <v>410</v>
      </c>
    </row>
    <row r="4" spans="1:14">
      <c r="A4" t="s">
        <v>326</v>
      </c>
      <c r="B4">
        <v>3681</v>
      </c>
      <c r="C4">
        <v>1</v>
      </c>
      <c r="D4">
        <v>0</v>
      </c>
      <c r="E4">
        <v>3682</v>
      </c>
      <c r="F4" s="457">
        <v>94886.13</v>
      </c>
      <c r="G4" s="457">
        <v>622022.92000000004</v>
      </c>
      <c r="H4">
        <v>106</v>
      </c>
      <c r="I4" s="457">
        <v>10889.47</v>
      </c>
      <c r="J4" s="514">
        <f>E4-H4</f>
        <v>3576</v>
      </c>
      <c r="K4" s="457">
        <v>609173.35</v>
      </c>
      <c r="L4" s="513">
        <v>516247.32</v>
      </c>
      <c r="M4">
        <v>323</v>
      </c>
      <c r="N4">
        <v>24</v>
      </c>
    </row>
    <row r="5" spans="1:14">
      <c r="B5" s="457">
        <v>527044.07999999996</v>
      </c>
      <c r="C5" s="457">
        <v>92.71</v>
      </c>
      <c r="D5" s="458">
        <v>0</v>
      </c>
      <c r="E5" s="457">
        <v>527136.79</v>
      </c>
      <c r="H5" s="457">
        <v>12849.57</v>
      </c>
      <c r="N5" s="458">
        <v>0</v>
      </c>
    </row>
    <row r="6" spans="1:14">
      <c r="A6" t="s">
        <v>324</v>
      </c>
      <c r="B6">
        <v>3986</v>
      </c>
      <c r="C6">
        <v>1</v>
      </c>
      <c r="D6">
        <v>1</v>
      </c>
      <c r="E6">
        <v>3988</v>
      </c>
      <c r="F6" s="457">
        <v>97760.75</v>
      </c>
      <c r="G6" s="457">
        <v>640968.95999999996</v>
      </c>
      <c r="H6">
        <v>126</v>
      </c>
      <c r="I6" s="457">
        <v>12588.19</v>
      </c>
      <c r="J6" s="514">
        <f>E6-H6</f>
        <v>3862</v>
      </c>
      <c r="K6" s="457">
        <v>626114.9</v>
      </c>
      <c r="L6" s="513">
        <v>530620.02</v>
      </c>
      <c r="M6">
        <v>338</v>
      </c>
      <c r="N6">
        <v>59</v>
      </c>
    </row>
    <row r="7" spans="1:14">
      <c r="B7" s="457">
        <v>543032.26</v>
      </c>
      <c r="C7" s="457">
        <v>70.95</v>
      </c>
      <c r="D7" s="458">
        <v>105</v>
      </c>
      <c r="E7" s="457">
        <v>543208.21</v>
      </c>
      <c r="H7" s="457">
        <v>14854.06</v>
      </c>
      <c r="N7" s="458">
        <v>0</v>
      </c>
    </row>
    <row r="8" spans="1:14">
      <c r="A8" t="s">
        <v>42</v>
      </c>
      <c r="B8">
        <v>2432</v>
      </c>
      <c r="C8">
        <v>0</v>
      </c>
      <c r="D8">
        <v>13</v>
      </c>
      <c r="E8">
        <v>2445</v>
      </c>
      <c r="F8" s="457">
        <v>58062.46</v>
      </c>
      <c r="G8" s="457">
        <v>382444.18</v>
      </c>
      <c r="H8">
        <v>92</v>
      </c>
      <c r="I8" s="457">
        <v>7486.94</v>
      </c>
      <c r="J8" s="514">
        <f t="shared" ref="J8" si="0">E8-H8</f>
        <v>2353</v>
      </c>
      <c r="K8" s="457">
        <v>373609.59</v>
      </c>
      <c r="L8" s="513">
        <v>316894.78000000003</v>
      </c>
      <c r="M8">
        <v>183</v>
      </c>
      <c r="N8">
        <v>40</v>
      </c>
    </row>
    <row r="9" spans="1:14">
      <c r="B9" s="457">
        <v>322562.27</v>
      </c>
      <c r="C9" s="458">
        <v>0</v>
      </c>
      <c r="D9" s="457">
        <v>1819.45</v>
      </c>
      <c r="E9" s="457">
        <v>324381.71999999997</v>
      </c>
      <c r="H9" s="457">
        <v>8834.59</v>
      </c>
      <c r="N9" s="458">
        <v>0</v>
      </c>
    </row>
    <row r="10" spans="1:14">
      <c r="A10" t="s">
        <v>267</v>
      </c>
      <c r="B10">
        <v>2103</v>
      </c>
      <c r="C10">
        <v>97</v>
      </c>
      <c r="D10">
        <v>4</v>
      </c>
      <c r="E10">
        <v>2204</v>
      </c>
      <c r="F10" s="457">
        <v>51374.86</v>
      </c>
      <c r="G10" s="457">
        <v>337337.52</v>
      </c>
      <c r="H10">
        <v>87</v>
      </c>
      <c r="I10" s="457">
        <v>6729.03</v>
      </c>
      <c r="J10" s="514">
        <f t="shared" ref="J10" si="1">E10-H10</f>
        <v>2117</v>
      </c>
      <c r="K10" s="457">
        <v>329397.37</v>
      </c>
      <c r="L10" s="513">
        <v>279233.63</v>
      </c>
      <c r="M10">
        <v>264</v>
      </c>
      <c r="N10">
        <v>46</v>
      </c>
    </row>
    <row r="11" spans="1:14">
      <c r="B11" s="457">
        <v>276235.46000000002</v>
      </c>
      <c r="C11" s="457">
        <v>9174.2000000000007</v>
      </c>
      <c r="D11" s="458">
        <v>553</v>
      </c>
      <c r="E11" s="457">
        <v>285962.65999999997</v>
      </c>
      <c r="H11" s="457">
        <v>7940.15</v>
      </c>
      <c r="N11" s="458">
        <v>0</v>
      </c>
    </row>
    <row r="12" spans="1:14">
      <c r="A12" t="s">
        <v>415</v>
      </c>
      <c r="B12">
        <v>0</v>
      </c>
      <c r="C12">
        <v>0</v>
      </c>
      <c r="D12">
        <v>0</v>
      </c>
      <c r="E12">
        <v>0</v>
      </c>
      <c r="F12" s="458">
        <v>0</v>
      </c>
      <c r="G12" s="458">
        <v>0</v>
      </c>
      <c r="H12">
        <v>2</v>
      </c>
      <c r="I12" s="457">
        <v>252.18</v>
      </c>
      <c r="J12" s="514">
        <f t="shared" ref="J12" si="2">E12-H12</f>
        <v>-2</v>
      </c>
      <c r="K12" s="457">
        <v>-297.57</v>
      </c>
      <c r="L12" s="513">
        <v>-252.18</v>
      </c>
      <c r="M12">
        <v>0</v>
      </c>
      <c r="N12">
        <v>0</v>
      </c>
    </row>
    <row r="13" spans="1:14">
      <c r="B13" s="458">
        <v>0</v>
      </c>
      <c r="C13" s="458">
        <v>0</v>
      </c>
      <c r="D13" s="458">
        <v>0</v>
      </c>
      <c r="E13" s="458">
        <v>0</v>
      </c>
      <c r="H13" s="457">
        <v>297.57</v>
      </c>
      <c r="N13" s="458">
        <v>0</v>
      </c>
    </row>
    <row r="14" spans="1:14">
      <c r="A14" t="s">
        <v>414</v>
      </c>
      <c r="B14">
        <v>2480</v>
      </c>
      <c r="C14">
        <v>1</v>
      </c>
      <c r="D14">
        <v>14</v>
      </c>
      <c r="E14">
        <v>2495</v>
      </c>
      <c r="F14" s="457">
        <v>60932.1</v>
      </c>
      <c r="G14" s="457">
        <v>401470.9</v>
      </c>
      <c r="H14">
        <v>96</v>
      </c>
      <c r="I14" s="457">
        <v>8927.56</v>
      </c>
      <c r="J14" s="514">
        <f t="shared" ref="J14" si="3">E14-H14</f>
        <v>2399</v>
      </c>
      <c r="K14" s="457">
        <v>390936.38</v>
      </c>
      <c r="L14" s="513">
        <v>331611.24</v>
      </c>
      <c r="M14">
        <v>181</v>
      </c>
      <c r="N14">
        <v>56</v>
      </c>
    </row>
    <row r="15" spans="1:14">
      <c r="B15" s="457">
        <v>338358.61</v>
      </c>
      <c r="C15" s="457">
        <v>147.99</v>
      </c>
      <c r="D15" s="457">
        <v>2032.2</v>
      </c>
      <c r="E15" s="457">
        <v>340538.8</v>
      </c>
      <c r="H15" s="457">
        <v>10534.52</v>
      </c>
      <c r="N15" s="458">
        <v>0</v>
      </c>
    </row>
    <row r="16" spans="1:14">
      <c r="A16" t="s">
        <v>320</v>
      </c>
      <c r="B16">
        <v>4503</v>
      </c>
      <c r="C16">
        <v>1</v>
      </c>
      <c r="D16">
        <v>5</v>
      </c>
      <c r="E16">
        <v>4509</v>
      </c>
      <c r="F16" s="457">
        <v>105774.68</v>
      </c>
      <c r="G16" s="457">
        <v>694031.43</v>
      </c>
      <c r="H16">
        <v>215</v>
      </c>
      <c r="I16" s="457">
        <v>19853.71</v>
      </c>
      <c r="J16" s="514">
        <f t="shared" ref="J16" si="4">E16-H16</f>
        <v>4294</v>
      </c>
      <c r="K16" s="457">
        <v>670604.05000000005</v>
      </c>
      <c r="L16" s="513">
        <v>568403.04</v>
      </c>
      <c r="M16">
        <v>432</v>
      </c>
      <c r="N16">
        <v>106</v>
      </c>
    </row>
    <row r="17" spans="1:14">
      <c r="B17" s="457">
        <v>587626.12</v>
      </c>
      <c r="C17" s="457">
        <v>1.33</v>
      </c>
      <c r="D17" s="457">
        <v>629.29999999999995</v>
      </c>
      <c r="E17" s="457">
        <v>588256.75</v>
      </c>
      <c r="H17" s="457">
        <v>23427.38</v>
      </c>
      <c r="N17" s="458">
        <v>0</v>
      </c>
    </row>
    <row r="18" spans="1:14">
      <c r="A18" t="s">
        <v>312</v>
      </c>
      <c r="B18">
        <v>3606</v>
      </c>
      <c r="C18">
        <v>0</v>
      </c>
      <c r="D18">
        <v>12</v>
      </c>
      <c r="E18">
        <v>3618</v>
      </c>
      <c r="F18" s="457">
        <v>83128.240000000005</v>
      </c>
      <c r="G18" s="457">
        <v>547135.53</v>
      </c>
      <c r="H18">
        <v>151</v>
      </c>
      <c r="I18" s="457">
        <v>16168.59</v>
      </c>
      <c r="J18" s="514">
        <f t="shared" ref="J18" si="5">E18-H18</f>
        <v>3467</v>
      </c>
      <c r="K18" s="457">
        <v>528056.59</v>
      </c>
      <c r="L18" s="513">
        <v>447838.7</v>
      </c>
      <c r="M18">
        <v>285</v>
      </c>
      <c r="N18">
        <v>68</v>
      </c>
    </row>
    <row r="19" spans="1:14">
      <c r="B19" s="457">
        <v>461815.44</v>
      </c>
      <c r="C19" s="458">
        <v>0</v>
      </c>
      <c r="D19" s="457">
        <v>2191.85</v>
      </c>
      <c r="E19" s="457">
        <v>464007.29</v>
      </c>
      <c r="H19" s="457">
        <v>19078.939999999999</v>
      </c>
      <c r="N19" s="458">
        <v>0</v>
      </c>
    </row>
    <row r="20" spans="1:14">
      <c r="A20" t="s">
        <v>413</v>
      </c>
      <c r="B20">
        <v>4184</v>
      </c>
      <c r="C20">
        <v>3</v>
      </c>
      <c r="D20">
        <v>10</v>
      </c>
      <c r="E20">
        <v>4197</v>
      </c>
      <c r="F20" s="457">
        <v>96791.22</v>
      </c>
      <c r="G20" s="457">
        <v>637211.98</v>
      </c>
      <c r="H20">
        <v>148</v>
      </c>
      <c r="I20" s="457">
        <v>15577.85</v>
      </c>
      <c r="J20" s="514">
        <f t="shared" ref="J20" si="6">E20-H20</f>
        <v>4049</v>
      </c>
      <c r="K20" s="457">
        <v>618833.84</v>
      </c>
      <c r="L20" s="513">
        <v>524842.91</v>
      </c>
      <c r="M20">
        <v>318</v>
      </c>
      <c r="N20">
        <v>101</v>
      </c>
    </row>
    <row r="21" spans="1:14">
      <c r="B21" s="457">
        <v>537338.57999999996</v>
      </c>
      <c r="C21" s="457">
        <v>379.18</v>
      </c>
      <c r="D21" s="458">
        <v>2703</v>
      </c>
      <c r="E21" s="457">
        <v>540420.76</v>
      </c>
      <c r="H21" s="457">
        <v>18378.14</v>
      </c>
      <c r="N21" s="458">
        <v>0</v>
      </c>
    </row>
    <row r="22" spans="1:14">
      <c r="A22" t="s">
        <v>268</v>
      </c>
      <c r="B22">
        <v>680</v>
      </c>
      <c r="C22">
        <v>1</v>
      </c>
      <c r="D22">
        <v>0</v>
      </c>
      <c r="E22">
        <v>681</v>
      </c>
      <c r="F22" s="457">
        <v>14882.1</v>
      </c>
      <c r="G22" s="457">
        <v>97558.54</v>
      </c>
      <c r="H22">
        <v>24</v>
      </c>
      <c r="I22" s="457">
        <v>2200.2600000000002</v>
      </c>
      <c r="J22" s="514">
        <f t="shared" ref="J22" si="7">E22-H22</f>
        <v>657</v>
      </c>
      <c r="K22" s="457">
        <v>94962.23</v>
      </c>
      <c r="L22" s="513">
        <v>80476.179999999993</v>
      </c>
      <c r="M22">
        <v>42</v>
      </c>
      <c r="N22">
        <v>16</v>
      </c>
    </row>
    <row r="23" spans="1:14">
      <c r="B23" s="457">
        <v>82676.03</v>
      </c>
      <c r="C23" s="457">
        <v>0.41</v>
      </c>
      <c r="D23" s="458">
        <v>0</v>
      </c>
      <c r="E23" s="457">
        <v>82676.44</v>
      </c>
      <c r="H23" s="457">
        <v>2596.31</v>
      </c>
      <c r="N23" s="458">
        <v>0</v>
      </c>
    </row>
    <row r="24" spans="1:14">
      <c r="A24" t="s">
        <v>412</v>
      </c>
      <c r="B24">
        <v>3162</v>
      </c>
      <c r="C24">
        <v>1</v>
      </c>
      <c r="D24">
        <v>6</v>
      </c>
      <c r="E24">
        <v>3169</v>
      </c>
      <c r="F24" s="457">
        <v>71930.11</v>
      </c>
      <c r="G24" s="457">
        <v>472156.94</v>
      </c>
      <c r="H24">
        <v>110</v>
      </c>
      <c r="I24" s="457">
        <v>9304.25</v>
      </c>
      <c r="J24" s="514">
        <f t="shared" ref="J24" si="8">E24-H24</f>
        <v>3059</v>
      </c>
      <c r="K24" s="457">
        <v>461178.23</v>
      </c>
      <c r="L24" s="513">
        <v>390922.58</v>
      </c>
      <c r="M24">
        <v>176</v>
      </c>
      <c r="N24">
        <v>43</v>
      </c>
    </row>
    <row r="25" spans="1:14">
      <c r="B25" s="457">
        <v>399487.97</v>
      </c>
      <c r="C25" s="457">
        <v>116.36</v>
      </c>
      <c r="D25" s="457">
        <v>622.5</v>
      </c>
      <c r="E25" s="457">
        <v>400226.83</v>
      </c>
      <c r="H25" s="457">
        <v>10978.71</v>
      </c>
      <c r="N25" s="458">
        <v>0</v>
      </c>
    </row>
    <row r="26" spans="1:14">
      <c r="A26" t="s">
        <v>411</v>
      </c>
      <c r="B26">
        <v>2203</v>
      </c>
      <c r="C26">
        <v>2</v>
      </c>
      <c r="D26">
        <v>2</v>
      </c>
      <c r="E26">
        <v>2207</v>
      </c>
      <c r="F26" s="457">
        <v>47553.19</v>
      </c>
      <c r="G26" s="457">
        <v>311896.71999999997</v>
      </c>
      <c r="H26">
        <v>83</v>
      </c>
      <c r="I26" s="457">
        <v>8588.6299999999992</v>
      </c>
      <c r="J26" s="514">
        <f>E26-H26</f>
        <v>2124</v>
      </c>
      <c r="K26" s="457">
        <v>301799.32</v>
      </c>
      <c r="L26" s="513">
        <v>255754.9</v>
      </c>
      <c r="M26">
        <v>119</v>
      </c>
      <c r="N26">
        <v>22</v>
      </c>
    </row>
    <row r="27" spans="1:14">
      <c r="B27" s="457">
        <v>264073.55</v>
      </c>
      <c r="C27" s="457">
        <v>104.58</v>
      </c>
      <c r="D27" s="457">
        <v>165.4</v>
      </c>
      <c r="E27" s="457">
        <v>264343.53000000003</v>
      </c>
      <c r="H27" s="457">
        <v>10097.4</v>
      </c>
      <c r="N27" s="458">
        <v>0</v>
      </c>
    </row>
    <row r="28" spans="1:14">
      <c r="B28">
        <v>33020</v>
      </c>
      <c r="C28">
        <v>108</v>
      </c>
      <c r="D28">
        <v>67</v>
      </c>
      <c r="E28">
        <v>33195</v>
      </c>
      <c r="F28" s="457">
        <v>783075.83999999997</v>
      </c>
      <c r="G28" s="457">
        <v>5144235.62</v>
      </c>
      <c r="H28">
        <v>1240</v>
      </c>
      <c r="I28" s="457">
        <v>118566.67</v>
      </c>
      <c r="J28" s="515">
        <f>E28-H28</f>
        <v>31955</v>
      </c>
      <c r="K28" s="459">
        <v>5004368.3</v>
      </c>
      <c r="L28" s="513">
        <v>4242593.1100000003</v>
      </c>
      <c r="M28">
        <v>2661</v>
      </c>
      <c r="N28">
        <v>581</v>
      </c>
    </row>
    <row r="29" spans="1:14">
      <c r="B29" s="457">
        <v>4340250.37</v>
      </c>
      <c r="C29" s="457">
        <v>10087.709999999999</v>
      </c>
      <c r="D29" s="457">
        <v>10821.7</v>
      </c>
      <c r="E29" s="457">
        <v>4361159.78</v>
      </c>
      <c r="H29" s="457">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K62" sqref="K62"/>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75" customWidth="1"/>
    <col min="11" max="11" width="15.5703125" customWidth="1"/>
    <col min="12" max="12" width="20.5703125" style="471" bestFit="1" customWidth="1"/>
  </cols>
  <sheetData>
    <row r="1" spans="1:14">
      <c r="A1" t="s">
        <v>392</v>
      </c>
      <c r="B1" t="s">
        <v>393</v>
      </c>
      <c r="C1" t="s">
        <v>394</v>
      </c>
      <c r="D1" t="s">
        <v>395</v>
      </c>
      <c r="E1" t="s">
        <v>396</v>
      </c>
      <c r="F1" t="s">
        <v>397</v>
      </c>
      <c r="G1" t="s">
        <v>398</v>
      </c>
      <c r="H1" t="s">
        <v>399</v>
      </c>
      <c r="I1" t="s">
        <v>400</v>
      </c>
      <c r="J1" s="474" t="s">
        <v>416</v>
      </c>
      <c r="K1" s="461" t="s">
        <v>401</v>
      </c>
      <c r="L1" t="s">
        <v>402</v>
      </c>
      <c r="M1" t="s">
        <v>403</v>
      </c>
      <c r="N1" t="s">
        <v>404</v>
      </c>
    </row>
    <row r="3" spans="1:14">
      <c r="A3" t="s">
        <v>392</v>
      </c>
      <c r="B3" t="s">
        <v>393</v>
      </c>
      <c r="C3" t="s">
        <v>394</v>
      </c>
      <c r="D3" t="s">
        <v>395</v>
      </c>
      <c r="E3" t="s">
        <v>396</v>
      </c>
      <c r="F3" t="s">
        <v>397</v>
      </c>
      <c r="G3" t="s">
        <v>398</v>
      </c>
      <c r="H3" t="s">
        <v>399</v>
      </c>
      <c r="I3" t="s">
        <v>400</v>
      </c>
      <c r="K3" t="s">
        <v>401</v>
      </c>
      <c r="L3" s="471" t="s">
        <v>402</v>
      </c>
      <c r="M3" t="s">
        <v>403</v>
      </c>
      <c r="N3" t="s">
        <v>404</v>
      </c>
    </row>
    <row r="4" spans="1:14">
      <c r="B4" t="s">
        <v>405</v>
      </c>
      <c r="C4" t="s">
        <v>406</v>
      </c>
      <c r="D4" t="s">
        <v>407</v>
      </c>
      <c r="E4" t="s">
        <v>408</v>
      </c>
      <c r="H4" t="s">
        <v>409</v>
      </c>
      <c r="N4" t="s">
        <v>410</v>
      </c>
    </row>
    <row r="5" spans="1:14">
      <c r="A5" t="s">
        <v>42</v>
      </c>
      <c r="B5">
        <v>2038</v>
      </c>
      <c r="C5">
        <v>0</v>
      </c>
      <c r="D5">
        <v>15</v>
      </c>
      <c r="E5">
        <v>2053</v>
      </c>
      <c r="F5" s="457">
        <v>46905.120000000003</v>
      </c>
      <c r="G5" s="457">
        <v>309303.45</v>
      </c>
      <c r="H5">
        <v>69</v>
      </c>
      <c r="I5" s="457">
        <v>5480.38</v>
      </c>
      <c r="J5" s="475">
        <f>E5-H5</f>
        <v>1984</v>
      </c>
      <c r="K5" s="457">
        <v>302860.06</v>
      </c>
      <c r="L5" s="472">
        <v>256917.95</v>
      </c>
      <c r="M5">
        <v>177</v>
      </c>
      <c r="N5">
        <v>29</v>
      </c>
    </row>
    <row r="6" spans="1:14">
      <c r="B6" s="457">
        <v>260578.71</v>
      </c>
      <c r="C6" s="458">
        <v>0</v>
      </c>
      <c r="D6" s="457">
        <v>1819.62</v>
      </c>
      <c r="E6" s="457">
        <v>262398.33</v>
      </c>
      <c r="H6" s="457">
        <v>6443.39</v>
      </c>
      <c r="N6" s="458">
        <v>0</v>
      </c>
    </row>
    <row r="7" spans="1:14">
      <c r="A7" t="s">
        <v>413</v>
      </c>
      <c r="B7">
        <v>3915</v>
      </c>
      <c r="C7">
        <v>2</v>
      </c>
      <c r="D7">
        <v>4</v>
      </c>
      <c r="E7">
        <v>3921</v>
      </c>
      <c r="F7" s="457">
        <v>87603.81</v>
      </c>
      <c r="G7" s="457">
        <v>574837.68999999994</v>
      </c>
      <c r="H7">
        <v>129</v>
      </c>
      <c r="I7" s="457">
        <v>13783.92</v>
      </c>
      <c r="J7" s="475">
        <f>E7-H7</f>
        <v>3792</v>
      </c>
      <c r="K7" s="457">
        <v>558572.71</v>
      </c>
      <c r="L7" s="472">
        <v>473449.96</v>
      </c>
      <c r="M7">
        <v>276</v>
      </c>
      <c r="N7">
        <v>69</v>
      </c>
    </row>
    <row r="8" spans="1:14">
      <c r="B8" s="457">
        <v>486599.78</v>
      </c>
      <c r="C8" s="457">
        <v>78.099999999999994</v>
      </c>
      <c r="D8" s="458">
        <v>556</v>
      </c>
      <c r="E8" s="457">
        <v>487233.88</v>
      </c>
      <c r="H8" s="457">
        <v>16264.98</v>
      </c>
      <c r="N8" s="458">
        <v>0</v>
      </c>
    </row>
    <row r="9" spans="1:14">
      <c r="A9" t="s">
        <v>267</v>
      </c>
      <c r="B9">
        <v>1968</v>
      </c>
      <c r="C9">
        <v>12</v>
      </c>
      <c r="D9">
        <v>12</v>
      </c>
      <c r="E9">
        <v>1992</v>
      </c>
      <c r="F9" s="457">
        <v>45674.06</v>
      </c>
      <c r="G9" s="457">
        <v>301019.27</v>
      </c>
      <c r="H9">
        <v>58</v>
      </c>
      <c r="I9" s="457">
        <v>4569.12</v>
      </c>
      <c r="J9" s="475">
        <f>E9-H9</f>
        <v>1934</v>
      </c>
      <c r="K9" s="457">
        <v>295627.78999999998</v>
      </c>
      <c r="L9" s="472">
        <v>250776.09</v>
      </c>
      <c r="M9">
        <v>220</v>
      </c>
      <c r="N9">
        <v>49</v>
      </c>
    </row>
    <row r="10" spans="1:14">
      <c r="B10" s="457">
        <v>253195.21</v>
      </c>
      <c r="C10" s="457">
        <v>544.25</v>
      </c>
      <c r="D10" s="457">
        <v>1605.75</v>
      </c>
      <c r="E10" s="457">
        <v>255345.21</v>
      </c>
      <c r="H10" s="457">
        <v>5391.48</v>
      </c>
      <c r="N10" s="458">
        <v>0</v>
      </c>
    </row>
    <row r="11" spans="1:14">
      <c r="A11" t="s">
        <v>415</v>
      </c>
      <c r="B11">
        <v>0</v>
      </c>
      <c r="C11">
        <v>0</v>
      </c>
      <c r="D11">
        <v>0</v>
      </c>
      <c r="E11">
        <v>0</v>
      </c>
      <c r="F11" s="458">
        <v>0</v>
      </c>
      <c r="G11" s="458">
        <v>0</v>
      </c>
      <c r="H11">
        <v>0</v>
      </c>
      <c r="I11" s="458">
        <v>0</v>
      </c>
      <c r="J11" s="475">
        <f>E11-H11</f>
        <v>0</v>
      </c>
      <c r="K11" s="458">
        <v>0</v>
      </c>
      <c r="L11" s="473">
        <v>0</v>
      </c>
      <c r="M11">
        <v>0</v>
      </c>
      <c r="N11">
        <v>0</v>
      </c>
    </row>
    <row r="12" spans="1:14">
      <c r="B12" s="458">
        <v>0</v>
      </c>
      <c r="C12" s="458">
        <v>0</v>
      </c>
      <c r="D12" s="458">
        <v>0</v>
      </c>
      <c r="E12" s="458">
        <v>0</v>
      </c>
      <c r="H12" s="458">
        <v>0</v>
      </c>
      <c r="N12" s="458">
        <v>0</v>
      </c>
    </row>
    <row r="13" spans="1:14">
      <c r="A13" t="s">
        <v>414</v>
      </c>
      <c r="B13">
        <v>2425</v>
      </c>
      <c r="C13">
        <v>13</v>
      </c>
      <c r="D13">
        <v>0</v>
      </c>
      <c r="E13">
        <v>2438</v>
      </c>
      <c r="F13" s="457">
        <v>58322.52</v>
      </c>
      <c r="G13" s="457">
        <v>382331.39</v>
      </c>
      <c r="H13">
        <v>82</v>
      </c>
      <c r="I13" s="457">
        <v>7502.55</v>
      </c>
      <c r="J13" s="475">
        <f>E13-H13</f>
        <v>2356</v>
      </c>
      <c r="K13" s="457">
        <v>373478.38</v>
      </c>
      <c r="L13" s="472">
        <v>316506.32</v>
      </c>
      <c r="M13">
        <v>176</v>
      </c>
      <c r="N13">
        <v>43</v>
      </c>
    </row>
    <row r="14" spans="1:14">
      <c r="B14" s="458">
        <v>323574</v>
      </c>
      <c r="C14" s="457">
        <v>434.87</v>
      </c>
      <c r="D14" s="458">
        <v>0</v>
      </c>
      <c r="E14" s="457">
        <v>324008.87</v>
      </c>
      <c r="H14" s="457">
        <v>8853.01</v>
      </c>
      <c r="N14" s="458">
        <v>0</v>
      </c>
    </row>
    <row r="15" spans="1:14">
      <c r="A15" t="s">
        <v>411</v>
      </c>
      <c r="B15">
        <v>2011</v>
      </c>
      <c r="C15">
        <v>1</v>
      </c>
      <c r="D15">
        <v>0</v>
      </c>
      <c r="E15">
        <v>2012</v>
      </c>
      <c r="F15" s="457">
        <v>41978.21</v>
      </c>
      <c r="G15" s="457">
        <v>275184.84000000003</v>
      </c>
      <c r="H15">
        <v>68</v>
      </c>
      <c r="I15" s="457">
        <v>5433.27</v>
      </c>
      <c r="J15" s="475">
        <f>E15-H15</f>
        <v>1944</v>
      </c>
      <c r="K15" s="457">
        <v>268773.62</v>
      </c>
      <c r="L15" s="472">
        <v>227773.36</v>
      </c>
      <c r="M15">
        <v>128</v>
      </c>
      <c r="N15">
        <v>16</v>
      </c>
    </row>
    <row r="16" spans="1:14">
      <c r="B16" s="457">
        <v>233152.93</v>
      </c>
      <c r="C16" s="457">
        <v>53.7</v>
      </c>
      <c r="D16" s="458">
        <v>0</v>
      </c>
      <c r="E16" s="457">
        <v>233206.63</v>
      </c>
      <c r="H16" s="457">
        <v>6411.22</v>
      </c>
      <c r="N16" s="458">
        <v>0</v>
      </c>
    </row>
    <row r="17" spans="1:14">
      <c r="A17" t="s">
        <v>412</v>
      </c>
      <c r="B17">
        <v>2736</v>
      </c>
      <c r="C17">
        <v>2</v>
      </c>
      <c r="D17">
        <v>3</v>
      </c>
      <c r="E17">
        <v>2741</v>
      </c>
      <c r="F17" s="457">
        <v>59374.71</v>
      </c>
      <c r="G17" s="457">
        <v>389501.81</v>
      </c>
      <c r="H17">
        <v>89</v>
      </c>
      <c r="I17" s="457">
        <v>8045.33</v>
      </c>
      <c r="J17" s="475">
        <f>E17-H17</f>
        <v>2652</v>
      </c>
      <c r="K17" s="457">
        <v>380008.51</v>
      </c>
      <c r="L17" s="472">
        <v>322081.77</v>
      </c>
      <c r="M17">
        <v>147</v>
      </c>
      <c r="N17">
        <v>37</v>
      </c>
    </row>
    <row r="18" spans="1:14">
      <c r="B18" s="457">
        <v>329813.58</v>
      </c>
      <c r="C18" s="457">
        <v>40.270000000000003</v>
      </c>
      <c r="D18" s="457">
        <v>273.25</v>
      </c>
      <c r="E18" s="457">
        <v>330127.09999999998</v>
      </c>
      <c r="H18" s="457">
        <v>9493.2999999999993</v>
      </c>
      <c r="N18" s="458">
        <v>0</v>
      </c>
    </row>
    <row r="19" spans="1:14">
      <c r="A19" t="s">
        <v>326</v>
      </c>
      <c r="B19">
        <v>3341</v>
      </c>
      <c r="C19">
        <v>10</v>
      </c>
      <c r="D19">
        <v>0</v>
      </c>
      <c r="E19">
        <v>3351</v>
      </c>
      <c r="F19" s="457">
        <v>83190.2</v>
      </c>
      <c r="G19" s="457">
        <v>545348.01</v>
      </c>
      <c r="H19">
        <v>89</v>
      </c>
      <c r="I19" s="457">
        <v>7711.44</v>
      </c>
      <c r="J19" s="475">
        <f>E19-H19</f>
        <v>3262</v>
      </c>
      <c r="K19" s="457">
        <v>536248.52</v>
      </c>
      <c r="L19" s="472">
        <v>454446.37</v>
      </c>
      <c r="M19">
        <v>288</v>
      </c>
      <c r="N19">
        <v>23</v>
      </c>
    </row>
    <row r="20" spans="1:14">
      <c r="B20" s="457">
        <v>461288.16</v>
      </c>
      <c r="C20" s="457">
        <v>869.65</v>
      </c>
      <c r="D20" s="458">
        <v>0</v>
      </c>
      <c r="E20" s="457">
        <v>462157.81</v>
      </c>
      <c r="H20" s="457">
        <v>9099.49</v>
      </c>
      <c r="N20" s="458">
        <v>0</v>
      </c>
    </row>
    <row r="21" spans="1:14">
      <c r="A21" t="s">
        <v>268</v>
      </c>
      <c r="B21">
        <v>587</v>
      </c>
      <c r="C21">
        <v>1</v>
      </c>
      <c r="D21">
        <v>1</v>
      </c>
      <c r="E21">
        <v>589</v>
      </c>
      <c r="F21" s="457">
        <v>12169.58</v>
      </c>
      <c r="G21" s="457">
        <v>79893.460000000006</v>
      </c>
      <c r="H21">
        <v>11</v>
      </c>
      <c r="I21" s="457">
        <v>1004.26</v>
      </c>
      <c r="J21" s="475">
        <f>E21-H21</f>
        <v>578</v>
      </c>
      <c r="K21" s="457">
        <v>78708.429999999993</v>
      </c>
      <c r="L21" s="472">
        <v>66719.62</v>
      </c>
      <c r="M21">
        <v>33</v>
      </c>
      <c r="N21">
        <v>8</v>
      </c>
    </row>
    <row r="22" spans="1:14">
      <c r="B22" s="457">
        <v>67420.89</v>
      </c>
      <c r="C22" s="457">
        <v>185.99</v>
      </c>
      <c r="D22" s="458">
        <v>117</v>
      </c>
      <c r="E22" s="457">
        <v>67723.88</v>
      </c>
      <c r="H22" s="457">
        <v>1185.03</v>
      </c>
      <c r="N22" s="458">
        <v>0</v>
      </c>
    </row>
    <row r="23" spans="1:14">
      <c r="A23" t="s">
        <v>324</v>
      </c>
      <c r="B23">
        <v>3807</v>
      </c>
      <c r="C23">
        <v>29</v>
      </c>
      <c r="D23">
        <v>2</v>
      </c>
      <c r="E23">
        <v>3838</v>
      </c>
      <c r="F23" s="457">
        <v>93128.45</v>
      </c>
      <c r="G23" s="457">
        <v>610810.30000000005</v>
      </c>
      <c r="H23">
        <v>120</v>
      </c>
      <c r="I23" s="457">
        <v>13211.61</v>
      </c>
      <c r="J23" s="475">
        <f>E23-H23</f>
        <v>3718</v>
      </c>
      <c r="K23" s="457">
        <v>595251.06999999995</v>
      </c>
      <c r="L23" s="472">
        <v>504470.24</v>
      </c>
      <c r="M23">
        <v>379</v>
      </c>
      <c r="N23">
        <v>56</v>
      </c>
    </row>
    <row r="24" spans="1:14">
      <c r="B24" s="457">
        <v>516232.08</v>
      </c>
      <c r="C24" s="457">
        <v>1137.77</v>
      </c>
      <c r="D24" s="458">
        <v>312</v>
      </c>
      <c r="E24" s="457">
        <v>517681.85</v>
      </c>
      <c r="H24" s="457">
        <v>15559.23</v>
      </c>
      <c r="N24" s="458">
        <v>0</v>
      </c>
    </row>
    <row r="25" spans="1:14">
      <c r="A25" t="s">
        <v>312</v>
      </c>
      <c r="B25">
        <v>3439</v>
      </c>
      <c r="C25">
        <v>0</v>
      </c>
      <c r="D25">
        <v>4</v>
      </c>
      <c r="E25">
        <v>3443</v>
      </c>
      <c r="F25" s="457">
        <v>77154.98</v>
      </c>
      <c r="G25" s="457">
        <v>506202.26</v>
      </c>
      <c r="H25">
        <v>146</v>
      </c>
      <c r="I25" s="457">
        <v>13964.28</v>
      </c>
      <c r="J25" s="475">
        <f>E25-H25</f>
        <v>3297</v>
      </c>
      <c r="K25" s="457">
        <v>489724.41</v>
      </c>
      <c r="L25" s="473">
        <v>415083</v>
      </c>
      <c r="M25">
        <v>248</v>
      </c>
      <c r="N25">
        <v>68</v>
      </c>
    </row>
    <row r="26" spans="1:14">
      <c r="B26" s="457">
        <v>428628.18</v>
      </c>
      <c r="C26" s="458">
        <v>0</v>
      </c>
      <c r="D26" s="457">
        <v>419.1</v>
      </c>
      <c r="E26" s="457">
        <v>429047.28</v>
      </c>
      <c r="H26" s="457">
        <v>16477.849999999999</v>
      </c>
      <c r="N26" s="458">
        <v>0</v>
      </c>
    </row>
    <row r="27" spans="1:14">
      <c r="A27" t="s">
        <v>320</v>
      </c>
      <c r="B27">
        <v>3919</v>
      </c>
      <c r="C27">
        <v>35</v>
      </c>
      <c r="D27">
        <v>3</v>
      </c>
      <c r="E27">
        <v>3957</v>
      </c>
      <c r="F27" s="457">
        <v>86922.67</v>
      </c>
      <c r="G27" s="457">
        <v>570199.9</v>
      </c>
      <c r="H27">
        <v>159</v>
      </c>
      <c r="I27" s="457">
        <v>14716.29</v>
      </c>
      <c r="J27" s="475">
        <f>E27-H27</f>
        <v>3798</v>
      </c>
      <c r="K27" s="457">
        <v>552834.68000000005</v>
      </c>
      <c r="L27" s="472">
        <v>468560.94</v>
      </c>
      <c r="M27">
        <v>311</v>
      </c>
      <c r="N27">
        <v>85</v>
      </c>
    </row>
    <row r="28" spans="1:14">
      <c r="B28" s="457">
        <v>481429.66</v>
      </c>
      <c r="C28" s="457">
        <v>1464.67</v>
      </c>
      <c r="D28" s="457">
        <v>382.9</v>
      </c>
      <c r="E28" s="457">
        <v>483277.23</v>
      </c>
      <c r="H28" s="457">
        <v>17365.22</v>
      </c>
      <c r="N28" s="458">
        <v>0</v>
      </c>
    </row>
    <row r="29" spans="1:14">
      <c r="B29">
        <v>30186</v>
      </c>
      <c r="C29">
        <v>105</v>
      </c>
      <c r="D29">
        <v>44</v>
      </c>
      <c r="E29">
        <v>30335</v>
      </c>
      <c r="F29" s="457">
        <v>692424.31</v>
      </c>
      <c r="G29" s="457">
        <v>4544632.38</v>
      </c>
      <c r="H29">
        <v>1020</v>
      </c>
      <c r="I29" s="457">
        <v>95422.46</v>
      </c>
      <c r="J29" s="476">
        <f>E29-H29</f>
        <v>29315</v>
      </c>
      <c r="K29" s="459">
        <v>4432088.18</v>
      </c>
      <c r="L29" s="472">
        <v>3756785.61</v>
      </c>
      <c r="M29">
        <v>2383</v>
      </c>
      <c r="N29">
        <v>483</v>
      </c>
    </row>
    <row r="30" spans="1:14">
      <c r="B30" s="457">
        <v>3841913.18</v>
      </c>
      <c r="C30" s="457">
        <v>4809.2700000000004</v>
      </c>
      <c r="D30" s="457">
        <v>5485.62</v>
      </c>
      <c r="E30" s="457">
        <v>3852208.07</v>
      </c>
      <c r="H30" s="457">
        <v>112544.2</v>
      </c>
    </row>
    <row r="35" spans="1:13">
      <c r="A35" t="s">
        <v>392</v>
      </c>
      <c r="B35" t="s">
        <v>393</v>
      </c>
      <c r="C35" t="s">
        <v>394</v>
      </c>
      <c r="D35" t="s">
        <v>395</v>
      </c>
      <c r="E35" t="s">
        <v>396</v>
      </c>
      <c r="F35" t="s">
        <v>397</v>
      </c>
      <c r="G35" t="s">
        <v>398</v>
      </c>
      <c r="H35" t="s">
        <v>399</v>
      </c>
      <c r="I35" t="s">
        <v>400</v>
      </c>
      <c r="J35" s="475" t="s">
        <v>401</v>
      </c>
      <c r="K35" t="s">
        <v>402</v>
      </c>
      <c r="L35" s="471" t="s">
        <v>403</v>
      </c>
      <c r="M35" t="s">
        <v>404</v>
      </c>
    </row>
    <row r="36" spans="1:13">
      <c r="B36" t="s">
        <v>405</v>
      </c>
      <c r="C36" t="s">
        <v>406</v>
      </c>
      <c r="D36" t="s">
        <v>407</v>
      </c>
      <c r="E36" t="s">
        <v>408</v>
      </c>
      <c r="H36" t="s">
        <v>409</v>
      </c>
      <c r="M36" t="s">
        <v>410</v>
      </c>
    </row>
    <row r="37" spans="1:13">
      <c r="B37">
        <v>32467</v>
      </c>
      <c r="C37">
        <v>17</v>
      </c>
      <c r="D37">
        <v>55</v>
      </c>
      <c r="E37">
        <v>32539</v>
      </c>
      <c r="F37" s="457">
        <v>788744.3</v>
      </c>
      <c r="G37" s="457">
        <v>5181331.3</v>
      </c>
      <c r="H37">
        <v>1259</v>
      </c>
      <c r="I37" s="457">
        <v>117152.59</v>
      </c>
      <c r="J37" s="475">
        <v>5043138.1900000004</v>
      </c>
      <c r="K37" s="457">
        <v>4275434.41</v>
      </c>
      <c r="L37" s="471">
        <v>2458</v>
      </c>
      <c r="M37">
        <v>558</v>
      </c>
    </row>
    <row r="38" spans="1:13">
      <c r="B38" s="457">
        <v>4379567.8</v>
      </c>
      <c r="C38" s="457">
        <v>2274.3000000000002</v>
      </c>
      <c r="D38" s="457">
        <v>10744.9</v>
      </c>
      <c r="E38" s="458">
        <v>4392587</v>
      </c>
      <c r="H38" s="457">
        <v>138193.10999999999</v>
      </c>
    </row>
    <row r="40" spans="1:13">
      <c r="A40" s="460" t="s">
        <v>453</v>
      </c>
    </row>
    <row r="41" spans="1:13">
      <c r="A41" t="s">
        <v>392</v>
      </c>
      <c r="B41" t="s">
        <v>393</v>
      </c>
      <c r="C41" t="s">
        <v>394</v>
      </c>
      <c r="D41" t="s">
        <v>395</v>
      </c>
      <c r="E41" t="s">
        <v>396</v>
      </c>
      <c r="F41" t="s">
        <v>397</v>
      </c>
      <c r="G41" t="s">
        <v>398</v>
      </c>
      <c r="H41" t="s">
        <v>399</v>
      </c>
      <c r="I41" t="s">
        <v>400</v>
      </c>
      <c r="J41" s="475" t="s">
        <v>401</v>
      </c>
      <c r="K41" t="s">
        <v>402</v>
      </c>
      <c r="L41" s="471" t="s">
        <v>403</v>
      </c>
      <c r="M41" t="s">
        <v>404</v>
      </c>
    </row>
    <row r="42" spans="1:13">
      <c r="B42" t="s">
        <v>405</v>
      </c>
      <c r="C42" t="s">
        <v>406</v>
      </c>
      <c r="D42" t="s">
        <v>407</v>
      </c>
      <c r="E42" t="s">
        <v>408</v>
      </c>
      <c r="H42" t="s">
        <v>409</v>
      </c>
      <c r="M42" t="s">
        <v>410</v>
      </c>
    </row>
    <row r="43" spans="1:13">
      <c r="B43">
        <v>33020</v>
      </c>
      <c r="C43">
        <v>108</v>
      </c>
      <c r="D43">
        <v>67</v>
      </c>
      <c r="E43">
        <v>33195</v>
      </c>
      <c r="F43" s="457">
        <v>783075.83999999997</v>
      </c>
      <c r="G43" s="457">
        <v>5144235.62</v>
      </c>
      <c r="H43">
        <v>1240</v>
      </c>
      <c r="I43" s="457">
        <v>118566.67</v>
      </c>
      <c r="J43" s="475">
        <v>5004368.3</v>
      </c>
      <c r="K43" s="457">
        <v>4242593.1100000003</v>
      </c>
      <c r="L43" s="471">
        <v>2661</v>
      </c>
      <c r="M43">
        <v>581</v>
      </c>
    </row>
    <row r="44" spans="1:13">
      <c r="B44" s="457">
        <v>4340250.37</v>
      </c>
      <c r="C44" s="457">
        <v>10087.709999999999</v>
      </c>
      <c r="D44" s="457">
        <v>10821.7</v>
      </c>
      <c r="E44" s="457">
        <v>4361159.78</v>
      </c>
      <c r="H44" s="457">
        <v>139867.32999999999</v>
      </c>
    </row>
    <row r="46" spans="1:13">
      <c r="A46" s="460" t="s">
        <v>454</v>
      </c>
    </row>
    <row r="47" spans="1:13">
      <c r="A47" t="s">
        <v>392</v>
      </c>
      <c r="B47" t="s">
        <v>393</v>
      </c>
      <c r="C47" t="s">
        <v>394</v>
      </c>
      <c r="D47" t="s">
        <v>395</v>
      </c>
      <c r="E47" t="s">
        <v>396</v>
      </c>
      <c r="F47" t="s">
        <v>397</v>
      </c>
      <c r="G47" t="s">
        <v>398</v>
      </c>
      <c r="H47" t="s">
        <v>399</v>
      </c>
      <c r="I47" t="s">
        <v>400</v>
      </c>
      <c r="J47" s="475" t="s">
        <v>401</v>
      </c>
      <c r="K47" t="s">
        <v>402</v>
      </c>
      <c r="L47" s="471" t="s">
        <v>403</v>
      </c>
      <c r="M47" t="s">
        <v>404</v>
      </c>
    </row>
    <row r="48" spans="1:13">
      <c r="B48" t="s">
        <v>405</v>
      </c>
      <c r="C48" t="s">
        <v>406</v>
      </c>
      <c r="D48" t="s">
        <v>407</v>
      </c>
      <c r="E48" t="s">
        <v>408</v>
      </c>
      <c r="H48" t="s">
        <v>409</v>
      </c>
      <c r="M48" t="s">
        <v>410</v>
      </c>
    </row>
    <row r="49" spans="1:13">
      <c r="B49">
        <v>30185</v>
      </c>
      <c r="C49">
        <v>105</v>
      </c>
      <c r="D49">
        <v>44</v>
      </c>
      <c r="E49">
        <v>30334</v>
      </c>
      <c r="F49" s="457">
        <v>692407.93</v>
      </c>
      <c r="G49" s="458">
        <v>4544525</v>
      </c>
      <c r="H49">
        <v>1020</v>
      </c>
      <c r="I49" s="457">
        <v>95422.46</v>
      </c>
      <c r="J49" s="475">
        <v>4431980.8</v>
      </c>
      <c r="K49" s="457">
        <v>3756694.61</v>
      </c>
      <c r="L49" s="471">
        <v>2383</v>
      </c>
      <c r="M49">
        <v>483</v>
      </c>
    </row>
    <row r="50" spans="1:13">
      <c r="B50" s="457">
        <v>3841822.18</v>
      </c>
      <c r="C50" s="457">
        <v>4809.2700000000004</v>
      </c>
      <c r="D50" s="457">
        <v>5485.62</v>
      </c>
      <c r="E50" s="457">
        <v>3852117.07</v>
      </c>
      <c r="H50" s="457">
        <v>112544.2</v>
      </c>
    </row>
    <row r="52" spans="1:13">
      <c r="A52" s="460" t="s">
        <v>455</v>
      </c>
    </row>
    <row r="53" spans="1:13">
      <c r="A53" t="s">
        <v>392</v>
      </c>
      <c r="B53" t="s">
        <v>393</v>
      </c>
      <c r="C53" t="s">
        <v>394</v>
      </c>
      <c r="D53" t="s">
        <v>395</v>
      </c>
      <c r="E53" t="s">
        <v>396</v>
      </c>
      <c r="F53" t="s">
        <v>397</v>
      </c>
      <c r="G53" t="s">
        <v>398</v>
      </c>
      <c r="H53" t="s">
        <v>399</v>
      </c>
      <c r="I53" t="s">
        <v>400</v>
      </c>
      <c r="J53" s="475" t="s">
        <v>401</v>
      </c>
      <c r="K53" t="s">
        <v>402</v>
      </c>
      <c r="L53" s="471" t="s">
        <v>403</v>
      </c>
      <c r="M53" t="s">
        <v>404</v>
      </c>
    </row>
    <row r="54" spans="1:13">
      <c r="B54" t="s">
        <v>405</v>
      </c>
      <c r="C54" t="s">
        <v>406</v>
      </c>
      <c r="D54" t="s">
        <v>407</v>
      </c>
      <c r="E54" t="s">
        <v>408</v>
      </c>
      <c r="H54" t="s">
        <v>409</v>
      </c>
      <c r="M54" t="s">
        <v>410</v>
      </c>
    </row>
    <row r="55" spans="1:13">
      <c r="B55">
        <v>39695</v>
      </c>
      <c r="C55">
        <v>19</v>
      </c>
      <c r="D55">
        <v>95</v>
      </c>
      <c r="E55">
        <v>39809</v>
      </c>
      <c r="F55" s="457">
        <v>887852.17</v>
      </c>
      <c r="G55" s="457">
        <v>5836775.0899999999</v>
      </c>
      <c r="H55">
        <v>1419</v>
      </c>
      <c r="I55" s="457">
        <v>147179.79</v>
      </c>
      <c r="J55" s="475">
        <v>5663103.6299999999</v>
      </c>
      <c r="K55" s="457">
        <v>4801743.13</v>
      </c>
      <c r="L55" s="471">
        <v>2896</v>
      </c>
      <c r="M55">
        <v>625</v>
      </c>
    </row>
    <row r="56" spans="1:13">
      <c r="B56" s="457">
        <v>4930915.9800000004</v>
      </c>
      <c r="C56" s="457">
        <v>1501.14</v>
      </c>
      <c r="D56" s="457">
        <v>16505.8</v>
      </c>
      <c r="E56" s="457">
        <v>4948922.92</v>
      </c>
      <c r="H56" s="457">
        <v>173671.46</v>
      </c>
    </row>
    <row r="59" spans="1:13">
      <c r="A59" t="s">
        <v>392</v>
      </c>
      <c r="B59" t="s">
        <v>393</v>
      </c>
      <c r="C59" t="s">
        <v>394</v>
      </c>
      <c r="D59" t="s">
        <v>395</v>
      </c>
      <c r="E59" t="s">
        <v>396</v>
      </c>
      <c r="F59" t="s">
        <v>397</v>
      </c>
      <c r="G59" t="s">
        <v>398</v>
      </c>
      <c r="H59" t="s">
        <v>399</v>
      </c>
      <c r="I59" t="s">
        <v>400</v>
      </c>
      <c r="J59" s="475" t="s">
        <v>401</v>
      </c>
      <c r="K59" t="s">
        <v>402</v>
      </c>
      <c r="L59" s="471" t="s">
        <v>403</v>
      </c>
      <c r="M59" t="s">
        <v>404</v>
      </c>
    </row>
    <row r="60" spans="1:13">
      <c r="B60" t="s">
        <v>405</v>
      </c>
      <c r="C60" t="s">
        <v>406</v>
      </c>
      <c r="D60" t="s">
        <v>407</v>
      </c>
      <c r="E60" t="s">
        <v>408</v>
      </c>
      <c r="H60" t="s">
        <v>409</v>
      </c>
      <c r="M60" t="s">
        <v>410</v>
      </c>
    </row>
    <row r="61" spans="1:13">
      <c r="B61">
        <v>35514</v>
      </c>
      <c r="C61">
        <v>12</v>
      </c>
      <c r="D61">
        <v>150</v>
      </c>
      <c r="E61">
        <v>35676</v>
      </c>
      <c r="F61" s="457">
        <v>779371.06</v>
      </c>
      <c r="G61" s="457">
        <v>5140831.87</v>
      </c>
      <c r="H61">
        <v>1672</v>
      </c>
      <c r="I61" s="457">
        <v>167026.53</v>
      </c>
      <c r="J61" s="475">
        <v>4943818.34</v>
      </c>
      <c r="K61" s="457">
        <v>4194434.28</v>
      </c>
      <c r="L61" s="471">
        <v>2539</v>
      </c>
      <c r="M61">
        <v>488</v>
      </c>
    </row>
    <row r="62" spans="1:13">
      <c r="B62" s="457">
        <v>4328939.47</v>
      </c>
      <c r="C62" s="457">
        <v>859.79</v>
      </c>
      <c r="D62" s="457">
        <v>31661.55</v>
      </c>
      <c r="E62" s="457">
        <v>4361460.8099999996</v>
      </c>
      <c r="H62" s="457">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K1" sqref="K1:K1048576"/>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392</v>
      </c>
      <c r="B2" t="s">
        <v>393</v>
      </c>
      <c r="C2" t="s">
        <v>394</v>
      </c>
      <c r="D2" t="s">
        <v>395</v>
      </c>
      <c r="E2" t="s">
        <v>396</v>
      </c>
      <c r="F2" t="s">
        <v>397</v>
      </c>
      <c r="G2" t="s">
        <v>398</v>
      </c>
      <c r="H2" t="s">
        <v>399</v>
      </c>
      <c r="I2" t="s">
        <v>400</v>
      </c>
      <c r="J2" t="s">
        <v>420</v>
      </c>
      <c r="K2" t="s">
        <v>401</v>
      </c>
      <c r="L2" t="s">
        <v>402</v>
      </c>
      <c r="M2" t="s">
        <v>403</v>
      </c>
      <c r="N2" t="s">
        <v>404</v>
      </c>
    </row>
    <row r="3" spans="1:14">
      <c r="B3" t="s">
        <v>405</v>
      </c>
      <c r="C3" t="s">
        <v>406</v>
      </c>
      <c r="D3" t="s">
        <v>407</v>
      </c>
      <c r="E3" t="s">
        <v>408</v>
      </c>
      <c r="H3" t="s">
        <v>409</v>
      </c>
      <c r="N3" t="s">
        <v>410</v>
      </c>
    </row>
    <row r="4" spans="1:14">
      <c r="A4" t="s">
        <v>42</v>
      </c>
      <c r="B4">
        <v>2930</v>
      </c>
      <c r="C4">
        <v>0</v>
      </c>
      <c r="D4">
        <v>18</v>
      </c>
      <c r="E4">
        <v>2948</v>
      </c>
      <c r="F4" s="457">
        <v>64518.66</v>
      </c>
      <c r="G4" s="457">
        <v>425211.67</v>
      </c>
      <c r="H4">
        <v>110</v>
      </c>
      <c r="I4" s="457">
        <v>10293.290000000001</v>
      </c>
      <c r="J4" s="457">
        <f>E4-H4</f>
        <v>2838</v>
      </c>
      <c r="K4" s="457">
        <v>413065.6</v>
      </c>
      <c r="L4" s="457">
        <v>350399.72</v>
      </c>
      <c r="M4">
        <v>207</v>
      </c>
      <c r="N4">
        <v>39</v>
      </c>
    </row>
    <row r="5" spans="1:14">
      <c r="B5" s="457">
        <v>358429.21</v>
      </c>
      <c r="C5" s="458">
        <v>0</v>
      </c>
      <c r="D5" s="457">
        <v>2263.8000000000002</v>
      </c>
      <c r="E5" s="457">
        <v>360693.01</v>
      </c>
      <c r="H5" s="457">
        <v>12146.07</v>
      </c>
      <c r="N5" s="458">
        <v>0</v>
      </c>
    </row>
    <row r="6" spans="1:14">
      <c r="A6" t="s">
        <v>413</v>
      </c>
      <c r="B6">
        <v>5169</v>
      </c>
      <c r="C6">
        <v>0</v>
      </c>
      <c r="D6">
        <v>38</v>
      </c>
      <c r="E6">
        <v>5207</v>
      </c>
      <c r="F6" s="457">
        <v>112754.56</v>
      </c>
      <c r="G6" s="457">
        <v>747579.23</v>
      </c>
      <c r="H6">
        <v>184</v>
      </c>
      <c r="I6" s="457">
        <v>20325.740000000002</v>
      </c>
      <c r="J6" s="457">
        <f>E6-H6</f>
        <v>5023</v>
      </c>
      <c r="K6" s="457">
        <v>723594.87</v>
      </c>
      <c r="L6" s="457">
        <v>614498.93000000005</v>
      </c>
      <c r="M6">
        <v>343</v>
      </c>
      <c r="N6">
        <v>99</v>
      </c>
    </row>
    <row r="7" spans="1:14">
      <c r="B7" s="457">
        <v>626401.47</v>
      </c>
      <c r="C7" s="458">
        <v>0</v>
      </c>
      <c r="D7" s="457">
        <v>8423.2000000000007</v>
      </c>
      <c r="E7" s="457">
        <v>634824.67000000004</v>
      </c>
      <c r="H7" s="457">
        <v>23984.36</v>
      </c>
      <c r="N7" s="458">
        <v>0</v>
      </c>
    </row>
    <row r="8" spans="1:14">
      <c r="A8" t="s">
        <v>267</v>
      </c>
      <c r="B8">
        <v>3063</v>
      </c>
      <c r="C8">
        <v>0</v>
      </c>
      <c r="D8">
        <v>6</v>
      </c>
      <c r="E8">
        <v>3069</v>
      </c>
      <c r="F8" s="457">
        <v>69592.460000000006</v>
      </c>
      <c r="G8" s="457">
        <v>457105.36</v>
      </c>
      <c r="H8">
        <v>112</v>
      </c>
      <c r="I8" s="457">
        <v>9407.69</v>
      </c>
      <c r="J8" s="457">
        <f>E8-H8</f>
        <v>2957</v>
      </c>
      <c r="K8" s="457">
        <v>446004.46</v>
      </c>
      <c r="L8" s="457">
        <v>378105.21</v>
      </c>
      <c r="M8">
        <v>335</v>
      </c>
      <c r="N8">
        <v>71</v>
      </c>
    </row>
    <row r="9" spans="1:14">
      <c r="B9" s="457">
        <v>386619.35</v>
      </c>
      <c r="C9" s="458">
        <v>0</v>
      </c>
      <c r="D9" s="457">
        <v>893.55</v>
      </c>
      <c r="E9" s="457">
        <v>387512.9</v>
      </c>
      <c r="H9" s="457">
        <v>11100.9</v>
      </c>
      <c r="N9" s="458">
        <v>0</v>
      </c>
    </row>
    <row r="10" spans="1:14">
      <c r="A10" t="s">
        <v>415</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414</v>
      </c>
      <c r="B12">
        <v>3173</v>
      </c>
      <c r="C12">
        <v>0</v>
      </c>
      <c r="D12">
        <v>2</v>
      </c>
      <c r="E12">
        <v>3175</v>
      </c>
      <c r="F12" s="457">
        <v>71375.42</v>
      </c>
      <c r="G12" s="457">
        <v>468856.86</v>
      </c>
      <c r="H12">
        <v>102</v>
      </c>
      <c r="I12" s="457">
        <v>9715.9699999999993</v>
      </c>
      <c r="J12" s="457">
        <f>E12-H12</f>
        <v>3073</v>
      </c>
      <c r="K12" s="457">
        <v>457392.02</v>
      </c>
      <c r="L12" s="457">
        <v>387765.47</v>
      </c>
      <c r="M12">
        <v>279</v>
      </c>
      <c r="N12">
        <v>55</v>
      </c>
    </row>
    <row r="13" spans="1:14">
      <c r="B13" s="457">
        <v>396522.94</v>
      </c>
      <c r="C13" s="458">
        <v>0</v>
      </c>
      <c r="D13" s="457">
        <v>958.5</v>
      </c>
      <c r="E13" s="457">
        <v>397481.44</v>
      </c>
      <c r="H13" s="457">
        <v>11464.84</v>
      </c>
      <c r="N13" s="458">
        <v>0</v>
      </c>
    </row>
    <row r="14" spans="1:14">
      <c r="A14" t="s">
        <v>411</v>
      </c>
      <c r="B14">
        <v>3089</v>
      </c>
      <c r="C14">
        <v>0</v>
      </c>
      <c r="D14">
        <v>5</v>
      </c>
      <c r="E14">
        <v>3094</v>
      </c>
      <c r="F14" s="457">
        <v>66655.48</v>
      </c>
      <c r="G14" s="457">
        <v>437661.07</v>
      </c>
      <c r="H14">
        <v>85</v>
      </c>
      <c r="I14" s="457">
        <v>8795.19</v>
      </c>
      <c r="J14" s="457">
        <f>E14-H14</f>
        <v>3009</v>
      </c>
      <c r="K14" s="457">
        <v>427282.79</v>
      </c>
      <c r="L14" s="457">
        <v>362210.4</v>
      </c>
      <c r="M14">
        <v>169</v>
      </c>
      <c r="N14">
        <v>26</v>
      </c>
    </row>
    <row r="15" spans="1:14">
      <c r="B15" s="457">
        <v>370299.79</v>
      </c>
      <c r="C15" s="458">
        <v>0</v>
      </c>
      <c r="D15" s="457">
        <v>705.8</v>
      </c>
      <c r="E15" s="457">
        <v>371005.59</v>
      </c>
      <c r="H15" s="457">
        <v>10378.280000000001</v>
      </c>
      <c r="N15" s="458">
        <v>0</v>
      </c>
    </row>
    <row r="16" spans="1:14">
      <c r="A16" t="s">
        <v>412</v>
      </c>
      <c r="B16">
        <v>4012</v>
      </c>
      <c r="C16">
        <v>2</v>
      </c>
      <c r="D16">
        <v>16</v>
      </c>
      <c r="E16">
        <v>4030</v>
      </c>
      <c r="F16" s="457">
        <v>88089.32</v>
      </c>
      <c r="G16" s="457">
        <v>579211.31999999995</v>
      </c>
      <c r="H16">
        <v>141</v>
      </c>
      <c r="I16" s="457">
        <v>13588.77</v>
      </c>
      <c r="J16" s="457">
        <f>E16-H16</f>
        <v>3889</v>
      </c>
      <c r="K16" s="457">
        <v>563177.02</v>
      </c>
      <c r="L16" s="457">
        <v>477533.24</v>
      </c>
      <c r="M16">
        <v>191</v>
      </c>
      <c r="N16">
        <v>52</v>
      </c>
    </row>
    <row r="17" spans="1:14">
      <c r="B17" s="457">
        <v>489193.62</v>
      </c>
      <c r="C17" s="457">
        <v>182.88</v>
      </c>
      <c r="D17" s="457">
        <v>1745.5</v>
      </c>
      <c r="E17" s="458">
        <v>491122</v>
      </c>
      <c r="H17" s="457">
        <v>16034.3</v>
      </c>
      <c r="N17" s="458">
        <v>0</v>
      </c>
    </row>
    <row r="18" spans="1:14">
      <c r="A18" t="s">
        <v>326</v>
      </c>
      <c r="B18">
        <v>3599</v>
      </c>
      <c r="C18">
        <v>0</v>
      </c>
      <c r="D18">
        <v>0</v>
      </c>
      <c r="E18">
        <v>3599</v>
      </c>
      <c r="F18" s="457">
        <v>82084.09</v>
      </c>
      <c r="G18" s="457">
        <v>538097.13</v>
      </c>
      <c r="H18">
        <v>97</v>
      </c>
      <c r="I18" s="457">
        <v>8527.9</v>
      </c>
      <c r="J18" s="457">
        <f>E18-H18</f>
        <v>3502</v>
      </c>
      <c r="K18" s="457">
        <v>528034.22</v>
      </c>
      <c r="L18" s="457">
        <v>447485.14</v>
      </c>
      <c r="M18">
        <v>331</v>
      </c>
      <c r="N18">
        <v>37</v>
      </c>
    </row>
    <row r="19" spans="1:14">
      <c r="B19" s="457">
        <v>456013.04</v>
      </c>
      <c r="C19" s="458">
        <v>0</v>
      </c>
      <c r="D19" s="458">
        <v>0</v>
      </c>
      <c r="E19" s="457">
        <v>456013.04</v>
      </c>
      <c r="H19" s="457">
        <v>10062.91</v>
      </c>
      <c r="N19" s="458">
        <v>0</v>
      </c>
    </row>
    <row r="20" spans="1:14">
      <c r="A20" t="s">
        <v>268</v>
      </c>
      <c r="B20">
        <v>1154</v>
      </c>
      <c r="C20">
        <v>0</v>
      </c>
      <c r="D20">
        <v>1</v>
      </c>
      <c r="E20">
        <v>1155</v>
      </c>
      <c r="F20" s="457">
        <v>26138.31</v>
      </c>
      <c r="G20" s="457">
        <v>171449.92</v>
      </c>
      <c r="H20">
        <v>44</v>
      </c>
      <c r="I20" s="457">
        <v>6714.53</v>
      </c>
      <c r="J20" s="457">
        <f>E20-H20</f>
        <v>1111</v>
      </c>
      <c r="K20" s="457">
        <v>163526.78</v>
      </c>
      <c r="L20" s="457">
        <v>138597.07999999999</v>
      </c>
      <c r="M20">
        <v>68</v>
      </c>
      <c r="N20">
        <v>21</v>
      </c>
    </row>
    <row r="21" spans="1:14">
      <c r="B21" s="457">
        <v>145210.21</v>
      </c>
      <c r="C21" s="458">
        <v>0</v>
      </c>
      <c r="D21" s="457">
        <v>101.4</v>
      </c>
      <c r="E21" s="457">
        <v>145311.60999999999</v>
      </c>
      <c r="H21" s="457">
        <v>7923.14</v>
      </c>
      <c r="N21" s="458">
        <v>0</v>
      </c>
    </row>
    <row r="22" spans="1:14">
      <c r="A22" t="s">
        <v>324</v>
      </c>
      <c r="B22">
        <v>4470</v>
      </c>
      <c r="C22">
        <v>4</v>
      </c>
      <c r="D22">
        <v>1</v>
      </c>
      <c r="E22">
        <v>4475</v>
      </c>
      <c r="F22" s="457">
        <v>105957.36</v>
      </c>
      <c r="G22" s="457">
        <v>694750.53</v>
      </c>
      <c r="H22">
        <v>181</v>
      </c>
      <c r="I22" s="457">
        <v>22813.81</v>
      </c>
      <c r="J22" s="457">
        <f>E22-H22</f>
        <v>4294</v>
      </c>
      <c r="K22" s="457">
        <v>667830.24</v>
      </c>
      <c r="L22" s="457">
        <v>565979.36</v>
      </c>
      <c r="M22">
        <v>271</v>
      </c>
      <c r="N22">
        <v>71</v>
      </c>
    </row>
    <row r="23" spans="1:14">
      <c r="B23" s="457">
        <v>588428.01</v>
      </c>
      <c r="C23" s="457">
        <v>213.96</v>
      </c>
      <c r="D23" s="457">
        <v>151.19999999999999</v>
      </c>
      <c r="E23" s="457">
        <v>588793.17000000004</v>
      </c>
      <c r="H23" s="457">
        <v>26920.29</v>
      </c>
      <c r="N23" s="458">
        <v>0</v>
      </c>
    </row>
    <row r="24" spans="1:14">
      <c r="A24" t="s">
        <v>312</v>
      </c>
      <c r="B24">
        <v>4297</v>
      </c>
      <c r="C24">
        <v>1</v>
      </c>
      <c r="D24">
        <v>7</v>
      </c>
      <c r="E24">
        <v>4305</v>
      </c>
      <c r="F24" s="457">
        <v>96112.06</v>
      </c>
      <c r="G24" s="457">
        <v>631146.87</v>
      </c>
      <c r="H24">
        <v>172</v>
      </c>
      <c r="I24" s="457">
        <v>17832.97</v>
      </c>
      <c r="J24" s="457">
        <f>E24-H24</f>
        <v>4133</v>
      </c>
      <c r="K24" s="457">
        <v>610103.97</v>
      </c>
      <c r="L24" s="457">
        <v>517201.84</v>
      </c>
      <c r="M24">
        <v>329</v>
      </c>
      <c r="N24">
        <v>75</v>
      </c>
    </row>
    <row r="25" spans="1:14">
      <c r="B25" s="457">
        <v>533864.82999999996</v>
      </c>
      <c r="C25" s="457">
        <v>78.73</v>
      </c>
      <c r="D25" s="457">
        <v>1091.25</v>
      </c>
      <c r="E25" s="457">
        <v>535034.81000000006</v>
      </c>
      <c r="H25" s="457">
        <v>21042.9</v>
      </c>
      <c r="N25" s="458">
        <v>0</v>
      </c>
    </row>
    <row r="26" spans="1:14">
      <c r="A26" t="s">
        <v>320</v>
      </c>
      <c r="B26">
        <v>4748</v>
      </c>
      <c r="C26">
        <v>12</v>
      </c>
      <c r="D26">
        <v>1</v>
      </c>
      <c r="E26">
        <v>4761</v>
      </c>
      <c r="F26" s="457">
        <v>104978.29</v>
      </c>
      <c r="G26" s="457">
        <v>688352.57</v>
      </c>
      <c r="H26">
        <v>191</v>
      </c>
      <c r="I26" s="457">
        <v>19163.939999999999</v>
      </c>
      <c r="J26" s="457">
        <f>E26-H26</f>
        <v>4570</v>
      </c>
      <c r="K26" s="457">
        <v>665739.12</v>
      </c>
      <c r="L26" s="457">
        <v>564210.34</v>
      </c>
      <c r="M26">
        <v>364</v>
      </c>
      <c r="N26">
        <v>80</v>
      </c>
    </row>
    <row r="27" spans="1:14">
      <c r="B27" s="457">
        <v>582177.11</v>
      </c>
      <c r="C27" s="457">
        <v>1025.57</v>
      </c>
      <c r="D27" s="457">
        <v>171.6</v>
      </c>
      <c r="E27" s="457">
        <v>583374.28</v>
      </c>
      <c r="H27" s="457">
        <v>22613.45</v>
      </c>
      <c r="N27" s="458">
        <v>0</v>
      </c>
    </row>
    <row r="28" spans="1:14">
      <c r="B28">
        <v>39704</v>
      </c>
      <c r="C28">
        <v>19</v>
      </c>
      <c r="D28">
        <v>95</v>
      </c>
      <c r="E28">
        <v>39818</v>
      </c>
      <c r="F28" s="457">
        <v>888256.01</v>
      </c>
      <c r="G28" s="457">
        <v>5839422.5300000003</v>
      </c>
      <c r="H28">
        <v>1419</v>
      </c>
      <c r="I28" s="457">
        <v>147179.79</v>
      </c>
      <c r="J28" s="459">
        <f>SUM(J4:J26)</f>
        <v>38399</v>
      </c>
      <c r="K28" s="459">
        <v>5665751.0700000003</v>
      </c>
      <c r="L28" s="457">
        <v>4803986.7300000004</v>
      </c>
      <c r="M28">
        <v>2887</v>
      </c>
      <c r="N28">
        <v>626</v>
      </c>
    </row>
    <row r="29" spans="1:14">
      <c r="B29" s="457">
        <v>4933159.58</v>
      </c>
      <c r="C29" s="457">
        <v>1501.14</v>
      </c>
      <c r="D29" s="457">
        <v>16505.8</v>
      </c>
      <c r="E29" s="457">
        <v>4951166.5199999996</v>
      </c>
      <c r="H29" s="457">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J1" sqref="J1:J1048576"/>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84" customWidth="1"/>
    <col min="11" max="11" width="13.42578125" customWidth="1"/>
    <col min="12" max="12" width="20.5703125" bestFit="1" customWidth="1"/>
  </cols>
  <sheetData>
    <row r="2" spans="1:14">
      <c r="A2" t="s">
        <v>392</v>
      </c>
      <c r="B2" t="s">
        <v>393</v>
      </c>
      <c r="C2" t="s">
        <v>394</v>
      </c>
      <c r="D2" t="s">
        <v>395</v>
      </c>
      <c r="E2" s="483" t="s">
        <v>396</v>
      </c>
      <c r="F2" t="s">
        <v>397</v>
      </c>
      <c r="G2" t="s">
        <v>398</v>
      </c>
      <c r="H2" s="483" t="s">
        <v>399</v>
      </c>
      <c r="I2" t="s">
        <v>400</v>
      </c>
      <c r="J2" s="484" t="s">
        <v>170</v>
      </c>
      <c r="K2" t="s">
        <v>401</v>
      </c>
      <c r="L2" t="s">
        <v>402</v>
      </c>
      <c r="M2" t="s">
        <v>403</v>
      </c>
      <c r="N2" t="s">
        <v>404</v>
      </c>
    </row>
    <row r="3" spans="1:14">
      <c r="B3" t="s">
        <v>405</v>
      </c>
      <c r="C3" t="s">
        <v>406</v>
      </c>
      <c r="D3" t="s">
        <v>407</v>
      </c>
      <c r="E3" s="483" t="s">
        <v>408</v>
      </c>
      <c r="F3" s="471"/>
      <c r="G3" s="471"/>
      <c r="H3" s="483" t="s">
        <v>409</v>
      </c>
      <c r="N3" t="s">
        <v>410</v>
      </c>
    </row>
    <row r="4" spans="1:14">
      <c r="A4" t="s">
        <v>42</v>
      </c>
      <c r="B4">
        <v>2744</v>
      </c>
      <c r="C4">
        <v>0</v>
      </c>
      <c r="D4">
        <v>8</v>
      </c>
      <c r="E4">
        <v>2752</v>
      </c>
      <c r="F4" s="457">
        <v>60471.3</v>
      </c>
      <c r="G4" s="457">
        <v>397586.84</v>
      </c>
      <c r="H4">
        <v>95</v>
      </c>
      <c r="I4" s="457">
        <v>8642.56</v>
      </c>
      <c r="J4" s="484">
        <f>E4-H4</f>
        <v>2657</v>
      </c>
      <c r="K4" s="457">
        <v>387409.76</v>
      </c>
      <c r="L4" s="457">
        <v>328472.98</v>
      </c>
      <c r="M4">
        <v>215</v>
      </c>
      <c r="N4">
        <v>41</v>
      </c>
    </row>
    <row r="5" spans="1:14">
      <c r="B5" s="457">
        <v>335944.34</v>
      </c>
      <c r="C5" s="458">
        <v>0</v>
      </c>
      <c r="D5" s="457">
        <v>1171.2</v>
      </c>
      <c r="E5" s="457">
        <v>337115.54</v>
      </c>
      <c r="H5" s="457">
        <v>10177.08</v>
      </c>
      <c r="N5" s="458">
        <v>0</v>
      </c>
    </row>
    <row r="6" spans="1:14">
      <c r="A6" t="s">
        <v>413</v>
      </c>
      <c r="B6">
        <v>3939</v>
      </c>
      <c r="C6">
        <v>3</v>
      </c>
      <c r="D6">
        <v>115</v>
      </c>
      <c r="E6">
        <v>4057</v>
      </c>
      <c r="F6" s="457">
        <v>85297.81</v>
      </c>
      <c r="G6" s="457">
        <v>585709.80000000005</v>
      </c>
      <c r="H6">
        <v>251</v>
      </c>
      <c r="I6" s="457">
        <v>26212.09</v>
      </c>
      <c r="J6" s="484">
        <f>E6-H6</f>
        <v>3806</v>
      </c>
      <c r="K6" s="457">
        <v>554786.67000000004</v>
      </c>
      <c r="L6" s="457">
        <v>474199.9</v>
      </c>
      <c r="M6">
        <v>267</v>
      </c>
      <c r="N6">
        <v>65</v>
      </c>
    </row>
    <row r="7" spans="1:14">
      <c r="B7" s="457">
        <v>473529.65</v>
      </c>
      <c r="C7" s="457">
        <v>337.94</v>
      </c>
      <c r="D7" s="457">
        <v>26544.400000000001</v>
      </c>
      <c r="E7" s="457">
        <v>500411.99</v>
      </c>
      <c r="H7" s="457">
        <v>30923.13</v>
      </c>
      <c r="N7" s="458">
        <v>0</v>
      </c>
    </row>
    <row r="8" spans="1:14">
      <c r="A8" t="s">
        <v>267</v>
      </c>
      <c r="B8">
        <v>2753</v>
      </c>
      <c r="C8">
        <v>2</v>
      </c>
      <c r="D8">
        <v>2</v>
      </c>
      <c r="E8">
        <v>2757</v>
      </c>
      <c r="F8" s="457">
        <v>59561.93</v>
      </c>
      <c r="G8" s="457">
        <v>390727.21</v>
      </c>
      <c r="H8">
        <v>108</v>
      </c>
      <c r="I8" s="457">
        <v>9690.67</v>
      </c>
      <c r="J8" s="484">
        <f>E8-H8</f>
        <v>2649</v>
      </c>
      <c r="K8" s="457">
        <v>379292.31</v>
      </c>
      <c r="L8" s="457">
        <v>321474.61</v>
      </c>
      <c r="M8">
        <v>362</v>
      </c>
      <c r="N8">
        <v>48</v>
      </c>
    </row>
    <row r="9" spans="1:14">
      <c r="B9" s="457">
        <v>330774.32</v>
      </c>
      <c r="C9" s="457">
        <v>131.16</v>
      </c>
      <c r="D9" s="457">
        <v>259.8</v>
      </c>
      <c r="E9" s="457">
        <v>331165.28000000003</v>
      </c>
      <c r="H9" s="457">
        <v>11434.9</v>
      </c>
      <c r="N9" s="458">
        <v>0</v>
      </c>
    </row>
    <row r="10" spans="1:14">
      <c r="A10" t="s">
        <v>415</v>
      </c>
      <c r="B10">
        <v>0</v>
      </c>
      <c r="C10">
        <v>0</v>
      </c>
      <c r="D10">
        <v>0</v>
      </c>
      <c r="E10">
        <v>0</v>
      </c>
      <c r="F10" s="458">
        <v>0</v>
      </c>
      <c r="G10" s="458">
        <v>0</v>
      </c>
      <c r="H10">
        <v>0</v>
      </c>
      <c r="I10" s="458">
        <v>0</v>
      </c>
      <c r="K10" s="458">
        <v>0</v>
      </c>
      <c r="L10" s="458">
        <v>0</v>
      </c>
      <c r="M10">
        <v>0</v>
      </c>
      <c r="N10">
        <v>0</v>
      </c>
    </row>
    <row r="11" spans="1:14">
      <c r="B11" s="458">
        <v>0</v>
      </c>
      <c r="C11" s="458">
        <v>0</v>
      </c>
      <c r="D11" s="458">
        <v>0</v>
      </c>
      <c r="E11" s="458">
        <v>0</v>
      </c>
      <c r="H11" s="458">
        <v>0</v>
      </c>
      <c r="N11" s="458">
        <v>0</v>
      </c>
    </row>
    <row r="12" spans="1:14">
      <c r="A12" t="s">
        <v>414</v>
      </c>
      <c r="B12">
        <v>2854</v>
      </c>
      <c r="C12">
        <v>2</v>
      </c>
      <c r="D12">
        <v>6</v>
      </c>
      <c r="E12">
        <v>2862</v>
      </c>
      <c r="F12" s="457">
        <v>65530.12</v>
      </c>
      <c r="G12" s="457">
        <v>430637.3</v>
      </c>
      <c r="H12">
        <v>137</v>
      </c>
      <c r="I12" s="457">
        <v>14302.92</v>
      </c>
      <c r="J12" s="484">
        <f>E12-H12</f>
        <v>2725</v>
      </c>
      <c r="K12" s="457">
        <v>413759.86</v>
      </c>
      <c r="L12" s="457">
        <v>350804.26</v>
      </c>
      <c r="M12">
        <v>170</v>
      </c>
      <c r="N12">
        <v>38</v>
      </c>
    </row>
    <row r="13" spans="1:14">
      <c r="B13" s="457">
        <v>363969.6</v>
      </c>
      <c r="C13" s="457">
        <v>79.53</v>
      </c>
      <c r="D13" s="457">
        <v>1058.05</v>
      </c>
      <c r="E13" s="457">
        <v>365107.18</v>
      </c>
      <c r="H13" s="457">
        <v>16877.439999999999</v>
      </c>
      <c r="N13" s="458">
        <v>0</v>
      </c>
    </row>
    <row r="14" spans="1:14">
      <c r="A14" t="s">
        <v>411</v>
      </c>
      <c r="B14">
        <v>2883</v>
      </c>
      <c r="C14">
        <v>0</v>
      </c>
      <c r="D14">
        <v>2</v>
      </c>
      <c r="E14">
        <v>2885</v>
      </c>
      <c r="F14" s="457">
        <v>61034.63</v>
      </c>
      <c r="G14" s="457">
        <v>400401.05</v>
      </c>
      <c r="H14">
        <v>120</v>
      </c>
      <c r="I14" s="457">
        <v>13162.92</v>
      </c>
      <c r="J14" s="484">
        <f>E14-H14</f>
        <v>2765</v>
      </c>
      <c r="K14" s="457">
        <v>384890.29</v>
      </c>
      <c r="L14" s="457">
        <v>326203.5</v>
      </c>
      <c r="M14">
        <v>153</v>
      </c>
      <c r="N14">
        <v>36</v>
      </c>
    </row>
    <row r="15" spans="1:14">
      <c r="B15" s="457">
        <v>339072.42</v>
      </c>
      <c r="C15" s="458">
        <v>0</v>
      </c>
      <c r="D15" s="458">
        <v>294</v>
      </c>
      <c r="E15" s="457">
        <v>339366.42</v>
      </c>
      <c r="H15" s="457">
        <v>15510.76</v>
      </c>
      <c r="N15" s="458">
        <v>0</v>
      </c>
    </row>
    <row r="16" spans="1:14">
      <c r="A16" t="s">
        <v>412</v>
      </c>
      <c r="B16">
        <v>3664</v>
      </c>
      <c r="C16">
        <v>0</v>
      </c>
      <c r="D16">
        <v>4</v>
      </c>
      <c r="E16">
        <v>3668</v>
      </c>
      <c r="F16" s="457">
        <v>77398.94</v>
      </c>
      <c r="G16" s="457">
        <v>507886.97</v>
      </c>
      <c r="H16">
        <v>195</v>
      </c>
      <c r="I16" s="457">
        <v>18078.53</v>
      </c>
      <c r="J16" s="484">
        <f>E16-H16</f>
        <v>3473</v>
      </c>
      <c r="K16" s="457">
        <v>486555.05</v>
      </c>
      <c r="L16" s="457">
        <v>412409.5</v>
      </c>
      <c r="M16">
        <v>158</v>
      </c>
      <c r="N16">
        <v>34</v>
      </c>
    </row>
    <row r="17" spans="1:14">
      <c r="B17" s="457">
        <v>429986.43</v>
      </c>
      <c r="C17" s="458">
        <v>0</v>
      </c>
      <c r="D17" s="457">
        <v>501.6</v>
      </c>
      <c r="E17" s="457">
        <v>430488.03</v>
      </c>
      <c r="H17" s="457">
        <v>21331.919999999998</v>
      </c>
      <c r="N17" s="458">
        <v>0</v>
      </c>
    </row>
    <row r="18" spans="1:14">
      <c r="A18" t="s">
        <v>326</v>
      </c>
      <c r="B18">
        <v>3348</v>
      </c>
      <c r="C18">
        <v>0</v>
      </c>
      <c r="D18">
        <v>1</v>
      </c>
      <c r="E18">
        <v>3349</v>
      </c>
      <c r="F18" s="457">
        <v>74206.17</v>
      </c>
      <c r="G18" s="457">
        <v>486633.25</v>
      </c>
      <c r="H18">
        <v>129</v>
      </c>
      <c r="I18" s="457">
        <v>12927.83</v>
      </c>
      <c r="J18" s="484">
        <f>E18-H18</f>
        <v>3220</v>
      </c>
      <c r="K18" s="457">
        <v>471378.42</v>
      </c>
      <c r="L18" s="457">
        <v>399499.25</v>
      </c>
      <c r="M18">
        <v>292</v>
      </c>
      <c r="N18">
        <v>27</v>
      </c>
    </row>
    <row r="19" spans="1:14">
      <c r="B19" s="457">
        <v>412248.58</v>
      </c>
      <c r="C19" s="458">
        <v>0</v>
      </c>
      <c r="D19" s="457">
        <v>178.5</v>
      </c>
      <c r="E19" s="457">
        <v>412427.08</v>
      </c>
      <c r="H19" s="457">
        <v>15254.83</v>
      </c>
      <c r="N19" s="458">
        <v>0</v>
      </c>
    </row>
    <row r="20" spans="1:14">
      <c r="A20" t="s">
        <v>268</v>
      </c>
      <c r="B20">
        <v>1395</v>
      </c>
      <c r="C20">
        <v>0</v>
      </c>
      <c r="D20">
        <v>0</v>
      </c>
      <c r="E20">
        <v>1395</v>
      </c>
      <c r="F20" s="457">
        <v>31845.19</v>
      </c>
      <c r="G20" s="457">
        <v>208759.41</v>
      </c>
      <c r="H20">
        <v>58</v>
      </c>
      <c r="I20" s="457">
        <v>5906.94</v>
      </c>
      <c r="J20" s="484">
        <f>E20-H20</f>
        <v>1337</v>
      </c>
      <c r="K20" s="457">
        <v>201789.22</v>
      </c>
      <c r="L20" s="457">
        <v>171007.28</v>
      </c>
      <c r="M20">
        <v>105</v>
      </c>
      <c r="N20">
        <v>26</v>
      </c>
    </row>
    <row r="21" spans="1:14">
      <c r="B21" s="457">
        <v>176914.22</v>
      </c>
      <c r="C21" s="458">
        <v>0</v>
      </c>
      <c r="D21" s="458">
        <v>0</v>
      </c>
      <c r="E21" s="457">
        <v>176914.22</v>
      </c>
      <c r="H21" s="457">
        <v>6970.19</v>
      </c>
      <c r="N21" s="458">
        <v>0</v>
      </c>
    </row>
    <row r="22" spans="1:14">
      <c r="A22" t="s">
        <v>324</v>
      </c>
      <c r="B22">
        <v>4104</v>
      </c>
      <c r="C22">
        <v>1</v>
      </c>
      <c r="D22">
        <v>4</v>
      </c>
      <c r="E22">
        <v>4109</v>
      </c>
      <c r="F22" s="457">
        <v>93636.66</v>
      </c>
      <c r="G22" s="457">
        <v>614338.93999999994</v>
      </c>
      <c r="H22">
        <v>207</v>
      </c>
      <c r="I22" s="457">
        <v>21331.95</v>
      </c>
      <c r="J22" s="484">
        <f>E22-H22</f>
        <v>3902</v>
      </c>
      <c r="K22" s="457">
        <v>589167.24</v>
      </c>
      <c r="L22" s="457">
        <v>499370.33</v>
      </c>
      <c r="M22">
        <v>260</v>
      </c>
      <c r="N22">
        <v>55</v>
      </c>
    </row>
    <row r="23" spans="1:14">
      <c r="B23" s="457">
        <v>520084.99</v>
      </c>
      <c r="C23" s="457">
        <v>124.99</v>
      </c>
      <c r="D23" s="457">
        <v>492.3</v>
      </c>
      <c r="E23" s="457">
        <v>520702.28</v>
      </c>
      <c r="H23" s="457">
        <v>25171.7</v>
      </c>
      <c r="N23" s="458">
        <v>0</v>
      </c>
    </row>
    <row r="24" spans="1:14">
      <c r="A24" t="s">
        <v>312</v>
      </c>
      <c r="B24">
        <v>4019</v>
      </c>
      <c r="C24">
        <v>0</v>
      </c>
      <c r="D24">
        <v>6</v>
      </c>
      <c r="E24">
        <v>4025</v>
      </c>
      <c r="F24" s="457">
        <v>85790.68</v>
      </c>
      <c r="G24" s="457">
        <v>563314.63</v>
      </c>
      <c r="H24">
        <v>201</v>
      </c>
      <c r="I24" s="457">
        <v>20906.13</v>
      </c>
      <c r="J24" s="484">
        <f>E24-H24</f>
        <v>3824</v>
      </c>
      <c r="K24" s="457">
        <v>538645.4</v>
      </c>
      <c r="L24" s="457">
        <v>456617.82</v>
      </c>
      <c r="M24">
        <v>267</v>
      </c>
      <c r="N24">
        <v>67</v>
      </c>
    </row>
    <row r="25" spans="1:14">
      <c r="B25" s="457">
        <v>476604.05</v>
      </c>
      <c r="C25" s="458">
        <v>0</v>
      </c>
      <c r="D25" s="457">
        <v>919.9</v>
      </c>
      <c r="E25" s="457">
        <v>477523.95</v>
      </c>
      <c r="H25" s="457">
        <v>24669.23</v>
      </c>
      <c r="N25" s="458">
        <v>0</v>
      </c>
    </row>
    <row r="26" spans="1:14">
      <c r="A26" t="s">
        <v>320</v>
      </c>
      <c r="B26">
        <v>3811</v>
      </c>
      <c r="C26">
        <v>4</v>
      </c>
      <c r="D26">
        <v>2</v>
      </c>
      <c r="E26">
        <v>3817</v>
      </c>
      <c r="F26" s="457">
        <v>84597.63</v>
      </c>
      <c r="G26" s="457">
        <v>554836.47</v>
      </c>
      <c r="H26">
        <v>171</v>
      </c>
      <c r="I26" s="457">
        <v>15863.98</v>
      </c>
      <c r="J26" s="484">
        <f>E26-H26</f>
        <v>3646</v>
      </c>
      <c r="K26" s="457">
        <v>536144.12</v>
      </c>
      <c r="L26" s="457">
        <v>454374.86</v>
      </c>
      <c r="M26">
        <v>290</v>
      </c>
      <c r="N26">
        <v>51</v>
      </c>
    </row>
    <row r="27" spans="1:14">
      <c r="B27" s="457">
        <v>469810.87</v>
      </c>
      <c r="C27" s="457">
        <v>186.17</v>
      </c>
      <c r="D27" s="457">
        <v>241.8</v>
      </c>
      <c r="E27" s="457">
        <v>470238.84</v>
      </c>
      <c r="H27" s="457">
        <v>18692.349999999999</v>
      </c>
      <c r="J27" s="484">
        <f>SUM(J4:J26)</f>
        <v>34004</v>
      </c>
      <c r="K27" s="457">
        <f>SUM(K4:K26)</f>
        <v>4943818.3400000008</v>
      </c>
      <c r="N27" s="458">
        <v>0</v>
      </c>
    </row>
    <row r="30" spans="1:14">
      <c r="B30">
        <v>35514</v>
      </c>
      <c r="C30">
        <v>12</v>
      </c>
      <c r="D30">
        <v>150</v>
      </c>
      <c r="E30">
        <v>35676</v>
      </c>
      <c r="F30" s="457">
        <v>779371.06</v>
      </c>
      <c r="G30" s="457">
        <v>5140831.87</v>
      </c>
      <c r="H30">
        <v>1672</v>
      </c>
      <c r="I30" s="457">
        <v>167026.53</v>
      </c>
      <c r="J30" s="484">
        <v>4943818.34</v>
      </c>
      <c r="K30" s="457">
        <v>4194434.28</v>
      </c>
      <c r="L30">
        <v>2539</v>
      </c>
      <c r="M30">
        <v>488</v>
      </c>
    </row>
    <row r="31" spans="1:14">
      <c r="B31" s="457">
        <v>4328939.47</v>
      </c>
      <c r="C31" s="457">
        <v>859.79</v>
      </c>
      <c r="D31" s="457">
        <v>31661.55</v>
      </c>
      <c r="E31" s="457">
        <v>4361460.8099999996</v>
      </c>
      <c r="H31" s="457">
        <v>197013.53</v>
      </c>
    </row>
    <row r="32" spans="1:14">
      <c r="J32" s="48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J30" sqref="J30"/>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392</v>
      </c>
      <c r="B2" t="s">
        <v>393</v>
      </c>
      <c r="C2" t="s">
        <v>394</v>
      </c>
      <c r="D2" t="s">
        <v>395</v>
      </c>
      <c r="E2" t="s">
        <v>396</v>
      </c>
      <c r="F2" t="s">
        <v>397</v>
      </c>
      <c r="G2" t="s">
        <v>398</v>
      </c>
      <c r="H2" t="s">
        <v>399</v>
      </c>
      <c r="I2" t="s">
        <v>400</v>
      </c>
      <c r="K2" t="s">
        <v>401</v>
      </c>
      <c r="L2" t="s">
        <v>402</v>
      </c>
      <c r="M2" t="s">
        <v>403</v>
      </c>
      <c r="N2" t="s">
        <v>404</v>
      </c>
    </row>
    <row r="3" spans="1:14">
      <c r="B3" t="s">
        <v>405</v>
      </c>
      <c r="C3" t="s">
        <v>406</v>
      </c>
      <c r="D3" t="s">
        <v>407</v>
      </c>
      <c r="E3" t="s">
        <v>408</v>
      </c>
      <c r="H3" t="s">
        <v>409</v>
      </c>
      <c r="N3" t="s">
        <v>410</v>
      </c>
    </row>
    <row r="4" spans="1:14">
      <c r="A4" t="s">
        <v>42</v>
      </c>
      <c r="B4">
        <v>2744</v>
      </c>
      <c r="C4">
        <v>0</v>
      </c>
      <c r="D4">
        <v>8</v>
      </c>
      <c r="E4">
        <v>2752</v>
      </c>
      <c r="F4" s="457">
        <v>60471.3</v>
      </c>
      <c r="G4" s="457">
        <v>397586.84</v>
      </c>
      <c r="H4">
        <v>95</v>
      </c>
      <c r="I4" s="457">
        <v>8642.56</v>
      </c>
      <c r="J4" s="457"/>
      <c r="K4" s="457">
        <v>387409.76</v>
      </c>
      <c r="L4" s="457">
        <v>328472.98</v>
      </c>
      <c r="M4">
        <v>215</v>
      </c>
      <c r="N4">
        <v>41</v>
      </c>
    </row>
    <row r="5" spans="1:14">
      <c r="B5" s="457">
        <v>335944.34</v>
      </c>
      <c r="C5" s="457">
        <v>0</v>
      </c>
      <c r="D5" s="457">
        <v>1171.2</v>
      </c>
      <c r="E5" s="457">
        <v>337115.54</v>
      </c>
      <c r="H5" s="457">
        <v>10177.08</v>
      </c>
      <c r="N5" s="458">
        <v>0</v>
      </c>
    </row>
    <row r="6" spans="1:14">
      <c r="A6" t="s">
        <v>413</v>
      </c>
      <c r="B6">
        <v>3939</v>
      </c>
      <c r="C6">
        <v>3</v>
      </c>
      <c r="D6">
        <v>115</v>
      </c>
      <c r="E6">
        <v>4057</v>
      </c>
      <c r="F6" s="457">
        <v>85297.81</v>
      </c>
      <c r="G6" s="457">
        <v>585709.80000000005</v>
      </c>
      <c r="H6">
        <v>251</v>
      </c>
      <c r="I6" s="457">
        <v>26212.09</v>
      </c>
      <c r="J6" s="457"/>
      <c r="K6" s="457">
        <v>554786.67000000004</v>
      </c>
      <c r="L6" s="457">
        <v>474199.9</v>
      </c>
      <c r="M6">
        <v>267</v>
      </c>
      <c r="N6">
        <v>65</v>
      </c>
    </row>
    <row r="7" spans="1:14">
      <c r="B7" s="457">
        <v>473529.65</v>
      </c>
      <c r="C7" s="457">
        <v>337.94</v>
      </c>
      <c r="D7" s="457">
        <v>26544.400000000001</v>
      </c>
      <c r="E7" s="457">
        <v>500411.99</v>
      </c>
      <c r="H7" s="457">
        <v>30923.13</v>
      </c>
      <c r="N7" s="458">
        <v>0</v>
      </c>
    </row>
    <row r="8" spans="1:14">
      <c r="A8" t="s">
        <v>267</v>
      </c>
      <c r="B8">
        <v>2753</v>
      </c>
      <c r="C8">
        <v>2</v>
      </c>
      <c r="D8">
        <v>2</v>
      </c>
      <c r="E8">
        <v>2757</v>
      </c>
      <c r="F8" s="457">
        <v>59561.93</v>
      </c>
      <c r="G8" s="457">
        <v>390727.21</v>
      </c>
      <c r="H8">
        <v>108</v>
      </c>
      <c r="I8" s="457">
        <v>9690.67</v>
      </c>
      <c r="J8" s="457"/>
      <c r="K8" s="457">
        <v>379292.31</v>
      </c>
      <c r="L8" s="457">
        <v>321474.61</v>
      </c>
      <c r="M8">
        <v>362</v>
      </c>
      <c r="N8">
        <v>48</v>
      </c>
    </row>
    <row r="9" spans="1:14">
      <c r="B9" s="457">
        <v>330774.32</v>
      </c>
      <c r="C9" s="457">
        <v>131.16</v>
      </c>
      <c r="D9" s="457">
        <v>259.8</v>
      </c>
      <c r="E9" s="457">
        <v>331165.28000000003</v>
      </c>
      <c r="H9" s="457">
        <v>11434.9</v>
      </c>
      <c r="N9" s="458">
        <v>0</v>
      </c>
    </row>
    <row r="10" spans="1:14">
      <c r="A10" t="s">
        <v>415</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414</v>
      </c>
      <c r="B12">
        <v>2854</v>
      </c>
      <c r="C12">
        <v>2</v>
      </c>
      <c r="D12">
        <v>6</v>
      </c>
      <c r="E12">
        <v>2862</v>
      </c>
      <c r="F12" s="457">
        <v>65530.12</v>
      </c>
      <c r="G12" s="457">
        <v>430637.3</v>
      </c>
      <c r="H12">
        <v>137</v>
      </c>
      <c r="I12" s="457">
        <v>14302.92</v>
      </c>
      <c r="J12" s="457"/>
      <c r="K12" s="457">
        <v>413759.86</v>
      </c>
      <c r="L12" s="457">
        <v>350804.26</v>
      </c>
      <c r="M12">
        <v>170</v>
      </c>
      <c r="N12">
        <v>38</v>
      </c>
    </row>
    <row r="13" spans="1:14">
      <c r="B13" s="457">
        <v>363969.6</v>
      </c>
      <c r="C13" s="457">
        <v>79.53</v>
      </c>
      <c r="D13" s="457">
        <v>1058.05</v>
      </c>
      <c r="E13" s="457">
        <v>365107.18</v>
      </c>
      <c r="H13" s="457">
        <v>16877.439999999999</v>
      </c>
      <c r="N13" s="458">
        <v>0</v>
      </c>
    </row>
    <row r="14" spans="1:14">
      <c r="A14" t="s">
        <v>411</v>
      </c>
      <c r="B14">
        <v>2883</v>
      </c>
      <c r="C14">
        <v>0</v>
      </c>
      <c r="D14">
        <v>2</v>
      </c>
      <c r="E14">
        <v>2885</v>
      </c>
      <c r="F14" s="457">
        <v>61034.63</v>
      </c>
      <c r="G14" s="457">
        <v>400401.05</v>
      </c>
      <c r="H14">
        <v>120</v>
      </c>
      <c r="I14" s="457">
        <v>13162.92</v>
      </c>
      <c r="J14" s="457"/>
      <c r="K14" s="457">
        <v>384890.29</v>
      </c>
      <c r="L14" s="457">
        <v>326203.5</v>
      </c>
      <c r="M14">
        <v>153</v>
      </c>
      <c r="N14">
        <v>36</v>
      </c>
    </row>
    <row r="15" spans="1:14">
      <c r="B15" s="457">
        <v>339072.42</v>
      </c>
      <c r="C15" s="458">
        <v>0</v>
      </c>
      <c r="D15" s="458">
        <v>294</v>
      </c>
      <c r="E15" s="457">
        <v>339366.42</v>
      </c>
      <c r="H15" s="457">
        <v>15510.76</v>
      </c>
      <c r="N15" s="458">
        <v>0</v>
      </c>
    </row>
    <row r="16" spans="1:14">
      <c r="A16" t="s">
        <v>412</v>
      </c>
      <c r="B16">
        <v>3664</v>
      </c>
      <c r="C16">
        <v>0</v>
      </c>
      <c r="D16">
        <v>4</v>
      </c>
      <c r="E16">
        <v>3668</v>
      </c>
      <c r="F16" s="457">
        <v>77398.94</v>
      </c>
      <c r="G16" s="457">
        <v>507886.97</v>
      </c>
      <c r="H16">
        <v>195</v>
      </c>
      <c r="I16" s="457">
        <v>18078.53</v>
      </c>
      <c r="J16" s="457"/>
      <c r="K16" s="457">
        <v>486555.05</v>
      </c>
      <c r="L16" s="457">
        <v>412409.5</v>
      </c>
      <c r="M16">
        <v>158</v>
      </c>
      <c r="N16">
        <v>34</v>
      </c>
    </row>
    <row r="17" spans="1:14">
      <c r="B17" s="457">
        <v>429986.43</v>
      </c>
      <c r="C17" s="458">
        <v>0</v>
      </c>
      <c r="D17" s="457">
        <v>501.6</v>
      </c>
      <c r="E17" s="457">
        <v>430488.03</v>
      </c>
      <c r="H17" s="457">
        <v>21331.919999999998</v>
      </c>
      <c r="N17" s="458">
        <v>0</v>
      </c>
    </row>
    <row r="18" spans="1:14">
      <c r="A18" t="s">
        <v>326</v>
      </c>
      <c r="B18">
        <v>3348</v>
      </c>
      <c r="C18">
        <v>0</v>
      </c>
      <c r="D18">
        <v>1</v>
      </c>
      <c r="E18">
        <v>3349</v>
      </c>
      <c r="F18" s="457">
        <v>74206.17</v>
      </c>
      <c r="G18" s="457">
        <v>486633.25</v>
      </c>
      <c r="H18">
        <v>129</v>
      </c>
      <c r="I18" s="457">
        <v>12927.83</v>
      </c>
      <c r="J18" s="457"/>
      <c r="K18" s="457">
        <v>471378.42</v>
      </c>
      <c r="L18" s="457">
        <v>399499.25</v>
      </c>
      <c r="M18">
        <v>292</v>
      </c>
      <c r="N18">
        <v>27</v>
      </c>
    </row>
    <row r="19" spans="1:14">
      <c r="B19" s="457">
        <v>412248.58</v>
      </c>
      <c r="C19" s="458">
        <v>0</v>
      </c>
      <c r="D19" s="457">
        <v>178.5</v>
      </c>
      <c r="E19" s="457">
        <v>412427.08</v>
      </c>
      <c r="H19" s="457">
        <v>15254.83</v>
      </c>
      <c r="N19" s="458">
        <v>0</v>
      </c>
    </row>
    <row r="20" spans="1:14">
      <c r="A20" t="s">
        <v>268</v>
      </c>
      <c r="B20">
        <v>1395</v>
      </c>
      <c r="C20">
        <v>0</v>
      </c>
      <c r="D20">
        <v>0</v>
      </c>
      <c r="E20">
        <v>1395</v>
      </c>
      <c r="F20" s="457">
        <v>31845.19</v>
      </c>
      <c r="G20" s="457">
        <v>208759.41</v>
      </c>
      <c r="H20">
        <v>58</v>
      </c>
      <c r="I20" s="457">
        <v>5906.94</v>
      </c>
      <c r="J20" s="457"/>
      <c r="K20" s="457">
        <v>201789.22</v>
      </c>
      <c r="L20" s="457">
        <v>171007.28</v>
      </c>
      <c r="M20">
        <v>105</v>
      </c>
      <c r="N20">
        <v>26</v>
      </c>
    </row>
    <row r="21" spans="1:14">
      <c r="B21" s="457">
        <v>176914.22</v>
      </c>
      <c r="C21" s="458">
        <v>0</v>
      </c>
      <c r="D21" s="458">
        <v>0</v>
      </c>
      <c r="E21" s="457">
        <v>176914.22</v>
      </c>
      <c r="H21" s="457">
        <v>6970.19</v>
      </c>
      <c r="N21" s="458">
        <v>0</v>
      </c>
    </row>
    <row r="22" spans="1:14">
      <c r="A22" t="s">
        <v>324</v>
      </c>
      <c r="B22">
        <v>4104</v>
      </c>
      <c r="C22">
        <v>1</v>
      </c>
      <c r="D22">
        <v>4</v>
      </c>
      <c r="E22">
        <v>4109</v>
      </c>
      <c r="F22" s="457">
        <v>93636.66</v>
      </c>
      <c r="G22" s="457">
        <v>614338.93999999994</v>
      </c>
      <c r="H22">
        <v>207</v>
      </c>
      <c r="I22" s="457">
        <v>21331.95</v>
      </c>
      <c r="J22" s="457"/>
      <c r="K22" s="457">
        <v>589167.24</v>
      </c>
      <c r="L22" s="457">
        <v>499370.33</v>
      </c>
      <c r="M22">
        <v>260</v>
      </c>
      <c r="N22">
        <v>55</v>
      </c>
    </row>
    <row r="23" spans="1:14">
      <c r="B23" s="457">
        <v>520084.99</v>
      </c>
      <c r="C23" s="457">
        <v>124.99</v>
      </c>
      <c r="D23" s="457">
        <v>492.3</v>
      </c>
      <c r="E23" s="457">
        <v>520702.28</v>
      </c>
      <c r="H23" s="457">
        <v>25171.7</v>
      </c>
      <c r="N23" s="458">
        <v>0</v>
      </c>
    </row>
    <row r="24" spans="1:14">
      <c r="A24" t="s">
        <v>312</v>
      </c>
      <c r="B24">
        <v>4019</v>
      </c>
      <c r="C24">
        <v>0</v>
      </c>
      <c r="D24">
        <v>6</v>
      </c>
      <c r="E24">
        <v>4025</v>
      </c>
      <c r="F24" s="457">
        <v>85790.68</v>
      </c>
      <c r="G24" s="457">
        <v>563314.63</v>
      </c>
      <c r="H24">
        <v>201</v>
      </c>
      <c r="I24" s="457">
        <v>20906.13</v>
      </c>
      <c r="J24" s="457"/>
      <c r="K24" s="457">
        <v>538645.4</v>
      </c>
      <c r="L24" s="457">
        <v>456617.82</v>
      </c>
      <c r="M24">
        <v>267</v>
      </c>
      <c r="N24">
        <v>67</v>
      </c>
    </row>
    <row r="25" spans="1:14">
      <c r="B25" s="457">
        <v>476604.05</v>
      </c>
      <c r="C25" s="458">
        <v>0</v>
      </c>
      <c r="D25" s="457">
        <v>919.9</v>
      </c>
      <c r="E25" s="457">
        <v>477523.95</v>
      </c>
      <c r="H25" s="457">
        <v>24669.23</v>
      </c>
      <c r="N25" s="458">
        <v>0</v>
      </c>
    </row>
    <row r="26" spans="1:14">
      <c r="A26" t="s">
        <v>320</v>
      </c>
      <c r="B26">
        <v>3811</v>
      </c>
      <c r="C26">
        <v>4</v>
      </c>
      <c r="D26">
        <v>2</v>
      </c>
      <c r="E26">
        <v>3817</v>
      </c>
      <c r="F26" s="457">
        <v>84597.63</v>
      </c>
      <c r="G26" s="457">
        <v>554836.47</v>
      </c>
      <c r="H26">
        <v>171</v>
      </c>
      <c r="I26" s="457">
        <v>15863.98</v>
      </c>
      <c r="J26" s="457"/>
      <c r="K26" s="457">
        <v>536144.12</v>
      </c>
      <c r="L26" s="457">
        <v>454374.86</v>
      </c>
      <c r="M26">
        <v>290</v>
      </c>
      <c r="N26">
        <v>51</v>
      </c>
    </row>
    <row r="27" spans="1:14">
      <c r="B27" s="457">
        <v>469810.87</v>
      </c>
      <c r="C27" s="457">
        <v>186.17</v>
      </c>
      <c r="D27" s="457">
        <v>241.8</v>
      </c>
      <c r="E27" s="457">
        <v>470238.84</v>
      </c>
      <c r="H27" s="457">
        <v>18692.349999999999</v>
      </c>
      <c r="N27" s="458">
        <v>0</v>
      </c>
    </row>
    <row r="28" spans="1:14">
      <c r="B28">
        <v>35514</v>
      </c>
      <c r="C28">
        <v>12</v>
      </c>
      <c r="D28">
        <v>150</v>
      </c>
      <c r="E28">
        <v>35676</v>
      </c>
      <c r="F28" s="457">
        <v>779371.06</v>
      </c>
      <c r="G28" s="457">
        <v>5140831.87</v>
      </c>
      <c r="H28">
        <v>1672</v>
      </c>
      <c r="I28" s="457">
        <v>167026.53</v>
      </c>
      <c r="J28" s="457"/>
      <c r="K28" s="457">
        <v>4943818.34</v>
      </c>
      <c r="L28" s="457">
        <v>4194434.28</v>
      </c>
      <c r="M28">
        <v>2539</v>
      </c>
      <c r="N28">
        <v>488</v>
      </c>
    </row>
    <row r="29" spans="1:14">
      <c r="B29" s="457">
        <v>4328939.47</v>
      </c>
      <c r="C29" s="457">
        <v>859.79</v>
      </c>
      <c r="D29" s="457">
        <v>31661.55</v>
      </c>
      <c r="E29" s="457">
        <v>4361460.8099999996</v>
      </c>
      <c r="H29" s="457">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L28" sqref="L28"/>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392</v>
      </c>
      <c r="B2" t="s">
        <v>393</v>
      </c>
      <c r="C2" t="s">
        <v>394</v>
      </c>
      <c r="D2" t="s">
        <v>395</v>
      </c>
      <c r="E2" t="s">
        <v>396</v>
      </c>
      <c r="F2" t="s">
        <v>397</v>
      </c>
      <c r="G2" t="s">
        <v>398</v>
      </c>
      <c r="H2" t="s">
        <v>399</v>
      </c>
      <c r="I2" t="s">
        <v>400</v>
      </c>
      <c r="J2" s="460" t="s">
        <v>458</v>
      </c>
      <c r="K2" t="s">
        <v>401</v>
      </c>
      <c r="L2" t="s">
        <v>402</v>
      </c>
      <c r="M2" t="s">
        <v>403</v>
      </c>
      <c r="N2" t="s">
        <v>404</v>
      </c>
    </row>
    <row r="3" spans="1:14">
      <c r="B3" t="s">
        <v>405</v>
      </c>
      <c r="C3" t="s">
        <v>406</v>
      </c>
      <c r="D3" t="s">
        <v>407</v>
      </c>
      <c r="E3" t="s">
        <v>408</v>
      </c>
      <c r="H3" t="s">
        <v>409</v>
      </c>
      <c r="N3" t="s">
        <v>410</v>
      </c>
    </row>
    <row r="4" spans="1:14">
      <c r="A4" t="s">
        <v>42</v>
      </c>
      <c r="B4">
        <v>2302</v>
      </c>
      <c r="C4">
        <v>0</v>
      </c>
      <c r="D4">
        <v>13</v>
      </c>
      <c r="E4">
        <v>2315</v>
      </c>
      <c r="F4" s="457">
        <v>50884.83</v>
      </c>
      <c r="G4" s="457">
        <v>335305.07</v>
      </c>
      <c r="H4">
        <v>89</v>
      </c>
      <c r="I4" s="457">
        <v>7489.47</v>
      </c>
      <c r="J4" s="457"/>
      <c r="K4" s="457">
        <v>326467.5</v>
      </c>
      <c r="L4" s="457">
        <v>276930.77</v>
      </c>
      <c r="M4">
        <v>189</v>
      </c>
      <c r="N4">
        <v>47</v>
      </c>
    </row>
    <row r="5" spans="1:14">
      <c r="B5" s="457">
        <v>282687.94</v>
      </c>
      <c r="C5" s="458">
        <v>0</v>
      </c>
      <c r="D5" s="457">
        <v>1732.3</v>
      </c>
      <c r="E5" s="457">
        <v>284420.24</v>
      </c>
      <c r="H5" s="457">
        <v>8837.57</v>
      </c>
      <c r="N5" s="458">
        <v>0</v>
      </c>
    </row>
    <row r="6" spans="1:14">
      <c r="A6" t="s">
        <v>413</v>
      </c>
      <c r="B6">
        <v>3448</v>
      </c>
      <c r="C6">
        <v>1</v>
      </c>
      <c r="D6">
        <v>17</v>
      </c>
      <c r="E6">
        <v>3466</v>
      </c>
      <c r="F6" s="457">
        <v>76609.759999999995</v>
      </c>
      <c r="G6" s="458">
        <v>504931</v>
      </c>
      <c r="H6">
        <v>179</v>
      </c>
      <c r="I6" s="457">
        <v>18598.509999999998</v>
      </c>
      <c r="J6" s="457"/>
      <c r="K6" s="457">
        <v>483018.96</v>
      </c>
      <c r="L6" s="457">
        <v>409722.73</v>
      </c>
      <c r="M6">
        <v>275</v>
      </c>
      <c r="N6">
        <v>51</v>
      </c>
    </row>
    <row r="7" spans="1:14">
      <c r="B7" s="457">
        <v>425498.12</v>
      </c>
      <c r="C7" s="457">
        <v>105.32</v>
      </c>
      <c r="D7" s="457">
        <v>2717.8</v>
      </c>
      <c r="E7" s="457">
        <v>428321.24</v>
      </c>
      <c r="H7" s="457">
        <v>21912.04</v>
      </c>
      <c r="N7" s="458">
        <v>0</v>
      </c>
    </row>
    <row r="8" spans="1:14">
      <c r="A8" t="s">
        <v>267</v>
      </c>
      <c r="B8">
        <v>2542</v>
      </c>
      <c r="C8">
        <v>1</v>
      </c>
      <c r="D8">
        <v>11</v>
      </c>
      <c r="E8">
        <v>2554</v>
      </c>
      <c r="F8" s="457">
        <v>55947.77</v>
      </c>
      <c r="G8" s="457">
        <v>368252.95</v>
      </c>
      <c r="H8">
        <v>80</v>
      </c>
      <c r="I8" s="457">
        <v>7571.51</v>
      </c>
      <c r="J8" s="457"/>
      <c r="K8" s="457">
        <v>359318.8</v>
      </c>
      <c r="L8" s="457">
        <v>304733.67</v>
      </c>
      <c r="M8">
        <v>344</v>
      </c>
      <c r="N8">
        <v>46</v>
      </c>
    </row>
    <row r="9" spans="1:14">
      <c r="B9" s="457">
        <v>310719.09999999998</v>
      </c>
      <c r="C9" s="457">
        <v>94.68</v>
      </c>
      <c r="D9" s="457">
        <v>1491.4</v>
      </c>
      <c r="E9" s="457">
        <v>312305.18</v>
      </c>
      <c r="H9" s="457">
        <v>8934.15</v>
      </c>
      <c r="N9" s="458">
        <v>0</v>
      </c>
    </row>
    <row r="10" spans="1:14">
      <c r="A10" t="s">
        <v>415</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414</v>
      </c>
      <c r="B12">
        <v>2463</v>
      </c>
      <c r="C12">
        <v>2</v>
      </c>
      <c r="D12">
        <v>0</v>
      </c>
      <c r="E12">
        <v>2465</v>
      </c>
      <c r="F12" s="457">
        <v>58141.64</v>
      </c>
      <c r="G12" s="457">
        <v>381146.47</v>
      </c>
      <c r="H12">
        <v>123</v>
      </c>
      <c r="I12" s="457">
        <v>12000.07</v>
      </c>
      <c r="J12" s="457"/>
      <c r="K12" s="457">
        <v>366986.39</v>
      </c>
      <c r="L12" s="457">
        <v>311004.76</v>
      </c>
      <c r="M12">
        <v>114</v>
      </c>
      <c r="N12">
        <v>58</v>
      </c>
    </row>
    <row r="13" spans="1:14">
      <c r="B13" s="457">
        <v>322207.84999999998</v>
      </c>
      <c r="C13" s="457">
        <v>796.98</v>
      </c>
      <c r="D13" s="458">
        <v>0</v>
      </c>
      <c r="E13" s="457">
        <v>323004.83</v>
      </c>
      <c r="H13" s="457">
        <v>14160.08</v>
      </c>
      <c r="N13" s="458">
        <v>0</v>
      </c>
    </row>
    <row r="14" spans="1:14">
      <c r="A14" t="s">
        <v>411</v>
      </c>
      <c r="B14">
        <v>2562</v>
      </c>
      <c r="C14">
        <v>1</v>
      </c>
      <c r="D14">
        <v>6</v>
      </c>
      <c r="E14">
        <v>2569</v>
      </c>
      <c r="F14" s="457">
        <v>56065.08</v>
      </c>
      <c r="G14" s="457">
        <v>368381.16</v>
      </c>
      <c r="H14">
        <v>109</v>
      </c>
      <c r="I14" s="457">
        <v>10733.22</v>
      </c>
      <c r="J14" s="457"/>
      <c r="K14" s="457">
        <v>355716.2</v>
      </c>
      <c r="L14" s="457">
        <v>301582.86</v>
      </c>
      <c r="M14">
        <v>135</v>
      </c>
      <c r="N14">
        <v>20</v>
      </c>
    </row>
    <row r="15" spans="1:14">
      <c r="B15" s="457">
        <v>311383.53000000003</v>
      </c>
      <c r="C15" s="457">
        <v>82.65</v>
      </c>
      <c r="D15" s="457">
        <v>849.9</v>
      </c>
      <c r="E15" s="457">
        <v>312316.08</v>
      </c>
      <c r="H15" s="457">
        <v>12664.96</v>
      </c>
      <c r="N15" s="458">
        <v>0</v>
      </c>
    </row>
    <row r="16" spans="1:14">
      <c r="A16" t="s">
        <v>412</v>
      </c>
      <c r="B16">
        <v>3156</v>
      </c>
      <c r="C16">
        <v>2</v>
      </c>
      <c r="D16">
        <v>10</v>
      </c>
      <c r="E16">
        <v>3168</v>
      </c>
      <c r="F16" s="457">
        <v>70255.850000000006</v>
      </c>
      <c r="G16" s="457">
        <v>462142.67</v>
      </c>
      <c r="H16">
        <v>147</v>
      </c>
      <c r="I16" s="457">
        <v>15492.92</v>
      </c>
      <c r="J16" s="457"/>
      <c r="K16" s="457">
        <v>443861.5</v>
      </c>
      <c r="L16" s="457">
        <v>376393.9</v>
      </c>
      <c r="M16">
        <v>151</v>
      </c>
      <c r="N16">
        <v>40</v>
      </c>
    </row>
    <row r="17" spans="1:14">
      <c r="B17" s="457">
        <v>390237.14</v>
      </c>
      <c r="C17" s="457">
        <v>68.08</v>
      </c>
      <c r="D17" s="457">
        <v>1581.6</v>
      </c>
      <c r="E17" s="457">
        <v>391886.82</v>
      </c>
      <c r="H17" s="457">
        <v>18281.169999999998</v>
      </c>
      <c r="N17" s="458">
        <v>0</v>
      </c>
    </row>
    <row r="18" spans="1:14">
      <c r="A18" t="s">
        <v>326</v>
      </c>
      <c r="B18">
        <v>2910</v>
      </c>
      <c r="C18">
        <v>2</v>
      </c>
      <c r="D18">
        <v>1</v>
      </c>
      <c r="E18">
        <v>2913</v>
      </c>
      <c r="F18" s="457">
        <v>65821.460000000006</v>
      </c>
      <c r="G18" s="457">
        <v>431568.34</v>
      </c>
      <c r="H18">
        <v>106</v>
      </c>
      <c r="I18" s="457">
        <v>10076.27</v>
      </c>
      <c r="J18" s="457"/>
      <c r="K18" s="457">
        <v>419678.34</v>
      </c>
      <c r="L18" s="457">
        <v>355670.61</v>
      </c>
      <c r="M18">
        <v>298</v>
      </c>
      <c r="N18">
        <v>26</v>
      </c>
    </row>
    <row r="19" spans="1:14">
      <c r="B19" s="458">
        <v>365450</v>
      </c>
      <c r="C19" s="457">
        <v>218.68</v>
      </c>
      <c r="D19" s="457">
        <v>78.2</v>
      </c>
      <c r="E19" s="457">
        <v>365746.88</v>
      </c>
      <c r="H19" s="458">
        <v>11890</v>
      </c>
      <c r="N19" s="458">
        <v>0</v>
      </c>
    </row>
    <row r="20" spans="1:14">
      <c r="A20" t="s">
        <v>268</v>
      </c>
      <c r="B20">
        <v>1601</v>
      </c>
      <c r="C20">
        <v>1</v>
      </c>
      <c r="D20">
        <v>0</v>
      </c>
      <c r="E20">
        <v>1602</v>
      </c>
      <c r="F20" s="457">
        <v>39082.65</v>
      </c>
      <c r="G20" s="457">
        <v>256204.79999999999</v>
      </c>
      <c r="H20">
        <v>67</v>
      </c>
      <c r="I20" s="457">
        <v>8141.43</v>
      </c>
      <c r="J20" s="457"/>
      <c r="K20" s="457">
        <v>246597.92</v>
      </c>
      <c r="L20" s="457">
        <v>208980.72</v>
      </c>
      <c r="M20">
        <v>129</v>
      </c>
      <c r="N20">
        <v>16</v>
      </c>
    </row>
    <row r="21" spans="1:14">
      <c r="B21" s="457">
        <v>217120.02</v>
      </c>
      <c r="C21" s="457">
        <v>2.13</v>
      </c>
      <c r="D21" s="458">
        <v>0</v>
      </c>
      <c r="E21" s="457">
        <v>217122.15</v>
      </c>
      <c r="H21" s="457">
        <v>9606.8799999999992</v>
      </c>
      <c r="N21" s="458">
        <v>0</v>
      </c>
    </row>
    <row r="22" spans="1:14">
      <c r="A22" t="s">
        <v>324</v>
      </c>
      <c r="B22">
        <v>3583</v>
      </c>
      <c r="C22">
        <v>1</v>
      </c>
      <c r="D22">
        <v>4</v>
      </c>
      <c r="E22">
        <v>3588</v>
      </c>
      <c r="F22" s="457">
        <v>82441.899999999994</v>
      </c>
      <c r="G22" s="457">
        <v>540986.26</v>
      </c>
      <c r="H22">
        <v>151</v>
      </c>
      <c r="I22" s="457">
        <v>17300.240000000002</v>
      </c>
      <c r="J22" s="457"/>
      <c r="K22" s="457">
        <v>520571.98</v>
      </c>
      <c r="L22" s="457">
        <v>441244.12</v>
      </c>
      <c r="M22">
        <v>216</v>
      </c>
      <c r="N22">
        <v>58</v>
      </c>
    </row>
    <row r="23" spans="1:14">
      <c r="B23" s="457">
        <v>457991.91</v>
      </c>
      <c r="C23" s="457">
        <v>11.25</v>
      </c>
      <c r="D23" s="457">
        <v>541.20000000000005</v>
      </c>
      <c r="E23" s="457">
        <v>458544.36</v>
      </c>
      <c r="H23" s="457">
        <v>20414.28</v>
      </c>
      <c r="N23" s="458">
        <v>0</v>
      </c>
    </row>
    <row r="24" spans="1:14">
      <c r="A24" t="s">
        <v>312</v>
      </c>
      <c r="B24">
        <v>3598</v>
      </c>
      <c r="C24">
        <v>1</v>
      </c>
      <c r="D24">
        <v>8</v>
      </c>
      <c r="E24">
        <v>3607</v>
      </c>
      <c r="F24" s="457">
        <v>80069.47</v>
      </c>
      <c r="G24" s="457">
        <v>526017.80000000005</v>
      </c>
      <c r="H24">
        <v>189</v>
      </c>
      <c r="I24" s="457">
        <v>24120.92</v>
      </c>
      <c r="J24" s="457"/>
      <c r="K24" s="457">
        <v>497555.12</v>
      </c>
      <c r="L24" s="457">
        <v>421827.41</v>
      </c>
      <c r="M24">
        <v>274</v>
      </c>
      <c r="N24">
        <v>65</v>
      </c>
    </row>
    <row r="25" spans="1:14">
      <c r="B25" s="457">
        <v>444760.85</v>
      </c>
      <c r="C25" s="457">
        <v>62.58</v>
      </c>
      <c r="D25" s="457">
        <v>1124.9000000000001</v>
      </c>
      <c r="E25" s="457">
        <v>445948.33</v>
      </c>
      <c r="H25" s="457">
        <v>28462.68</v>
      </c>
      <c r="N25" s="458">
        <v>0</v>
      </c>
    </row>
    <row r="26" spans="1:14">
      <c r="A26" t="s">
        <v>320</v>
      </c>
      <c r="B26">
        <v>3580</v>
      </c>
      <c r="C26">
        <v>1</v>
      </c>
      <c r="D26">
        <v>6</v>
      </c>
      <c r="E26">
        <v>3587</v>
      </c>
      <c r="F26" s="457">
        <v>78933.7</v>
      </c>
      <c r="G26" s="457">
        <v>518299.19</v>
      </c>
      <c r="H26">
        <v>198</v>
      </c>
      <c r="I26" s="457">
        <v>18093.14</v>
      </c>
      <c r="J26" s="457"/>
      <c r="K26" s="457">
        <v>496949.29</v>
      </c>
      <c r="L26" s="457">
        <v>421272.35</v>
      </c>
      <c r="M26">
        <v>236</v>
      </c>
      <c r="N26">
        <v>68</v>
      </c>
    </row>
    <row r="27" spans="1:14">
      <c r="B27" s="457">
        <v>438409.71</v>
      </c>
      <c r="C27" s="457">
        <v>103.18</v>
      </c>
      <c r="D27" s="457">
        <v>852.6</v>
      </c>
      <c r="E27" s="457">
        <v>439365.49</v>
      </c>
      <c r="H27" s="457">
        <v>21349.9</v>
      </c>
      <c r="N27" s="458">
        <v>0</v>
      </c>
    </row>
    <row r="28" spans="1:14">
      <c r="B28">
        <v>31745</v>
      </c>
      <c r="C28">
        <v>13</v>
      </c>
      <c r="D28">
        <v>76</v>
      </c>
      <c r="E28">
        <v>31834</v>
      </c>
      <c r="F28" s="457">
        <v>714254.11</v>
      </c>
      <c r="G28" s="457">
        <v>4693235.71</v>
      </c>
      <c r="H28">
        <v>1438</v>
      </c>
      <c r="I28" s="457">
        <v>149617.69</v>
      </c>
      <c r="J28" s="457"/>
      <c r="K28" s="457">
        <v>4516722.01</v>
      </c>
      <c r="L28" s="457">
        <v>3829363.91</v>
      </c>
      <c r="M28">
        <v>2361</v>
      </c>
      <c r="N28">
        <v>495</v>
      </c>
    </row>
    <row r="29" spans="1:14">
      <c r="B29" s="457">
        <v>3966466.17</v>
      </c>
      <c r="C29" s="457">
        <v>1545.53</v>
      </c>
      <c r="D29" s="457">
        <v>10969.9</v>
      </c>
      <c r="E29" s="457">
        <v>3978981.6</v>
      </c>
      <c r="H29" s="457">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L28" sqref="L28"/>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392</v>
      </c>
      <c r="B2" t="s">
        <v>393</v>
      </c>
      <c r="C2" t="s">
        <v>394</v>
      </c>
      <c r="D2" t="s">
        <v>395</v>
      </c>
      <c r="E2" t="s">
        <v>396</v>
      </c>
      <c r="F2" t="s">
        <v>397</v>
      </c>
      <c r="G2" t="s">
        <v>398</v>
      </c>
      <c r="H2" t="s">
        <v>399</v>
      </c>
      <c r="I2" t="s">
        <v>400</v>
      </c>
      <c r="K2" t="s">
        <v>401</v>
      </c>
      <c r="L2" t="s">
        <v>402</v>
      </c>
      <c r="M2" t="s">
        <v>403</v>
      </c>
      <c r="N2" t="s">
        <v>404</v>
      </c>
    </row>
    <row r="3" spans="1:14">
      <c r="B3" t="s">
        <v>405</v>
      </c>
      <c r="C3" t="s">
        <v>406</v>
      </c>
      <c r="D3" t="s">
        <v>407</v>
      </c>
      <c r="E3" t="s">
        <v>408</v>
      </c>
      <c r="H3" t="s">
        <v>409</v>
      </c>
      <c r="N3" t="s">
        <v>410</v>
      </c>
    </row>
    <row r="4" spans="1:14">
      <c r="A4" t="s">
        <v>42</v>
      </c>
      <c r="B4">
        <v>2254</v>
      </c>
      <c r="C4">
        <v>1</v>
      </c>
      <c r="D4">
        <v>13</v>
      </c>
      <c r="E4">
        <v>2268</v>
      </c>
      <c r="F4" s="457">
        <v>51141.37</v>
      </c>
      <c r="G4" s="457">
        <v>336943.44</v>
      </c>
      <c r="H4">
        <v>90</v>
      </c>
      <c r="I4" s="457">
        <v>10338.959999999999</v>
      </c>
      <c r="J4" s="457"/>
      <c r="K4" s="457">
        <v>324766.02</v>
      </c>
      <c r="L4" s="457">
        <v>275463.11</v>
      </c>
      <c r="M4">
        <v>195</v>
      </c>
      <c r="N4">
        <v>39</v>
      </c>
    </row>
    <row r="5" spans="1:14">
      <c r="B5" s="457">
        <v>283950.25</v>
      </c>
      <c r="C5" s="457">
        <v>162.53</v>
      </c>
      <c r="D5" s="457">
        <v>1689.29</v>
      </c>
      <c r="E5" s="457">
        <v>285802.07</v>
      </c>
      <c r="H5" s="457">
        <v>12177.42</v>
      </c>
      <c r="N5" s="458">
        <v>0</v>
      </c>
    </row>
    <row r="6" spans="1:14">
      <c r="A6" t="s">
        <v>413</v>
      </c>
      <c r="B6">
        <v>3218</v>
      </c>
      <c r="C6">
        <v>1</v>
      </c>
      <c r="D6">
        <v>59</v>
      </c>
      <c r="E6">
        <v>3278</v>
      </c>
      <c r="F6" s="457">
        <v>73159.7</v>
      </c>
      <c r="G6" s="457">
        <v>494625.05</v>
      </c>
      <c r="H6">
        <v>165</v>
      </c>
      <c r="I6" s="457">
        <v>17633.419999999998</v>
      </c>
      <c r="J6" s="457"/>
      <c r="K6" s="457">
        <v>473952.35</v>
      </c>
      <c r="L6" s="457">
        <v>403831.93</v>
      </c>
      <c r="M6">
        <v>220</v>
      </c>
      <c r="N6">
        <v>68</v>
      </c>
    </row>
    <row r="7" spans="1:14">
      <c r="B7" s="457">
        <v>406402.65</v>
      </c>
      <c r="C7" s="457">
        <v>31.8</v>
      </c>
      <c r="D7" s="457">
        <v>15030.9</v>
      </c>
      <c r="E7" s="457">
        <v>421465.35</v>
      </c>
      <c r="H7" s="457">
        <v>20672.7</v>
      </c>
      <c r="N7" s="458">
        <v>0</v>
      </c>
    </row>
    <row r="8" spans="1:14">
      <c r="A8" t="s">
        <v>267</v>
      </c>
      <c r="B8">
        <v>2332</v>
      </c>
      <c r="C8">
        <v>0</v>
      </c>
      <c r="D8">
        <v>7</v>
      </c>
      <c r="E8">
        <v>2339</v>
      </c>
      <c r="F8" s="457">
        <v>52300.22</v>
      </c>
      <c r="G8" s="457">
        <v>343735.53</v>
      </c>
      <c r="H8">
        <v>85</v>
      </c>
      <c r="I8" s="457">
        <v>7479.2</v>
      </c>
      <c r="J8" s="457"/>
      <c r="K8" s="457">
        <v>334910.28000000003</v>
      </c>
      <c r="L8" s="457">
        <v>283956.11</v>
      </c>
      <c r="M8">
        <v>287</v>
      </c>
      <c r="N8">
        <v>50</v>
      </c>
    </row>
    <row r="9" spans="1:14">
      <c r="B9" s="457">
        <v>290553.11</v>
      </c>
      <c r="C9" s="458">
        <v>0</v>
      </c>
      <c r="D9" s="457">
        <v>882.2</v>
      </c>
      <c r="E9" s="457">
        <v>291435.31</v>
      </c>
      <c r="H9" s="457">
        <v>8825.25</v>
      </c>
      <c r="N9" s="458">
        <v>0</v>
      </c>
    </row>
    <row r="10" spans="1:14">
      <c r="A10" t="s">
        <v>415</v>
      </c>
      <c r="B10">
        <v>0</v>
      </c>
      <c r="C10">
        <v>0</v>
      </c>
      <c r="D10">
        <v>0</v>
      </c>
      <c r="E10">
        <v>0</v>
      </c>
      <c r="F10" s="458">
        <v>0</v>
      </c>
      <c r="G10" s="458">
        <v>0</v>
      </c>
      <c r="H10">
        <v>0</v>
      </c>
      <c r="I10" s="458">
        <v>0</v>
      </c>
      <c r="J10" s="458"/>
      <c r="K10" s="458">
        <v>0</v>
      </c>
      <c r="L10" s="458">
        <v>0</v>
      </c>
      <c r="M10">
        <v>0</v>
      </c>
      <c r="N10">
        <v>0</v>
      </c>
    </row>
    <row r="11" spans="1:14">
      <c r="B11" s="458">
        <v>0</v>
      </c>
      <c r="C11" s="458">
        <v>0</v>
      </c>
      <c r="D11" s="458">
        <v>0</v>
      </c>
      <c r="E11" s="458">
        <v>0</v>
      </c>
      <c r="H11" s="458">
        <v>0</v>
      </c>
      <c r="N11" s="458">
        <v>0</v>
      </c>
    </row>
    <row r="12" spans="1:14">
      <c r="A12" t="s">
        <v>414</v>
      </c>
      <c r="B12">
        <v>2418</v>
      </c>
      <c r="C12">
        <v>1</v>
      </c>
      <c r="D12">
        <v>0</v>
      </c>
      <c r="E12">
        <v>2419</v>
      </c>
      <c r="F12" s="457">
        <v>56627.96</v>
      </c>
      <c r="G12" s="457">
        <v>371223.57</v>
      </c>
      <c r="H12">
        <v>130</v>
      </c>
      <c r="I12" s="457">
        <v>13147.59</v>
      </c>
      <c r="J12" s="457"/>
      <c r="K12" s="457">
        <v>355709.42</v>
      </c>
      <c r="L12" s="457">
        <v>301448.02</v>
      </c>
      <c r="M12">
        <v>127</v>
      </c>
      <c r="N12">
        <v>33</v>
      </c>
    </row>
    <row r="13" spans="1:14">
      <c r="B13" s="457">
        <v>314531.18</v>
      </c>
      <c r="C13" s="457">
        <v>64.430000000000007</v>
      </c>
      <c r="D13" s="458">
        <v>0</v>
      </c>
      <c r="E13" s="457">
        <v>314595.61</v>
      </c>
      <c r="H13" s="457">
        <v>15514.15</v>
      </c>
      <c r="N13" s="458">
        <v>0</v>
      </c>
    </row>
    <row r="14" spans="1:14">
      <c r="A14" t="s">
        <v>411</v>
      </c>
      <c r="B14">
        <v>2361</v>
      </c>
      <c r="C14">
        <v>0</v>
      </c>
      <c r="D14">
        <v>1</v>
      </c>
      <c r="E14">
        <v>2362</v>
      </c>
      <c r="F14" s="457">
        <v>51697.23</v>
      </c>
      <c r="G14" s="457">
        <v>339002.28</v>
      </c>
      <c r="H14">
        <v>93</v>
      </c>
      <c r="I14" s="457">
        <v>8787.35</v>
      </c>
      <c r="J14" s="457"/>
      <c r="K14" s="457">
        <v>328633.45</v>
      </c>
      <c r="L14" s="457">
        <v>278517.7</v>
      </c>
      <c r="M14">
        <v>131</v>
      </c>
      <c r="N14">
        <v>13</v>
      </c>
    </row>
    <row r="15" spans="1:14">
      <c r="B15" s="457">
        <v>287200.05</v>
      </c>
      <c r="C15" s="458">
        <v>0</v>
      </c>
      <c r="D15" s="458">
        <v>105</v>
      </c>
      <c r="E15" s="457">
        <v>287305.05</v>
      </c>
      <c r="H15" s="457">
        <v>10368.83</v>
      </c>
      <c r="N15" s="458">
        <v>0</v>
      </c>
    </row>
    <row r="16" spans="1:14">
      <c r="A16" t="s">
        <v>412</v>
      </c>
      <c r="B16">
        <v>3084</v>
      </c>
      <c r="C16">
        <v>1</v>
      </c>
      <c r="D16">
        <v>10</v>
      </c>
      <c r="E16">
        <v>3095</v>
      </c>
      <c r="F16" s="457">
        <v>67940.820000000007</v>
      </c>
      <c r="G16" s="457">
        <v>446514.27</v>
      </c>
      <c r="H16">
        <v>140</v>
      </c>
      <c r="I16" s="457">
        <v>16102.71</v>
      </c>
      <c r="J16" s="457"/>
      <c r="K16" s="457">
        <v>427513.39</v>
      </c>
      <c r="L16" s="457">
        <v>362470.74</v>
      </c>
      <c r="M16">
        <v>120</v>
      </c>
      <c r="N16">
        <v>32</v>
      </c>
    </row>
    <row r="17" spans="1:14">
      <c r="B17" s="457">
        <v>377343.66</v>
      </c>
      <c r="C17" s="457">
        <v>98.64</v>
      </c>
      <c r="D17" s="457">
        <v>1131.1500000000001</v>
      </c>
      <c r="E17" s="457">
        <v>378573.45</v>
      </c>
      <c r="H17" s="457">
        <v>19000.88</v>
      </c>
      <c r="N17" s="458">
        <v>0</v>
      </c>
    </row>
    <row r="18" spans="1:14">
      <c r="A18" t="s">
        <v>326</v>
      </c>
      <c r="B18">
        <v>2691</v>
      </c>
      <c r="C18">
        <v>2</v>
      </c>
      <c r="D18">
        <v>0</v>
      </c>
      <c r="E18">
        <v>2693</v>
      </c>
      <c r="F18" s="457">
        <v>61545.93</v>
      </c>
      <c r="G18" s="457">
        <v>403461.02</v>
      </c>
      <c r="H18">
        <v>106</v>
      </c>
      <c r="I18" s="457">
        <v>9916.93</v>
      </c>
      <c r="J18" s="457"/>
      <c r="K18" s="457">
        <v>391759.05</v>
      </c>
      <c r="L18" s="457">
        <v>331998.15999999997</v>
      </c>
      <c r="M18">
        <v>253</v>
      </c>
      <c r="N18">
        <v>23</v>
      </c>
    </row>
    <row r="19" spans="1:14">
      <c r="B19" s="457">
        <v>341471.78</v>
      </c>
      <c r="C19" s="457">
        <v>443.31</v>
      </c>
      <c r="D19" s="458">
        <v>0</v>
      </c>
      <c r="E19" s="457">
        <v>341915.09</v>
      </c>
      <c r="H19" s="457">
        <v>11701.97</v>
      </c>
      <c r="N19" s="458">
        <v>0</v>
      </c>
    </row>
    <row r="20" spans="1:14">
      <c r="A20" t="s">
        <v>268</v>
      </c>
      <c r="B20">
        <v>1320</v>
      </c>
      <c r="C20">
        <v>1</v>
      </c>
      <c r="D20">
        <v>55</v>
      </c>
      <c r="E20">
        <v>1376</v>
      </c>
      <c r="F20" s="457">
        <v>32483.81</v>
      </c>
      <c r="G20" s="457">
        <v>224072.91</v>
      </c>
      <c r="H20">
        <v>54</v>
      </c>
      <c r="I20" s="457">
        <v>6533.73</v>
      </c>
      <c r="J20" s="457"/>
      <c r="K20" s="457">
        <v>216363.12</v>
      </c>
      <c r="L20" s="457">
        <v>185055.37</v>
      </c>
      <c r="M20">
        <v>104</v>
      </c>
      <c r="N20">
        <v>16</v>
      </c>
    </row>
    <row r="21" spans="1:14">
      <c r="B21" s="457">
        <v>180459.41</v>
      </c>
      <c r="C21" s="457">
        <v>3.96</v>
      </c>
      <c r="D21" s="457">
        <v>11125.73</v>
      </c>
      <c r="E21" s="457">
        <v>191589.1</v>
      </c>
      <c r="H21" s="457">
        <v>7709.79</v>
      </c>
      <c r="N21" s="458">
        <v>0</v>
      </c>
    </row>
    <row r="22" spans="1:14">
      <c r="A22" t="s">
        <v>324</v>
      </c>
      <c r="B22">
        <v>3278</v>
      </c>
      <c r="C22">
        <v>1</v>
      </c>
      <c r="D22">
        <v>5</v>
      </c>
      <c r="E22">
        <v>3284</v>
      </c>
      <c r="F22" s="457">
        <v>77443.66</v>
      </c>
      <c r="G22" s="457">
        <v>508383.95</v>
      </c>
      <c r="H22">
        <v>175</v>
      </c>
      <c r="I22" s="457">
        <v>16937.169999999998</v>
      </c>
      <c r="J22" s="457"/>
      <c r="K22" s="457">
        <v>488398.1</v>
      </c>
      <c r="L22" s="457">
        <v>414003.12</v>
      </c>
      <c r="M22">
        <v>203</v>
      </c>
      <c r="N22">
        <v>53</v>
      </c>
    </row>
    <row r="23" spans="1:14">
      <c r="B23" s="457">
        <v>429804.12</v>
      </c>
      <c r="C23" s="457">
        <v>429.77</v>
      </c>
      <c r="D23" s="457">
        <v>706.4</v>
      </c>
      <c r="E23" s="457">
        <v>430940.29</v>
      </c>
      <c r="H23" s="457">
        <v>19985.849999999999</v>
      </c>
      <c r="N23" s="458">
        <v>0</v>
      </c>
    </row>
    <row r="24" spans="1:14">
      <c r="A24" t="s">
        <v>312</v>
      </c>
      <c r="B24">
        <v>3453</v>
      </c>
      <c r="C24">
        <v>0</v>
      </c>
      <c r="D24">
        <v>11</v>
      </c>
      <c r="E24">
        <v>3464</v>
      </c>
      <c r="F24" s="457">
        <v>77084.710000000006</v>
      </c>
      <c r="G24" s="457">
        <v>507153.5</v>
      </c>
      <c r="H24">
        <v>188</v>
      </c>
      <c r="I24" s="457">
        <v>21152.26</v>
      </c>
      <c r="J24" s="457"/>
      <c r="K24" s="457">
        <v>482193.84</v>
      </c>
      <c r="L24" s="457">
        <v>408916.53</v>
      </c>
      <c r="M24">
        <v>206</v>
      </c>
      <c r="N24">
        <v>68</v>
      </c>
    </row>
    <row r="25" spans="1:14">
      <c r="B25" s="457">
        <v>428242.29</v>
      </c>
      <c r="C25" s="458">
        <v>0</v>
      </c>
      <c r="D25" s="457">
        <v>1826.5</v>
      </c>
      <c r="E25" s="457">
        <v>430068.79</v>
      </c>
      <c r="H25" s="457">
        <v>24959.66</v>
      </c>
      <c r="N25" s="458">
        <v>0</v>
      </c>
    </row>
    <row r="26" spans="1:14">
      <c r="A26" t="s">
        <v>320</v>
      </c>
      <c r="B26">
        <v>3311</v>
      </c>
      <c r="C26">
        <v>1</v>
      </c>
      <c r="D26">
        <v>3</v>
      </c>
      <c r="E26">
        <v>3315</v>
      </c>
      <c r="F26" s="457">
        <v>76556.86</v>
      </c>
      <c r="G26" s="457">
        <v>502256.33</v>
      </c>
      <c r="H26">
        <v>166</v>
      </c>
      <c r="I26" s="457">
        <v>14459.81</v>
      </c>
      <c r="J26" s="457"/>
      <c r="K26" s="457">
        <v>485193.76</v>
      </c>
      <c r="L26" s="457">
        <v>411239.66</v>
      </c>
      <c r="M26">
        <v>230</v>
      </c>
      <c r="N26">
        <v>75</v>
      </c>
    </row>
    <row r="27" spans="1:14">
      <c r="B27" s="457">
        <v>425258.94</v>
      </c>
      <c r="C27" s="457">
        <v>49.73</v>
      </c>
      <c r="D27" s="457">
        <v>390.8</v>
      </c>
      <c r="E27" s="457">
        <v>425699.47</v>
      </c>
      <c r="H27" s="457">
        <v>17062.57</v>
      </c>
      <c r="N27" s="458">
        <v>0</v>
      </c>
    </row>
    <row r="28" spans="1:14">
      <c r="B28">
        <v>29720</v>
      </c>
      <c r="C28">
        <v>9</v>
      </c>
      <c r="D28">
        <v>164</v>
      </c>
      <c r="E28">
        <v>29893</v>
      </c>
      <c r="F28" s="457">
        <v>677982.27</v>
      </c>
      <c r="G28" s="457">
        <v>4477371.8499999996</v>
      </c>
      <c r="H28">
        <v>1392</v>
      </c>
      <c r="I28" s="457">
        <v>142489.12</v>
      </c>
      <c r="J28" s="457"/>
      <c r="K28" s="457">
        <v>4309392.7699999996</v>
      </c>
      <c r="L28" s="457">
        <v>3656900.46</v>
      </c>
      <c r="M28">
        <v>2076</v>
      </c>
      <c r="N28">
        <v>470</v>
      </c>
    </row>
    <row r="29" spans="1:14">
      <c r="B29" s="457">
        <v>3765217.44</v>
      </c>
      <c r="C29" s="457">
        <v>1284.17</v>
      </c>
      <c r="D29" s="457">
        <v>32887.97</v>
      </c>
      <c r="E29" s="457">
        <v>3799389.58</v>
      </c>
      <c r="H29" s="457">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H32" sqref="H32"/>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392</v>
      </c>
      <c r="B2" t="s">
        <v>393</v>
      </c>
      <c r="C2" t="s">
        <v>394</v>
      </c>
      <c r="D2" t="s">
        <v>395</v>
      </c>
      <c r="E2" t="s">
        <v>396</v>
      </c>
      <c r="F2" t="s">
        <v>397</v>
      </c>
      <c r="G2" t="s">
        <v>398</v>
      </c>
      <c r="H2" t="s">
        <v>399</v>
      </c>
      <c r="I2" t="s">
        <v>400</v>
      </c>
      <c r="J2" t="s">
        <v>401</v>
      </c>
      <c r="K2" t="s">
        <v>402</v>
      </c>
      <c r="L2" t="s">
        <v>403</v>
      </c>
      <c r="M2" t="s">
        <v>404</v>
      </c>
    </row>
    <row r="3" spans="1:13">
      <c r="B3" t="s">
        <v>405</v>
      </c>
      <c r="C3" t="s">
        <v>406</v>
      </c>
      <c r="D3" t="s">
        <v>407</v>
      </c>
      <c r="E3" t="s">
        <v>408</v>
      </c>
      <c r="H3" t="s">
        <v>409</v>
      </c>
      <c r="M3" t="s">
        <v>410</v>
      </c>
    </row>
    <row r="4" spans="1:13">
      <c r="A4" t="s">
        <v>42</v>
      </c>
      <c r="B4">
        <v>2177</v>
      </c>
      <c r="C4">
        <v>0</v>
      </c>
      <c r="D4">
        <v>11</v>
      </c>
      <c r="E4">
        <v>2188</v>
      </c>
      <c r="F4" s="457">
        <v>51022.47</v>
      </c>
      <c r="G4" s="457">
        <v>336116.93</v>
      </c>
      <c r="H4">
        <v>69</v>
      </c>
      <c r="I4" s="457">
        <v>6773.26</v>
      </c>
      <c r="J4" s="457">
        <v>328124.48</v>
      </c>
      <c r="K4" s="457">
        <v>278321.2</v>
      </c>
      <c r="L4">
        <v>236</v>
      </c>
      <c r="M4">
        <v>36</v>
      </c>
    </row>
    <row r="5" spans="1:13">
      <c r="B5" s="457">
        <v>283452.98</v>
      </c>
      <c r="C5" s="458">
        <v>0</v>
      </c>
      <c r="D5" s="457">
        <v>1641.48</v>
      </c>
      <c r="E5" s="457">
        <v>285094.46000000002</v>
      </c>
      <c r="H5" s="457">
        <v>7992.45</v>
      </c>
      <c r="M5" s="458">
        <v>0</v>
      </c>
    </row>
    <row r="6" spans="1:13">
      <c r="A6" t="s">
        <v>413</v>
      </c>
      <c r="B6">
        <v>3249</v>
      </c>
      <c r="C6">
        <v>2</v>
      </c>
      <c r="D6">
        <v>19</v>
      </c>
      <c r="E6">
        <v>3270</v>
      </c>
      <c r="F6" s="457">
        <v>77470.240000000005</v>
      </c>
      <c r="G6" s="458">
        <v>511089</v>
      </c>
      <c r="H6">
        <v>172</v>
      </c>
      <c r="I6" s="457">
        <v>17157.73</v>
      </c>
      <c r="J6" s="457">
        <v>490905.13</v>
      </c>
      <c r="K6" s="457">
        <v>416461.03</v>
      </c>
      <c r="L6">
        <v>242</v>
      </c>
      <c r="M6">
        <v>54</v>
      </c>
    </row>
    <row r="7" spans="1:13">
      <c r="B7" s="457">
        <v>429930.94</v>
      </c>
      <c r="C7" s="457">
        <v>453.55</v>
      </c>
      <c r="D7" s="457">
        <v>3234.27</v>
      </c>
      <c r="E7" s="457">
        <v>433618.76</v>
      </c>
      <c r="H7" s="457">
        <v>20183.87</v>
      </c>
      <c r="M7" s="458">
        <v>0</v>
      </c>
    </row>
    <row r="8" spans="1:13">
      <c r="A8" t="s">
        <v>267</v>
      </c>
      <c r="B8">
        <v>2506</v>
      </c>
      <c r="C8">
        <v>0</v>
      </c>
      <c r="D8">
        <v>4</v>
      </c>
      <c r="E8">
        <v>2510</v>
      </c>
      <c r="F8" s="457">
        <v>56912.95</v>
      </c>
      <c r="G8" s="457">
        <v>373809.25</v>
      </c>
      <c r="H8">
        <v>84</v>
      </c>
      <c r="I8" s="457">
        <v>7427.77</v>
      </c>
      <c r="J8" s="457">
        <v>365066.89</v>
      </c>
      <c r="K8" s="457">
        <v>309468.53000000003</v>
      </c>
      <c r="L8">
        <v>371</v>
      </c>
      <c r="M8">
        <v>42</v>
      </c>
    </row>
    <row r="9" spans="1:13">
      <c r="B9" s="457">
        <v>316178.32</v>
      </c>
      <c r="C9" s="458">
        <v>0</v>
      </c>
      <c r="D9" s="457">
        <v>717.98</v>
      </c>
      <c r="E9" s="457">
        <v>316896.3</v>
      </c>
      <c r="H9" s="457">
        <v>8742.36</v>
      </c>
      <c r="M9" s="458">
        <v>0</v>
      </c>
    </row>
    <row r="10" spans="1:13">
      <c r="A10" t="s">
        <v>415</v>
      </c>
      <c r="B10">
        <v>0</v>
      </c>
      <c r="C10">
        <v>0</v>
      </c>
      <c r="D10">
        <v>0</v>
      </c>
      <c r="E10">
        <v>0</v>
      </c>
      <c r="F10" s="458">
        <v>0</v>
      </c>
      <c r="G10" s="458">
        <v>0</v>
      </c>
      <c r="H10">
        <v>0</v>
      </c>
      <c r="I10" s="458">
        <v>0</v>
      </c>
      <c r="J10" s="458">
        <v>0</v>
      </c>
      <c r="K10" s="458">
        <v>0</v>
      </c>
      <c r="L10">
        <v>0</v>
      </c>
      <c r="M10">
        <v>0</v>
      </c>
    </row>
    <row r="11" spans="1:13">
      <c r="B11" s="458">
        <v>0</v>
      </c>
      <c r="C11" s="458">
        <v>0</v>
      </c>
      <c r="D11" s="458">
        <v>0</v>
      </c>
      <c r="E11" s="458">
        <v>0</v>
      </c>
      <c r="H11" s="458">
        <v>0</v>
      </c>
      <c r="M11" s="458">
        <v>0</v>
      </c>
    </row>
    <row r="12" spans="1:13">
      <c r="A12" t="s">
        <v>414</v>
      </c>
      <c r="B12">
        <v>2428</v>
      </c>
      <c r="C12">
        <v>0</v>
      </c>
      <c r="D12">
        <v>2</v>
      </c>
      <c r="E12">
        <v>2430</v>
      </c>
      <c r="F12" s="457">
        <v>58135.51</v>
      </c>
      <c r="G12" s="457">
        <v>381414.1</v>
      </c>
      <c r="H12">
        <v>102</v>
      </c>
      <c r="I12" s="457">
        <v>11105.68</v>
      </c>
      <c r="J12" s="457">
        <v>368309.4</v>
      </c>
      <c r="K12" s="457">
        <v>312172.90999999997</v>
      </c>
      <c r="L12">
        <v>141</v>
      </c>
      <c r="M12">
        <v>43</v>
      </c>
    </row>
    <row r="13" spans="1:13">
      <c r="B13" s="457">
        <v>322970.69</v>
      </c>
      <c r="C13" s="458">
        <v>0</v>
      </c>
      <c r="D13" s="457">
        <v>307.89999999999998</v>
      </c>
      <c r="E13" s="457">
        <v>323278.59000000003</v>
      </c>
      <c r="H13" s="457">
        <v>13104.7</v>
      </c>
      <c r="M13" s="458">
        <v>0</v>
      </c>
    </row>
    <row r="14" spans="1:13">
      <c r="A14" t="s">
        <v>411</v>
      </c>
      <c r="B14">
        <v>2621</v>
      </c>
      <c r="C14">
        <v>0</v>
      </c>
      <c r="D14">
        <v>2</v>
      </c>
      <c r="E14">
        <v>2623</v>
      </c>
      <c r="F14" s="457">
        <v>58714.15</v>
      </c>
      <c r="G14" s="457">
        <v>385218.5</v>
      </c>
      <c r="H14">
        <v>93</v>
      </c>
      <c r="I14" s="457">
        <v>8684.64</v>
      </c>
      <c r="J14" s="458">
        <v>374971</v>
      </c>
      <c r="K14" s="457">
        <v>317819.71000000002</v>
      </c>
      <c r="L14">
        <v>195</v>
      </c>
      <c r="M14">
        <v>29</v>
      </c>
    </row>
    <row r="15" spans="1:13">
      <c r="B15" s="457">
        <v>326184.42</v>
      </c>
      <c r="C15" s="458">
        <v>0</v>
      </c>
      <c r="D15" s="457">
        <v>319.93</v>
      </c>
      <c r="E15" s="457">
        <v>326504.34999999998</v>
      </c>
      <c r="H15" s="457">
        <v>10247.5</v>
      </c>
      <c r="M15" s="458">
        <v>0</v>
      </c>
    </row>
    <row r="16" spans="1:13">
      <c r="A16" t="s">
        <v>412</v>
      </c>
      <c r="B16">
        <v>2922</v>
      </c>
      <c r="C16">
        <v>1</v>
      </c>
      <c r="D16">
        <v>11</v>
      </c>
      <c r="E16">
        <v>2934</v>
      </c>
      <c r="F16" s="457">
        <v>67587.63</v>
      </c>
      <c r="G16" s="457">
        <v>444400.04</v>
      </c>
      <c r="H16">
        <v>115</v>
      </c>
      <c r="I16" s="457">
        <v>11391.52</v>
      </c>
      <c r="J16" s="457">
        <v>430958.37</v>
      </c>
      <c r="K16" s="457">
        <v>365420.89</v>
      </c>
      <c r="L16">
        <v>131</v>
      </c>
      <c r="M16">
        <v>20</v>
      </c>
    </row>
    <row r="17" spans="1:13">
      <c r="B17" s="457">
        <v>375439.69</v>
      </c>
      <c r="C17" s="457">
        <v>41.77</v>
      </c>
      <c r="D17" s="457">
        <v>1330.95</v>
      </c>
      <c r="E17" s="457">
        <v>376812.41</v>
      </c>
      <c r="H17" s="457">
        <v>13441.67</v>
      </c>
      <c r="M17" s="458">
        <v>0</v>
      </c>
    </row>
    <row r="18" spans="1:13">
      <c r="A18" t="s">
        <v>326</v>
      </c>
      <c r="B18">
        <v>2617</v>
      </c>
      <c r="C18">
        <v>0</v>
      </c>
      <c r="D18">
        <v>1</v>
      </c>
      <c r="E18">
        <v>2618</v>
      </c>
      <c r="F18" s="457">
        <v>59573.41</v>
      </c>
      <c r="G18" s="457">
        <v>390623.99</v>
      </c>
      <c r="H18">
        <v>69</v>
      </c>
      <c r="I18" s="457">
        <v>6967.41</v>
      </c>
      <c r="J18" s="457">
        <v>382402.45</v>
      </c>
      <c r="K18" s="457">
        <v>324083.17</v>
      </c>
      <c r="L18">
        <v>264</v>
      </c>
      <c r="M18">
        <v>16</v>
      </c>
    </row>
    <row r="19" spans="1:13">
      <c r="B19" s="457">
        <v>330958.58</v>
      </c>
      <c r="C19" s="458">
        <v>0</v>
      </c>
      <c r="D19" s="458">
        <v>92</v>
      </c>
      <c r="E19" s="457">
        <v>331050.58</v>
      </c>
      <c r="H19" s="457">
        <v>8221.5400000000009</v>
      </c>
      <c r="M19" s="458">
        <v>0</v>
      </c>
    </row>
    <row r="20" spans="1:13">
      <c r="A20" t="s">
        <v>268</v>
      </c>
      <c r="B20">
        <v>1633</v>
      </c>
      <c r="C20">
        <v>0</v>
      </c>
      <c r="D20">
        <v>3</v>
      </c>
      <c r="E20">
        <v>1636</v>
      </c>
      <c r="F20" s="457">
        <v>40610.78</v>
      </c>
      <c r="G20" s="457">
        <v>266670.36</v>
      </c>
      <c r="H20">
        <v>65</v>
      </c>
      <c r="I20" s="457">
        <v>7652.68</v>
      </c>
      <c r="J20" s="457">
        <v>257668.64</v>
      </c>
      <c r="K20" s="457">
        <v>218406.9</v>
      </c>
      <c r="L20">
        <v>155</v>
      </c>
      <c r="M20">
        <v>21</v>
      </c>
    </row>
    <row r="21" spans="1:13">
      <c r="B21" s="457">
        <v>225612.84</v>
      </c>
      <c r="C21" s="458">
        <v>0</v>
      </c>
      <c r="D21" s="457">
        <v>446.74</v>
      </c>
      <c r="E21" s="457">
        <v>226059.58</v>
      </c>
      <c r="H21" s="457">
        <v>9001.7199999999993</v>
      </c>
      <c r="M21" s="458">
        <v>0</v>
      </c>
    </row>
    <row r="22" spans="1:13">
      <c r="A22" t="s">
        <v>324</v>
      </c>
      <c r="B22">
        <v>3277</v>
      </c>
      <c r="C22">
        <v>0</v>
      </c>
      <c r="D22">
        <v>4</v>
      </c>
      <c r="E22">
        <v>3281</v>
      </c>
      <c r="F22" s="457">
        <v>78812.98</v>
      </c>
      <c r="G22" s="457">
        <v>517036.42</v>
      </c>
      <c r="H22">
        <v>145</v>
      </c>
      <c r="I22" s="457">
        <v>13530.92</v>
      </c>
      <c r="J22" s="457">
        <v>501069.93</v>
      </c>
      <c r="K22" s="457">
        <v>424692.52</v>
      </c>
      <c r="L22">
        <v>263</v>
      </c>
      <c r="M22">
        <v>35</v>
      </c>
    </row>
    <row r="23" spans="1:13">
      <c r="B23" s="457">
        <v>437845.42</v>
      </c>
      <c r="C23" s="458">
        <v>0</v>
      </c>
      <c r="D23" s="457">
        <v>378.02</v>
      </c>
      <c r="E23" s="457">
        <v>438223.44</v>
      </c>
      <c r="H23" s="457">
        <v>15966.49</v>
      </c>
      <c r="M23" s="458">
        <v>0</v>
      </c>
    </row>
    <row r="24" spans="1:13">
      <c r="A24" t="s">
        <v>312</v>
      </c>
      <c r="B24">
        <v>3164</v>
      </c>
      <c r="C24">
        <v>1</v>
      </c>
      <c r="D24">
        <v>6</v>
      </c>
      <c r="E24">
        <v>3171</v>
      </c>
      <c r="F24" s="457">
        <v>71947.070000000007</v>
      </c>
      <c r="G24" s="457">
        <v>472592.76</v>
      </c>
      <c r="H24">
        <v>163</v>
      </c>
      <c r="I24" s="457">
        <v>15033.53</v>
      </c>
      <c r="J24" s="457">
        <v>454853.2</v>
      </c>
      <c r="K24" s="457">
        <v>385612.16</v>
      </c>
      <c r="L24">
        <v>224</v>
      </c>
      <c r="M24">
        <v>46</v>
      </c>
    </row>
    <row r="25" spans="1:13">
      <c r="B25" s="457">
        <v>399628.96</v>
      </c>
      <c r="C25" s="457">
        <v>69.489999999999995</v>
      </c>
      <c r="D25" s="457">
        <v>947.24</v>
      </c>
      <c r="E25" s="457">
        <v>400645.69</v>
      </c>
      <c r="H25" s="457">
        <v>17739.560000000001</v>
      </c>
      <c r="M25" s="458">
        <v>0</v>
      </c>
    </row>
    <row r="26" spans="1:13">
      <c r="A26" t="s">
        <v>320</v>
      </c>
      <c r="B26">
        <v>3221</v>
      </c>
      <c r="C26">
        <v>3</v>
      </c>
      <c r="D26">
        <v>3</v>
      </c>
      <c r="E26">
        <v>3227</v>
      </c>
      <c r="F26" s="457">
        <v>76580.929999999993</v>
      </c>
      <c r="G26" s="457">
        <v>502406.46</v>
      </c>
      <c r="H26">
        <v>138</v>
      </c>
      <c r="I26" s="457">
        <v>12451.36</v>
      </c>
      <c r="J26" s="457">
        <v>487713.85</v>
      </c>
      <c r="K26" s="457">
        <v>413374.17</v>
      </c>
      <c r="L26">
        <v>257</v>
      </c>
      <c r="M26">
        <v>58</v>
      </c>
    </row>
    <row r="27" spans="1:13">
      <c r="B27" s="457">
        <v>425357.94</v>
      </c>
      <c r="C27" s="457">
        <v>85.39</v>
      </c>
      <c r="D27" s="457">
        <v>382.2</v>
      </c>
      <c r="E27" s="457">
        <v>425825.53</v>
      </c>
      <c r="H27" s="457">
        <v>14692.61</v>
      </c>
      <c r="M27" s="458">
        <v>0</v>
      </c>
    </row>
    <row r="28" spans="1:13">
      <c r="B28">
        <v>29815</v>
      </c>
      <c r="C28">
        <v>7</v>
      </c>
      <c r="D28">
        <v>66</v>
      </c>
      <c r="E28">
        <v>29888</v>
      </c>
      <c r="F28" s="457">
        <v>697368.12</v>
      </c>
      <c r="G28" s="457">
        <v>4581377.8099999996</v>
      </c>
      <c r="H28">
        <v>1215</v>
      </c>
      <c r="I28" s="457">
        <v>118176.5</v>
      </c>
      <c r="J28" s="457">
        <v>4442043.3600000003</v>
      </c>
      <c r="K28" s="457">
        <v>3765833.19</v>
      </c>
      <c r="L28">
        <v>2479</v>
      </c>
      <c r="M28">
        <v>400</v>
      </c>
    </row>
    <row r="29" spans="1:13">
      <c r="B29" s="457">
        <v>3873560.78</v>
      </c>
      <c r="C29" s="457">
        <v>650.20000000000005</v>
      </c>
      <c r="D29" s="457">
        <v>9798.7099999999991</v>
      </c>
      <c r="E29" s="457">
        <v>3884009.69</v>
      </c>
      <c r="H29" s="457">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0" workbookViewId="0">
      <selection activeCell="H31" sqref="H31"/>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392</v>
      </c>
      <c r="B2" t="s">
        <v>393</v>
      </c>
      <c r="C2" t="s">
        <v>394</v>
      </c>
      <c r="D2" t="s">
        <v>395</v>
      </c>
      <c r="E2" t="s">
        <v>396</v>
      </c>
      <c r="F2" t="s">
        <v>397</v>
      </c>
      <c r="G2" t="s">
        <v>398</v>
      </c>
      <c r="H2" t="s">
        <v>399</v>
      </c>
      <c r="I2" t="s">
        <v>400</v>
      </c>
      <c r="J2" t="s">
        <v>401</v>
      </c>
      <c r="K2" t="s">
        <v>402</v>
      </c>
      <c r="L2" t="s">
        <v>403</v>
      </c>
      <c r="M2" t="s">
        <v>404</v>
      </c>
    </row>
    <row r="3" spans="1:13">
      <c r="B3" t="s">
        <v>405</v>
      </c>
      <c r="C3" t="s">
        <v>406</v>
      </c>
      <c r="D3" t="s">
        <v>407</v>
      </c>
      <c r="E3" t="s">
        <v>408</v>
      </c>
      <c r="H3" t="s">
        <v>409</v>
      </c>
      <c r="M3" t="s">
        <v>410</v>
      </c>
    </row>
    <row r="4" spans="1:13">
      <c r="A4" t="s">
        <v>411</v>
      </c>
      <c r="B4">
        <v>2442</v>
      </c>
      <c r="C4">
        <v>1</v>
      </c>
      <c r="D4">
        <v>0</v>
      </c>
      <c r="E4">
        <v>2443</v>
      </c>
      <c r="F4" s="457">
        <v>63077.1</v>
      </c>
      <c r="G4" s="457">
        <v>413503.04</v>
      </c>
      <c r="H4">
        <v>89</v>
      </c>
      <c r="I4" s="457">
        <v>8860.33</v>
      </c>
      <c r="J4" s="457">
        <v>403048.06</v>
      </c>
      <c r="K4" s="457">
        <v>341565.61</v>
      </c>
      <c r="L4">
        <v>180</v>
      </c>
      <c r="M4">
        <v>27</v>
      </c>
    </row>
    <row r="5" spans="1:13">
      <c r="B5" s="457">
        <v>350346.6</v>
      </c>
      <c r="C5" s="457">
        <v>79.34</v>
      </c>
      <c r="D5" s="458">
        <v>0</v>
      </c>
      <c r="E5" s="457">
        <v>350425.94</v>
      </c>
      <c r="H5" s="457">
        <v>10454.98</v>
      </c>
      <c r="M5" s="458">
        <v>0</v>
      </c>
    </row>
    <row r="6" spans="1:13">
      <c r="A6" t="s">
        <v>412</v>
      </c>
      <c r="B6">
        <v>3077</v>
      </c>
      <c r="C6">
        <v>0</v>
      </c>
      <c r="D6">
        <v>3</v>
      </c>
      <c r="E6">
        <v>3080</v>
      </c>
      <c r="F6" s="457">
        <v>82104.600000000006</v>
      </c>
      <c r="G6" s="457">
        <v>538519.57999999996</v>
      </c>
      <c r="H6">
        <v>107</v>
      </c>
      <c r="I6" s="457">
        <v>11971.11</v>
      </c>
      <c r="J6" s="457">
        <v>524393.80000000005</v>
      </c>
      <c r="K6" s="457">
        <v>444443.87</v>
      </c>
      <c r="L6">
        <v>130</v>
      </c>
      <c r="M6">
        <v>30</v>
      </c>
    </row>
    <row r="7" spans="1:13">
      <c r="B7" s="457">
        <v>456131.34</v>
      </c>
      <c r="C7" s="458">
        <v>0</v>
      </c>
      <c r="D7" s="457">
        <v>283.64</v>
      </c>
      <c r="E7" s="457">
        <v>456414.98</v>
      </c>
      <c r="H7" s="457">
        <v>14125.78</v>
      </c>
      <c r="M7" s="458">
        <v>0</v>
      </c>
    </row>
    <row r="8" spans="1:13">
      <c r="A8" t="s">
        <v>267</v>
      </c>
      <c r="B8">
        <v>2608</v>
      </c>
      <c r="C8">
        <v>1</v>
      </c>
      <c r="D8">
        <v>7</v>
      </c>
      <c r="E8">
        <v>2616</v>
      </c>
      <c r="F8" s="457">
        <v>68471.28</v>
      </c>
      <c r="G8" s="457">
        <v>449800.74</v>
      </c>
      <c r="H8">
        <v>103</v>
      </c>
      <c r="I8" s="457">
        <v>9888.25</v>
      </c>
      <c r="J8" s="457">
        <v>438132.75</v>
      </c>
      <c r="K8" s="457">
        <v>371441.21</v>
      </c>
      <c r="L8">
        <v>347</v>
      </c>
      <c r="M8">
        <v>49</v>
      </c>
    </row>
    <row r="9" spans="1:13">
      <c r="B9" s="457">
        <v>380249.07</v>
      </c>
      <c r="C9" s="457">
        <v>146.87</v>
      </c>
      <c r="D9" s="457">
        <v>933.52</v>
      </c>
      <c r="E9" s="457">
        <v>381329.46</v>
      </c>
      <c r="H9" s="457">
        <v>11667.99</v>
      </c>
      <c r="M9" s="458">
        <v>0</v>
      </c>
    </row>
    <row r="10" spans="1:13">
      <c r="A10" t="s">
        <v>326</v>
      </c>
      <c r="B10">
        <v>2536</v>
      </c>
      <c r="C10">
        <v>0</v>
      </c>
      <c r="D10">
        <v>40</v>
      </c>
      <c r="E10">
        <v>2576</v>
      </c>
      <c r="F10" s="457">
        <v>67374.600000000006</v>
      </c>
      <c r="G10" s="457">
        <v>450812.77</v>
      </c>
      <c r="H10">
        <v>71</v>
      </c>
      <c r="I10" s="457">
        <v>7241.19</v>
      </c>
      <c r="J10" s="457">
        <v>442268.17</v>
      </c>
      <c r="K10" s="457">
        <v>376196.98</v>
      </c>
      <c r="L10">
        <v>229</v>
      </c>
      <c r="M10">
        <v>15</v>
      </c>
    </row>
    <row r="11" spans="1:13">
      <c r="B11" s="457">
        <v>374302.24</v>
      </c>
      <c r="C11" s="458">
        <v>0</v>
      </c>
      <c r="D11" s="457">
        <v>9135.93</v>
      </c>
      <c r="E11" s="457">
        <v>383438.17</v>
      </c>
      <c r="H11" s="457">
        <v>8544.6</v>
      </c>
      <c r="M11" s="458">
        <v>0</v>
      </c>
    </row>
    <row r="12" spans="1:13">
      <c r="A12" t="s">
        <v>42</v>
      </c>
      <c r="B12">
        <v>2156</v>
      </c>
      <c r="C12">
        <v>0</v>
      </c>
      <c r="D12">
        <v>14</v>
      </c>
      <c r="E12">
        <v>2170</v>
      </c>
      <c r="F12" s="457">
        <v>58585.95</v>
      </c>
      <c r="G12" s="457">
        <v>386455.22</v>
      </c>
      <c r="H12">
        <v>86</v>
      </c>
      <c r="I12" s="458">
        <v>10025</v>
      </c>
      <c r="J12" s="457">
        <v>374625.73</v>
      </c>
      <c r="K12" s="457">
        <v>317844.28000000003</v>
      </c>
      <c r="L12">
        <v>152</v>
      </c>
      <c r="M12">
        <v>45</v>
      </c>
    </row>
    <row r="13" spans="1:13">
      <c r="B13" s="457">
        <v>325476.15000000002</v>
      </c>
      <c r="C13" s="458">
        <v>0</v>
      </c>
      <c r="D13" s="457">
        <v>2393.12</v>
      </c>
      <c r="E13" s="457">
        <v>327869.27</v>
      </c>
      <c r="H13" s="457">
        <v>11829.49</v>
      </c>
      <c r="M13" s="458">
        <v>0</v>
      </c>
    </row>
    <row r="14" spans="1:13">
      <c r="A14" t="s">
        <v>320</v>
      </c>
      <c r="B14">
        <v>3250</v>
      </c>
      <c r="C14">
        <v>1</v>
      </c>
      <c r="D14">
        <v>4</v>
      </c>
      <c r="E14">
        <v>3255</v>
      </c>
      <c r="F14" s="457">
        <v>86837.93</v>
      </c>
      <c r="G14" s="457">
        <v>570151.53</v>
      </c>
      <c r="H14">
        <v>157</v>
      </c>
      <c r="I14" s="457">
        <v>15227.18</v>
      </c>
      <c r="J14" s="457">
        <v>552183.47</v>
      </c>
      <c r="K14" s="457">
        <v>468086.42</v>
      </c>
      <c r="L14">
        <v>255</v>
      </c>
      <c r="M14">
        <v>83</v>
      </c>
    </row>
    <row r="15" spans="1:13">
      <c r="B15" s="457">
        <v>481982.56</v>
      </c>
      <c r="C15" s="457">
        <v>447.8</v>
      </c>
      <c r="D15" s="457">
        <v>883.24</v>
      </c>
      <c r="E15" s="457">
        <v>483313.6</v>
      </c>
      <c r="H15" s="457">
        <v>17968.060000000001</v>
      </c>
      <c r="M15" s="458">
        <v>0</v>
      </c>
    </row>
    <row r="16" spans="1:13">
      <c r="A16" t="s">
        <v>413</v>
      </c>
      <c r="B16">
        <v>3321</v>
      </c>
      <c r="C16">
        <v>1</v>
      </c>
      <c r="D16">
        <v>28</v>
      </c>
      <c r="E16">
        <v>3350</v>
      </c>
      <c r="F16" s="457">
        <v>90150.48</v>
      </c>
      <c r="G16" s="457">
        <v>596644.92000000004</v>
      </c>
      <c r="H16">
        <v>172</v>
      </c>
      <c r="I16" s="457">
        <v>18663.650000000001</v>
      </c>
      <c r="J16" s="457">
        <v>574646.19999999995</v>
      </c>
      <c r="K16" s="457">
        <v>487830.79</v>
      </c>
      <c r="L16">
        <v>304</v>
      </c>
      <c r="M16">
        <v>45</v>
      </c>
    </row>
    <row r="17" spans="1:13">
      <c r="B17" s="457">
        <v>500693.66</v>
      </c>
      <c r="C17" s="457">
        <v>142.33000000000001</v>
      </c>
      <c r="D17" s="457">
        <v>5658.45</v>
      </c>
      <c r="E17" s="457">
        <v>506494.44</v>
      </c>
      <c r="H17" s="457">
        <v>21998.720000000001</v>
      </c>
      <c r="M17" s="458">
        <v>0</v>
      </c>
    </row>
    <row r="18" spans="1:13">
      <c r="A18" t="s">
        <v>415</v>
      </c>
      <c r="B18">
        <v>0</v>
      </c>
      <c r="C18">
        <v>0</v>
      </c>
      <c r="D18">
        <v>0</v>
      </c>
      <c r="E18">
        <v>0</v>
      </c>
      <c r="F18" s="458">
        <v>0</v>
      </c>
      <c r="G18" s="458">
        <v>0</v>
      </c>
      <c r="H18">
        <v>0</v>
      </c>
      <c r="I18" s="458">
        <v>0</v>
      </c>
      <c r="J18" s="458">
        <v>0</v>
      </c>
      <c r="K18" s="458">
        <v>0</v>
      </c>
      <c r="L18">
        <v>0</v>
      </c>
      <c r="M18">
        <v>0</v>
      </c>
    </row>
    <row r="19" spans="1:13">
      <c r="B19" s="458">
        <v>0</v>
      </c>
      <c r="C19" s="458">
        <v>0</v>
      </c>
      <c r="D19" s="458">
        <v>0</v>
      </c>
      <c r="E19" s="458">
        <v>0</v>
      </c>
      <c r="H19" s="458">
        <v>0</v>
      </c>
      <c r="M19" s="458">
        <v>0</v>
      </c>
    </row>
    <row r="20" spans="1:13">
      <c r="A20" t="s">
        <v>268</v>
      </c>
      <c r="B20">
        <v>1476</v>
      </c>
      <c r="C20">
        <v>0</v>
      </c>
      <c r="D20">
        <v>0</v>
      </c>
      <c r="E20">
        <v>1476</v>
      </c>
      <c r="F20" s="457">
        <v>40285.19</v>
      </c>
      <c r="G20" s="457">
        <v>264092.55</v>
      </c>
      <c r="H20">
        <v>51</v>
      </c>
      <c r="I20" s="457">
        <v>6433.56</v>
      </c>
      <c r="J20" s="457">
        <v>256500.95</v>
      </c>
      <c r="K20" s="457">
        <v>217373.8</v>
      </c>
      <c r="L20">
        <v>131</v>
      </c>
      <c r="M20">
        <v>11</v>
      </c>
    </row>
    <row r="21" spans="1:13">
      <c r="B21" s="457">
        <v>223807.35999999999</v>
      </c>
      <c r="C21" s="458">
        <v>0</v>
      </c>
      <c r="D21" s="458">
        <v>0</v>
      </c>
      <c r="E21" s="457">
        <v>223807.35999999999</v>
      </c>
      <c r="H21" s="457">
        <v>7591.6</v>
      </c>
      <c r="M21" s="458">
        <v>0</v>
      </c>
    </row>
    <row r="22" spans="1:13">
      <c r="A22" t="s">
        <v>312</v>
      </c>
      <c r="B22">
        <v>3284</v>
      </c>
      <c r="C22">
        <v>1</v>
      </c>
      <c r="D22">
        <v>44</v>
      </c>
      <c r="E22">
        <v>3329</v>
      </c>
      <c r="F22" s="457">
        <v>86399.57</v>
      </c>
      <c r="G22" s="457">
        <v>576042.96</v>
      </c>
      <c r="H22">
        <v>179</v>
      </c>
      <c r="I22" s="457">
        <v>16690.05</v>
      </c>
      <c r="J22" s="457">
        <v>556348.69999999995</v>
      </c>
      <c r="K22" s="457">
        <v>472953.34</v>
      </c>
      <c r="L22">
        <v>234</v>
      </c>
      <c r="M22">
        <v>62</v>
      </c>
    </row>
    <row r="23" spans="1:13">
      <c r="B23" s="457">
        <v>479991.87</v>
      </c>
      <c r="C23" s="457">
        <v>1.1299999999999999</v>
      </c>
      <c r="D23" s="457">
        <v>9650.39</v>
      </c>
      <c r="E23" s="457">
        <v>489643.39</v>
      </c>
      <c r="H23" s="457">
        <v>19694.259999999998</v>
      </c>
      <c r="M23" s="458">
        <v>0</v>
      </c>
    </row>
    <row r="24" spans="1:13">
      <c r="A24" t="s">
        <v>414</v>
      </c>
      <c r="B24">
        <v>2409</v>
      </c>
      <c r="C24">
        <v>0</v>
      </c>
      <c r="D24">
        <v>1</v>
      </c>
      <c r="E24">
        <v>2410</v>
      </c>
      <c r="F24" s="457">
        <v>65117.17</v>
      </c>
      <c r="G24" s="457">
        <v>427005.84</v>
      </c>
      <c r="H24">
        <v>111</v>
      </c>
      <c r="I24" s="457">
        <v>12853.82</v>
      </c>
      <c r="J24" s="457">
        <v>411838.33</v>
      </c>
      <c r="K24" s="457">
        <v>349034.85</v>
      </c>
      <c r="L24">
        <v>139</v>
      </c>
      <c r="M24">
        <v>50</v>
      </c>
    </row>
    <row r="25" spans="1:13">
      <c r="B25" s="457">
        <v>361755.71</v>
      </c>
      <c r="C25" s="458">
        <v>0</v>
      </c>
      <c r="D25" s="457">
        <v>132.96</v>
      </c>
      <c r="E25" s="457">
        <v>361888.67</v>
      </c>
      <c r="H25" s="457">
        <v>15167.51</v>
      </c>
      <c r="M25" s="458">
        <v>0</v>
      </c>
    </row>
    <row r="26" spans="1:13">
      <c r="A26" t="s">
        <v>324</v>
      </c>
      <c r="B26">
        <v>3284</v>
      </c>
      <c r="C26">
        <v>0</v>
      </c>
      <c r="D26">
        <v>2</v>
      </c>
      <c r="E26">
        <v>3286</v>
      </c>
      <c r="F26" s="457">
        <v>87866.78</v>
      </c>
      <c r="G26" s="457">
        <v>576281.67000000004</v>
      </c>
      <c r="H26">
        <v>148</v>
      </c>
      <c r="I26" s="457">
        <v>14188.46</v>
      </c>
      <c r="J26" s="457">
        <v>559539.29</v>
      </c>
      <c r="K26" s="457">
        <v>474226.43</v>
      </c>
      <c r="L26">
        <v>214</v>
      </c>
      <c r="M26">
        <v>50</v>
      </c>
    </row>
    <row r="27" spans="1:13">
      <c r="B27" s="457">
        <v>488147.95</v>
      </c>
      <c r="C27" s="458">
        <v>0</v>
      </c>
      <c r="D27" s="457">
        <v>266.94</v>
      </c>
      <c r="E27" s="457">
        <v>488414.89</v>
      </c>
      <c r="H27" s="457">
        <v>16742.38</v>
      </c>
      <c r="M27" s="458">
        <v>0</v>
      </c>
    </row>
    <row r="28" spans="1:13">
      <c r="B28">
        <v>29843</v>
      </c>
      <c r="C28">
        <v>5</v>
      </c>
      <c r="D28">
        <v>143</v>
      </c>
      <c r="E28">
        <v>29991</v>
      </c>
      <c r="F28" s="457">
        <v>796270.65</v>
      </c>
      <c r="G28" s="457">
        <v>5249310.82</v>
      </c>
      <c r="H28">
        <v>1274</v>
      </c>
      <c r="I28" s="457">
        <v>132042.6</v>
      </c>
      <c r="J28" s="457">
        <v>5093525.46</v>
      </c>
      <c r="K28" s="457">
        <v>4320997.57</v>
      </c>
      <c r="L28">
        <v>2315</v>
      </c>
      <c r="M28">
        <v>467</v>
      </c>
    </row>
    <row r="29" spans="1:13">
      <c r="B29" s="457">
        <v>4422884.51</v>
      </c>
      <c r="C29" s="457">
        <v>817.47</v>
      </c>
      <c r="D29" s="457">
        <v>29338.19</v>
      </c>
      <c r="E29" s="457">
        <v>4453040.17</v>
      </c>
      <c r="H29" s="457">
        <v>155785.35999999999</v>
      </c>
    </row>
    <row r="31" spans="1:13">
      <c r="H31">
        <f>E28-H28</f>
        <v>28717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31</vt:i4>
      </vt:variant>
    </vt:vector>
  </HeadingPairs>
  <TitlesOfParts>
    <vt:vector size="74"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Arianita Munishi</cp:lastModifiedBy>
  <cp:lastPrinted>2014-03-03T07:29:55Z</cp:lastPrinted>
  <dcterms:created xsi:type="dcterms:W3CDTF">2003-05-15T02:09:00Z</dcterms:created>
  <dcterms:modified xsi:type="dcterms:W3CDTF">2020-02-13T08:27:15Z</dcterms:modified>
</cp:coreProperties>
</file>